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drawings/drawing3.xml" ContentType="application/vnd.openxmlformats-officedocument.drawing+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ptwijayakarya-my.sharepoint.com/personal/olif_wikamail_id/Documents/Office/NewFolder_/New folder/MANRISK/New Risk Register/Template_Aplikasi/"/>
    </mc:Choice>
  </mc:AlternateContent>
  <xr:revisionPtr revIDLastSave="957" documentId="8_{52EC8082-071D-4137-B3B7-7A980A78D0B6}" xr6:coauthVersionLast="47" xr6:coauthVersionMax="47" xr10:uidLastSave="{FE217354-5A97-4DD4-B2BA-7B8C3FC50C9A}"/>
  <workbookProtection workbookAlgorithmName="SHA-512" workbookHashValue="b+cZb0q3WucdWyQJXMhES/MOz1lhagYwlFxzk4XZXNZzHtySkfldN8HADOgEedEyhNGl2Cbqlv9wvWbSWnYRtQ==" workbookSaltValue="k02zyjIS6KKJwZ1yl1reOA==" workbookSpinCount="100000" lockStructure="1"/>
  <bookViews>
    <workbookView xWindow="-110" yWindow="-110" windowWidth="19420" windowHeight="10300" tabRatio="804" activeTab="1" xr2:uid="{A9D2C94D-A707-437D-A71F-BB5087E516ED}"/>
  </bookViews>
  <sheets>
    <sheet name="MASTER DATA" sheetId="6" state="hidden" r:id="rId1"/>
    <sheet name="REPORT" sheetId="7" r:id="rId2"/>
    <sheet name="RISK REGISTER" sheetId="2" r:id="rId3"/>
    <sheet name="RTL&amp;PELUANG" sheetId="3" r:id="rId4"/>
    <sheet name="NOMENKLATUR" sheetId="11" r:id="rId5"/>
    <sheet name="MATRIKS PROBIS" sheetId="10" r:id="rId6"/>
    <sheet name="DEFINISI KRITERIA" sheetId="13" r:id="rId7"/>
    <sheet name="BATASAN RISIKO" sheetId="9" r:id="rId8"/>
    <sheet name="REALISASI" sheetId="4" state="hidden" r:id="rId9"/>
  </sheets>
  <externalReferences>
    <externalReference r:id="rId10"/>
    <externalReference r:id="rId11"/>
    <externalReference r:id="rId12"/>
  </externalReferences>
  <definedNames>
    <definedName name="__123Graph_A" hidden="1">[1]SCHEDULE!$L$208:$AO$208</definedName>
    <definedName name="__123Graph_B" hidden="1">[2]A!$AE$13:$AE$22</definedName>
    <definedName name="__123Graph_C" hidden="1">[2]A!$AG$13:$AG$22</definedName>
    <definedName name="__123Graph_X" hidden="1">[1]SCHEDULE!$L$90:$AO$90</definedName>
    <definedName name="_Fill" hidden="1">#REF!</definedName>
    <definedName name="_xlnm._FilterDatabase" localSheetId="5" hidden="1">'MATRIKS PROBIS'!$A$5:$H$3781</definedName>
    <definedName name="_Key1" hidden="1">#REF!</definedName>
    <definedName name="_Key2" hidden="1">'[1]Sumber Daya'!$B$289:$B$502</definedName>
    <definedName name="_Order1" hidden="1">255</definedName>
    <definedName name="_Order2" hidden="1">255</definedName>
    <definedName name="_Sort" hidden="1">#REF!</definedName>
    <definedName name="A._Engineering_Proyek_Design_dan_Build">'MASTER DATA'!$V$16:$V$23</definedName>
    <definedName name="B._Engineering_Proyek_EPC_dengan_FEED_Beauty_Contest">'MASTER DATA'!$V$26:$V$33</definedName>
    <definedName name="BatasanRisiko">'MASTER DATA'!$K$2:$L$22</definedName>
    <definedName name="Building_Information_Modelling">'MASTER DATA'!$X$23:$X$25</definedName>
    <definedName name="Business_Process_Management">'MASTER DATA'!$U$37:$U$40</definedName>
    <definedName name="C._Engineering_Proyek_EPC_tanpa_FEED">'MASTER DATA'!$V$36:$V$43</definedName>
    <definedName name="Commissioning">'MASTER DATA'!$V$89:$V$94</definedName>
    <definedName name="Construction">'MASTER DATA'!$U$19:$U$24</definedName>
    <definedName name="D._Engineering_Proyek_Konstruksi">'MASTER DATA'!$V$46:$V$52</definedName>
    <definedName name="E._Engineering_Proyek_Investasi_D_dan_B">'MASTER DATA'!$V$55:$V$63</definedName>
    <definedName name="Engineering">'MASTER DATA'!$V$13</definedName>
    <definedName name="F._Engineering_Proyek_Investasi_EPC">'MASTER DATA'!$V$66:$V$74</definedName>
    <definedName name="Financial">'MASTER DATA'!$P$2:$P$3</definedName>
    <definedName name="Financial.">'MASTER DATA'!$S$2:$S$3</definedName>
    <definedName name="GCG">'MASTER DATA'!$Z$29:$Z$31</definedName>
    <definedName name="General_Affair">'MASTER DATA'!$AC$19:$AC$21</definedName>
    <definedName name="Human_Capital">'MASTER DATA'!$AA$13:$AA$18</definedName>
    <definedName name="Human_Resources">'MASTER DATA'!$AA$2:$AA$3</definedName>
    <definedName name="Investasi">'MASTER DATA'!$T$18:$T$20</definedName>
    <definedName name="Investor_Relation">'MASTER DATA'!$S$22:$S$24</definedName>
    <definedName name="K3L">'MASTER DATA'!$Y$2</definedName>
    <definedName name="Keuangan">'MASTER DATA'!$S$13:$S$19</definedName>
    <definedName name="Knowledge_Management">'MASTER DATA'!$AA$21:$AA$23</definedName>
    <definedName name="Law_dan_Compliance">'MASTER DATA'!$Z$2:$Z$5</definedName>
    <definedName name="Legal">'MASTER DATA'!$Z$23:$Z$26</definedName>
    <definedName name="Manajemen_Informasi">'MASTER DATA'!$X$28:$X$31</definedName>
    <definedName name="Manajemen_Kinerja">'MASTER DATA'!$Z$13:$Z$15</definedName>
    <definedName name="Manajemen_Kontrak">'MASTER DATA'!$U$13:$U$16</definedName>
    <definedName name="Manajemen_Risiko">'MASTER DATA'!$X$13:$X$15</definedName>
    <definedName name="Marketing">'MASTER DATA'!$W$2:$W$3</definedName>
    <definedName name="Natural">'MASTER DATA'!$G$41:$G$42</definedName>
    <definedName name="Natural_Alam">'MASTER DATA'!$G$41:$G$42</definedName>
    <definedName name="Operation_dan_Maintenance">'MASTER DATA'!$U$27:$U$29</definedName>
    <definedName name="Operational">'MASTER DATA'!$P$6:$P$10</definedName>
    <definedName name="Operational.">'MASTER DATA'!$U$2:$U$6</definedName>
    <definedName name="Owner">'MASTER DATA'!$G$33:$G$34</definedName>
    <definedName name="PA" hidden="1">'[3]pro ra op'!#REF!</definedName>
    <definedName name="Peformance_Cost_dan_Schedule">'MASTER DATA'!$V$2:$V$10</definedName>
    <definedName name="Pemasaran">'MASTER DATA'!$W$19:$W$21</definedName>
    <definedName name="Pengawasan_Intern">'MASTER DATA'!$Z$18:$Z$20</definedName>
    <definedName name="Penyebab">'MASTER DATA'!$F$33:$F$35</definedName>
    <definedName name="Perencanaan_Pengendalian_Proyek">'MASTER DATA'!$U$32:$U$34</definedName>
    <definedName name="Perencanaan_Usaha_Korporat">'MASTER DATA'!$T$13:$T$15</definedName>
    <definedName name="Pihak_terkait">'MASTER DATA'!$G$37:$G$38</definedName>
    <definedName name="PKBL_dan_CSR">'MASTER DATA'!$AC$13:$AC$16</definedName>
    <definedName name="_xlnm.Print_Area" localSheetId="1">REPORT!$A$1:$AH$35</definedName>
    <definedName name="Procurement">'MASTER DATA'!$V$77:$V$86</definedName>
    <definedName name="Public_dan_Legal">'MASTER DATA'!$P$13:$P$16</definedName>
    <definedName name="Public_Relation">'MASTER DATA'!$AB$13:$AB$15</definedName>
    <definedName name="Quality_Assurance">'MASTER DATA'!$X$18:$X$20</definedName>
    <definedName name="Research_dan_Development">'MASTER DATA'!$X$34:$X$36</definedName>
    <definedName name="Revenue">'MASTER DATA'!$T$2:$T$3</definedName>
    <definedName name="Revenue_2">'MASTER DATA'!$S$22:$S$23</definedName>
    <definedName name="Safety_Health_dan_Environment">'MASTER DATA'!$Y$13:$Y$15</definedName>
    <definedName name="Sinergi_Bisnis">'MASTER DATA'!$W$13:$W$16</definedName>
    <definedName name="Sistem_Manajemen_Pengamanan">'MASTER DATA'!$AC$24:$AC$26</definedName>
    <definedName name="Social">'MASTER DATA'!$AC$2:$AC$4</definedName>
    <definedName name="Strategic">'MASTER DATA'!$X$2:$X$6</definedName>
    <definedName name="Teknologi_dan_Metode_Kerja">'MASTER DATA'!$G$45</definedName>
    <definedName name="Third_Party">'MASTER DATA'!$AB$2</definedName>
    <definedName name="www"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7" l="1"/>
  <c r="O19" i="7" l="1"/>
  <c r="P19" i="7" s="1"/>
  <c r="M19" i="7"/>
  <c r="F38" i="2"/>
  <c r="E25" i="2"/>
  <c r="DY42" i="3" l="1"/>
  <c r="DP42" i="3"/>
  <c r="DG42" i="3"/>
  <c r="CX42" i="3"/>
  <c r="CO42" i="3"/>
  <c r="DY18" i="3"/>
  <c r="DP18" i="3"/>
  <c r="DG18" i="3"/>
  <c r="CX18" i="3"/>
  <c r="CO18" i="3"/>
  <c r="DY8" i="3"/>
  <c r="DP8" i="3"/>
  <c r="DG8" i="3"/>
  <c r="CX8" i="3"/>
  <c r="CO8" i="3"/>
  <c r="DY24" i="2"/>
  <c r="DP24" i="2"/>
  <c r="DG24" i="2"/>
  <c r="CX24" i="2"/>
  <c r="CO24" i="2"/>
  <c r="CT28" i="2"/>
  <c r="CS29" i="2" s="1" a="1"/>
  <c r="CS29" i="2" s="1"/>
  <c r="BP11" i="3"/>
  <c r="AD10" i="3"/>
  <c r="AH33" i="7"/>
  <c r="AH32" i="7"/>
  <c r="AH31" i="7"/>
  <c r="AH30" i="7"/>
  <c r="AH29" i="7"/>
  <c r="AG33" i="7"/>
  <c r="AG32" i="7"/>
  <c r="AG31" i="7"/>
  <c r="AG30" i="7"/>
  <c r="AG29" i="7"/>
  <c r="AF33" i="7"/>
  <c r="AF32" i="7"/>
  <c r="AF31" i="7"/>
  <c r="AF30" i="7"/>
  <c r="AF29" i="7"/>
  <c r="AE33" i="7"/>
  <c r="AE32" i="7"/>
  <c r="AE31" i="7"/>
  <c r="AE30" i="7"/>
  <c r="AE29" i="7"/>
  <c r="AD33" i="7"/>
  <c r="AD32" i="7"/>
  <c r="AD31" i="7"/>
  <c r="AD30" i="7"/>
  <c r="AD29" i="7"/>
  <c r="AC33" i="7"/>
  <c r="AC32" i="7"/>
  <c r="AC31" i="7"/>
  <c r="AC30" i="7"/>
  <c r="AC29" i="7"/>
  <c r="AC28" i="7"/>
  <c r="AB33" i="7"/>
  <c r="AB32" i="7"/>
  <c r="AB31" i="7"/>
  <c r="AB30" i="7"/>
  <c r="AB29" i="7"/>
  <c r="Y33" i="7"/>
  <c r="Y32" i="7"/>
  <c r="Y31" i="7"/>
  <c r="Y30" i="7"/>
  <c r="Y29" i="7"/>
  <c r="X33" i="7"/>
  <c r="X32" i="7"/>
  <c r="X31" i="7"/>
  <c r="X30" i="7"/>
  <c r="X29" i="7"/>
  <c r="X28" i="7"/>
  <c r="U33" i="7"/>
  <c r="U32" i="7"/>
  <c r="U31" i="7"/>
  <c r="U30" i="7"/>
  <c r="U29" i="7"/>
  <c r="U28" i="7"/>
  <c r="R33" i="7"/>
  <c r="N33" i="7"/>
  <c r="N32" i="7"/>
  <c r="N31" i="7"/>
  <c r="N30" i="7"/>
  <c r="N29" i="7"/>
  <c r="L33" i="7"/>
  <c r="L32" i="7"/>
  <c r="L31" i="7"/>
  <c r="L30" i="7"/>
  <c r="L29" i="7"/>
  <c r="K33" i="7"/>
  <c r="K32" i="7"/>
  <c r="K31" i="7"/>
  <c r="K30" i="7"/>
  <c r="K29" i="7"/>
  <c r="I33" i="7"/>
  <c r="I32" i="7"/>
  <c r="I31" i="7"/>
  <c r="I30" i="7"/>
  <c r="I29" i="7"/>
  <c r="H33" i="7"/>
  <c r="H32" i="7"/>
  <c r="H31" i="7"/>
  <c r="H30" i="7"/>
  <c r="H29" i="7"/>
  <c r="F33" i="7"/>
  <c r="F32" i="7"/>
  <c r="F31" i="7"/>
  <c r="F30" i="7"/>
  <c r="F29" i="7"/>
  <c r="F28" i="7"/>
  <c r="E32" i="7"/>
  <c r="E33" i="7"/>
  <c r="E31" i="7"/>
  <c r="E30" i="7"/>
  <c r="E29" i="7"/>
  <c r="D33" i="7"/>
  <c r="D32" i="7"/>
  <c r="D31" i="7"/>
  <c r="D30" i="7"/>
  <c r="D29" i="7"/>
  <c r="C33" i="7"/>
  <c r="C32" i="7"/>
  <c r="C31" i="7"/>
  <c r="C30" i="7"/>
  <c r="C29" i="7"/>
  <c r="EB75" i="3"/>
  <c r="DS75" i="3"/>
  <c r="DJ75" i="3"/>
  <c r="DA75" i="3"/>
  <c r="CR75" i="3"/>
  <c r="EB74" i="3"/>
  <c r="DS74" i="3"/>
  <c r="DJ74" i="3"/>
  <c r="DA74" i="3"/>
  <c r="CR74" i="3"/>
  <c r="EB73" i="3"/>
  <c r="DS73" i="3"/>
  <c r="DJ73" i="3"/>
  <c r="DA73" i="3"/>
  <c r="CR73" i="3"/>
  <c r="EB72" i="3"/>
  <c r="DS72" i="3"/>
  <c r="DJ72" i="3"/>
  <c r="DA72" i="3"/>
  <c r="CR72" i="3"/>
  <c r="EB71" i="3"/>
  <c r="DS71" i="3"/>
  <c r="DJ71" i="3"/>
  <c r="DA71" i="3"/>
  <c r="CR71" i="3"/>
  <c r="EB70" i="3"/>
  <c r="DS70" i="3"/>
  <c r="DJ70" i="3"/>
  <c r="DA70" i="3"/>
  <c r="CR70" i="3"/>
  <c r="EB69" i="3"/>
  <c r="DS69" i="3"/>
  <c r="DJ69" i="3"/>
  <c r="DA69" i="3"/>
  <c r="CR69" i="3"/>
  <c r="EB68" i="3"/>
  <c r="DS68" i="3"/>
  <c r="DJ68" i="3"/>
  <c r="DA68" i="3"/>
  <c r="CR68" i="3"/>
  <c r="CO77" i="3" s="1"/>
  <c r="EB67" i="3"/>
  <c r="DS67" i="3"/>
  <c r="DJ67" i="3"/>
  <c r="DA67" i="3"/>
  <c r="CR67" i="3"/>
  <c r="EB66" i="3"/>
  <c r="DY77" i="3" s="1"/>
  <c r="DS66" i="3"/>
  <c r="DP77" i="3" s="1"/>
  <c r="DJ66" i="3"/>
  <c r="DG77" i="3" s="1"/>
  <c r="DA66" i="3"/>
  <c r="CX77" i="3" s="1"/>
  <c r="CR66" i="3"/>
  <c r="DY61" i="3"/>
  <c r="DP61" i="3"/>
  <c r="DG61" i="3"/>
  <c r="CX61" i="3"/>
  <c r="CO61" i="3"/>
  <c r="EC56" i="3"/>
  <c r="DT56" i="3"/>
  <c r="DK56" i="3"/>
  <c r="DB56" i="3"/>
  <c r="CS56" i="3"/>
  <c r="EC55" i="3"/>
  <c r="DT55" i="3"/>
  <c r="DK55" i="3"/>
  <c r="DB55" i="3"/>
  <c r="CS55" i="3"/>
  <c r="EC54" i="3"/>
  <c r="DT54" i="3"/>
  <c r="DK54" i="3"/>
  <c r="DB54" i="3"/>
  <c r="CS54" i="3"/>
  <c r="EC53" i="3"/>
  <c r="DT53" i="3"/>
  <c r="DK53" i="3"/>
  <c r="DB53" i="3"/>
  <c r="CS53" i="3"/>
  <c r="EC52" i="3"/>
  <c r="DT52" i="3"/>
  <c r="DK52" i="3"/>
  <c r="DB52" i="3"/>
  <c r="CS52" i="3"/>
  <c r="EC51" i="3"/>
  <c r="DT51" i="3"/>
  <c r="DK51" i="3"/>
  <c r="DB51" i="3"/>
  <c r="CS51" i="3"/>
  <c r="EC50" i="3"/>
  <c r="DY58" i="3" s="1"/>
  <c r="DT50" i="3"/>
  <c r="DK50" i="3"/>
  <c r="DB50" i="3"/>
  <c r="CS50" i="3"/>
  <c r="EC49" i="3"/>
  <c r="DT49" i="3"/>
  <c r="DK49" i="3"/>
  <c r="DB49" i="3"/>
  <c r="CX58" i="3" s="1"/>
  <c r="CS49" i="3"/>
  <c r="EC48" i="3"/>
  <c r="DT48" i="3"/>
  <c r="DK48" i="3"/>
  <c r="DB48" i="3"/>
  <c r="CS48" i="3"/>
  <c r="CO58" i="3" s="1"/>
  <c r="EC47" i="3"/>
  <c r="DT47" i="3"/>
  <c r="DP58" i="3" s="1"/>
  <c r="DK47" i="3"/>
  <c r="DG58" i="3" s="1"/>
  <c r="DB47" i="3"/>
  <c r="CS47" i="3"/>
  <c r="DY37" i="3"/>
  <c r="DP37" i="3"/>
  <c r="DG37" i="3"/>
  <c r="CX37" i="3"/>
  <c r="CO37" i="3"/>
  <c r="EC32" i="3"/>
  <c r="DT32" i="3"/>
  <c r="DK32" i="3"/>
  <c r="DB32" i="3"/>
  <c r="CS32" i="3"/>
  <c r="EC31" i="3"/>
  <c r="DT31" i="3"/>
  <c r="DK31" i="3"/>
  <c r="DB31" i="3"/>
  <c r="CS31" i="3"/>
  <c r="EC30" i="3"/>
  <c r="DT30" i="3"/>
  <c r="DK30" i="3"/>
  <c r="DB30" i="3"/>
  <c r="CS30" i="3"/>
  <c r="EC29" i="3"/>
  <c r="DT29" i="3"/>
  <c r="DK29" i="3"/>
  <c r="DB29" i="3"/>
  <c r="CS29" i="3"/>
  <c r="EC28" i="3"/>
  <c r="DT28" i="3"/>
  <c r="DK28" i="3"/>
  <c r="DB28" i="3"/>
  <c r="CS28" i="3"/>
  <c r="EC27" i="3"/>
  <c r="DT27" i="3"/>
  <c r="DK27" i="3"/>
  <c r="DB27" i="3"/>
  <c r="CS27" i="3"/>
  <c r="EC26" i="3"/>
  <c r="DT26" i="3"/>
  <c r="DK26" i="3"/>
  <c r="DB26" i="3"/>
  <c r="CS26" i="3"/>
  <c r="EC25" i="3"/>
  <c r="DT25" i="3"/>
  <c r="DK25" i="3"/>
  <c r="DB25" i="3"/>
  <c r="CS25" i="3"/>
  <c r="EC24" i="3"/>
  <c r="DT24" i="3"/>
  <c r="DP34" i="3" s="1"/>
  <c r="DK24" i="3"/>
  <c r="DB24" i="3"/>
  <c r="CS24" i="3"/>
  <c r="EC23" i="3"/>
  <c r="DY34" i="3" s="1"/>
  <c r="DT23" i="3"/>
  <c r="DK23" i="3"/>
  <c r="DB23" i="3"/>
  <c r="CX34" i="3" s="1"/>
  <c r="CS23" i="3"/>
  <c r="CO34" i="3" s="1"/>
  <c r="DT13" i="3" a="1"/>
  <c r="DT13" i="3" s="1"/>
  <c r="DB13" i="3" a="1"/>
  <c r="DB13" i="3" s="1"/>
  <c r="ED12" i="3"/>
  <c r="DU12" i="3"/>
  <c r="DL12" i="3"/>
  <c r="DC12" i="3"/>
  <c r="CT12" i="3"/>
  <c r="ED11" i="3"/>
  <c r="EC13" i="3" s="1" a="1"/>
  <c r="EC13" i="3" s="1"/>
  <c r="EA11" i="3"/>
  <c r="DU11" i="3"/>
  <c r="DR11" i="3"/>
  <c r="DL11" i="3"/>
  <c r="DK13" i="3" s="1" a="1"/>
  <c r="DK13" i="3" s="1"/>
  <c r="DI11" i="3"/>
  <c r="DC11" i="3"/>
  <c r="CZ11" i="3"/>
  <c r="CT11" i="3"/>
  <c r="CS13" i="3" s="1" a="1"/>
  <c r="CS13" i="3" s="1"/>
  <c r="CQ11" i="3"/>
  <c r="EC10" i="3"/>
  <c r="DY10" i="3"/>
  <c r="DT10" i="3"/>
  <c r="DP10" i="3"/>
  <c r="DK10" i="3"/>
  <c r="DG10" i="3"/>
  <c r="DB10" i="3"/>
  <c r="CX10" i="3"/>
  <c r="CS10" i="3"/>
  <c r="CO10" i="3"/>
  <c r="EA7" i="3"/>
  <c r="V33" i="7" s="1"/>
  <c r="DR7" i="3"/>
  <c r="V32" i="7" s="1"/>
  <c r="DI7" i="3"/>
  <c r="V31" i="7" s="1"/>
  <c r="CZ7" i="3"/>
  <c r="V30" i="7" s="1"/>
  <c r="CQ7" i="3"/>
  <c r="V29" i="7" s="1"/>
  <c r="DY1" i="3"/>
  <c r="DP1" i="3"/>
  <c r="DG1" i="3"/>
  <c r="CX1" i="3"/>
  <c r="CO1" i="3"/>
  <c r="EC47" i="2"/>
  <c r="DT47" i="2"/>
  <c r="DK47" i="2"/>
  <c r="DB47" i="2"/>
  <c r="CS47" i="2"/>
  <c r="EC46" i="2"/>
  <c r="DT46" i="2"/>
  <c r="DK46" i="2"/>
  <c r="DB46" i="2"/>
  <c r="CS46" i="2"/>
  <c r="EC45" i="2"/>
  <c r="DT45" i="2"/>
  <c r="DK45" i="2"/>
  <c r="DB45" i="2"/>
  <c r="CS45" i="2"/>
  <c r="EC44" i="2"/>
  <c r="DT44" i="2"/>
  <c r="DK44" i="2"/>
  <c r="DB44" i="2"/>
  <c r="CS44" i="2"/>
  <c r="EC43" i="2"/>
  <c r="DT43" i="2"/>
  <c r="DK43" i="2"/>
  <c r="DB43" i="2"/>
  <c r="CS43" i="2"/>
  <c r="EC42" i="2"/>
  <c r="DT42" i="2"/>
  <c r="DK42" i="2"/>
  <c r="DB42" i="2"/>
  <c r="CS42" i="2"/>
  <c r="EC41" i="2"/>
  <c r="DT41" i="2"/>
  <c r="DK41" i="2"/>
  <c r="DB41" i="2"/>
  <c r="CS41" i="2"/>
  <c r="EC40" i="2"/>
  <c r="DT40" i="2"/>
  <c r="DK40" i="2"/>
  <c r="DB40" i="2"/>
  <c r="CS40" i="2"/>
  <c r="EC39" i="2"/>
  <c r="DT39" i="2"/>
  <c r="DK39" i="2"/>
  <c r="DB39" i="2"/>
  <c r="CS39" i="2"/>
  <c r="EC38" i="2"/>
  <c r="DT38" i="2"/>
  <c r="DP49" i="2" s="1"/>
  <c r="DK38" i="2"/>
  <c r="DB38" i="2"/>
  <c r="CX49" i="2" s="1"/>
  <c r="CS38" i="2"/>
  <c r="CO49" i="2" s="1"/>
  <c r="EC29" i="2" a="1"/>
  <c r="EC29" i="2" s="1"/>
  <c r="DK29" i="2" a="1"/>
  <c r="DK29" i="2" s="1"/>
  <c r="ED28" i="2"/>
  <c r="DU28" i="2"/>
  <c r="DL28" i="2"/>
  <c r="DC28" i="2"/>
  <c r="ED27" i="2"/>
  <c r="EA27" i="2"/>
  <c r="DU27" i="2"/>
  <c r="DT29" i="2" s="1" a="1"/>
  <c r="DT29" i="2" s="1"/>
  <c r="DR27" i="2"/>
  <c r="R32" i="7" s="1"/>
  <c r="DL27" i="2"/>
  <c r="DI27" i="2"/>
  <c r="R31" i="7" s="1"/>
  <c r="DC27" i="2"/>
  <c r="DB29" i="2" s="1" a="1"/>
  <c r="DB29" i="2" s="1"/>
  <c r="CZ27" i="2"/>
  <c r="R30" i="7" s="1"/>
  <c r="CT27" i="2"/>
  <c r="CQ27" i="2"/>
  <c r="R29" i="7" s="1"/>
  <c r="EC26" i="2"/>
  <c r="DY26" i="2"/>
  <c r="DT26" i="2"/>
  <c r="DP26" i="2"/>
  <c r="DK26" i="2"/>
  <c r="DG26" i="2"/>
  <c r="DB26" i="2"/>
  <c r="CX26" i="2"/>
  <c r="CS26" i="2"/>
  <c r="CO26" i="2"/>
  <c r="EA25" i="2"/>
  <c r="O33" i="7" s="1"/>
  <c r="DR25" i="2"/>
  <c r="DQ25" i="2" s="1"/>
  <c r="DI25" i="2"/>
  <c r="DH25" i="2" s="1"/>
  <c r="CZ25" i="2"/>
  <c r="CY25" i="2" s="1"/>
  <c r="CQ25" i="2"/>
  <c r="O29" i="7" s="1"/>
  <c r="DZ18" i="2"/>
  <c r="DQ18" i="2"/>
  <c r="DH18" i="2"/>
  <c r="CY18" i="2"/>
  <c r="CP18" i="2"/>
  <c r="EA14" i="2"/>
  <c r="DR14" i="2"/>
  <c r="DI14" i="2"/>
  <c r="CZ14" i="2"/>
  <c r="CQ14" i="2"/>
  <c r="EA13" i="2"/>
  <c r="DR13" i="2"/>
  <c r="DI13" i="2"/>
  <c r="CZ13" i="2"/>
  <c r="CQ13" i="2"/>
  <c r="EA11" i="2"/>
  <c r="DR11" i="2"/>
  <c r="DI11" i="2"/>
  <c r="CZ11" i="2"/>
  <c r="CQ11" i="2"/>
  <c r="DY7" i="2"/>
  <c r="DP7" i="2"/>
  <c r="DG7" i="2"/>
  <c r="CX7" i="2"/>
  <c r="CO7" i="2"/>
  <c r="DY1" i="2"/>
  <c r="DP1" i="2"/>
  <c r="DG1" i="2"/>
  <c r="CX1" i="2"/>
  <c r="CO1" i="2"/>
  <c r="E27" i="2"/>
  <c r="R19" i="7" s="1"/>
  <c r="G13" i="3" a="1"/>
  <c r="G13" i="3" s="1"/>
  <c r="U19" i="7"/>
  <c r="D6" i="7"/>
  <c r="AC27" i="7"/>
  <c r="AC26" i="7"/>
  <c r="AC25" i="7"/>
  <c r="AC24" i="7"/>
  <c r="AC23" i="7"/>
  <c r="AC22" i="7"/>
  <c r="AC21" i="7"/>
  <c r="AC20" i="7"/>
  <c r="AB28" i="7"/>
  <c r="AB27" i="7"/>
  <c r="AB26" i="7"/>
  <c r="AB25" i="7"/>
  <c r="AB24" i="7"/>
  <c r="AB23" i="7"/>
  <c r="AB22" i="7"/>
  <c r="AB21" i="7"/>
  <c r="DY49" i="2" l="1"/>
  <c r="DG49" i="2"/>
  <c r="DZ25" i="2"/>
  <c r="O32" i="7"/>
  <c r="O31" i="7"/>
  <c r="O30" i="7"/>
  <c r="CP25" i="2"/>
  <c r="DG34" i="3"/>
  <c r="DG9" i="3" s="1"/>
  <c r="DY9" i="3"/>
  <c r="DG39" i="3"/>
  <c r="DP39" i="3"/>
  <c r="DY39" i="3"/>
  <c r="CO9" i="3"/>
  <c r="DP9" i="3"/>
  <c r="CX39" i="3"/>
  <c r="CX9" i="3"/>
  <c r="CO39" i="3"/>
  <c r="AB20" i="7"/>
  <c r="Y25" i="3"/>
  <c r="Y24" i="3"/>
  <c r="Y23" i="3"/>
  <c r="P25" i="3"/>
  <c r="P24" i="3"/>
  <c r="P23" i="3"/>
  <c r="CF1" i="3"/>
  <c r="BW1" i="3"/>
  <c r="BN1" i="3"/>
  <c r="BE1" i="3"/>
  <c r="AV1" i="3"/>
  <c r="AM1" i="3"/>
  <c r="AD1" i="3"/>
  <c r="U1" i="3"/>
  <c r="L1" i="3"/>
  <c r="C1" i="3"/>
  <c r="E7" i="3"/>
  <c r="G51" i="3"/>
  <c r="G47" i="3"/>
  <c r="CF1" i="2"/>
  <c r="BW1" i="2"/>
  <c r="BN1" i="2"/>
  <c r="BE1" i="2"/>
  <c r="AV1" i="2"/>
  <c r="AM1" i="2"/>
  <c r="AD1" i="2"/>
  <c r="U1" i="2"/>
  <c r="L1" i="2"/>
  <c r="C1" i="2"/>
  <c r="G586" i="10" l="1"/>
  <c r="G570" i="10"/>
  <c r="G557" i="10"/>
  <c r="G547" i="10"/>
  <c r="G543" i="10"/>
  <c r="G539" i="10"/>
  <c r="G526" i="10"/>
  <c r="G522" i="10"/>
  <c r="G513" i="10"/>
  <c r="G496" i="10"/>
  <c r="G486" i="10"/>
  <c r="G467" i="10"/>
  <c r="G436" i="10"/>
  <c r="G413" i="10"/>
  <c r="G383" i="10"/>
  <c r="G352" i="10"/>
  <c r="G339" i="10"/>
  <c r="G307" i="10"/>
  <c r="G297" i="10"/>
  <c r="G286" i="10"/>
  <c r="G280" i="10"/>
  <c r="G242" i="10"/>
  <c r="G202" i="10"/>
  <c r="G198" i="10"/>
  <c r="G177" i="10"/>
  <c r="G161" i="10"/>
  <c r="G151" i="10"/>
  <c r="G100" i="10"/>
  <c r="G94" i="10"/>
  <c r="G90" i="10"/>
  <c r="G73" i="10"/>
  <c r="G70" i="10"/>
  <c r="G64" i="10"/>
  <c r="G61" i="10"/>
  <c r="G56" i="10"/>
  <c r="G7" i="10"/>
  <c r="CH14" i="2"/>
  <c r="CH13" i="2"/>
  <c r="CH11" i="2"/>
  <c r="BY14" i="2"/>
  <c r="BY13" i="2"/>
  <c r="BY11" i="2"/>
  <c r="BP14" i="2"/>
  <c r="BP13" i="2"/>
  <c r="BP11" i="2"/>
  <c r="BG14" i="2"/>
  <c r="BG13" i="2"/>
  <c r="BG11" i="2"/>
  <c r="AX14" i="2"/>
  <c r="AX13" i="2"/>
  <c r="AX11" i="2"/>
  <c r="AO14" i="2"/>
  <c r="AO13" i="2"/>
  <c r="AO11" i="2"/>
  <c r="AF14" i="2"/>
  <c r="AF13" i="2"/>
  <c r="AF11" i="2"/>
  <c r="W14" i="2"/>
  <c r="W13" i="2"/>
  <c r="W11" i="2"/>
  <c r="N14" i="2"/>
  <c r="N13" i="2"/>
  <c r="N11" i="2"/>
  <c r="N28" i="7"/>
  <c r="N27" i="7"/>
  <c r="N26" i="7"/>
  <c r="N25" i="7"/>
  <c r="N24" i="7"/>
  <c r="N23" i="7"/>
  <c r="N22" i="7"/>
  <c r="N21" i="7"/>
  <c r="N20" i="7"/>
  <c r="N19" i="7"/>
  <c r="X75" i="3" l="1"/>
  <c r="X74" i="3"/>
  <c r="X73" i="3"/>
  <c r="X72" i="3"/>
  <c r="X71" i="3"/>
  <c r="X70" i="3"/>
  <c r="X69" i="3"/>
  <c r="X68" i="3"/>
  <c r="X67" i="3"/>
  <c r="X66" i="3"/>
  <c r="Y32" i="3"/>
  <c r="Y31" i="3"/>
  <c r="Y30" i="3"/>
  <c r="Y29" i="3"/>
  <c r="Y28" i="3"/>
  <c r="Y27" i="3"/>
  <c r="Y26" i="3"/>
  <c r="CJ56" i="3"/>
  <c r="CJ55" i="3"/>
  <c r="CJ54" i="3"/>
  <c r="CJ53" i="3"/>
  <c r="CJ52" i="3"/>
  <c r="CJ51" i="3"/>
  <c r="CJ50" i="3"/>
  <c r="CJ49" i="3"/>
  <c r="CJ48" i="3"/>
  <c r="CJ47" i="3"/>
  <c r="CA56" i="3"/>
  <c r="CA55" i="3"/>
  <c r="CA54" i="3"/>
  <c r="CA53" i="3"/>
  <c r="CA52" i="3"/>
  <c r="CA51" i="3"/>
  <c r="CA50" i="3"/>
  <c r="CA49" i="3"/>
  <c r="CA48" i="3"/>
  <c r="CA47" i="3"/>
  <c r="BR56" i="3"/>
  <c r="BR55" i="3"/>
  <c r="BR54" i="3"/>
  <c r="BR53" i="3"/>
  <c r="BR52" i="3"/>
  <c r="BR51" i="3"/>
  <c r="BR50" i="3"/>
  <c r="BR49" i="3"/>
  <c r="BR48" i="3"/>
  <c r="BR47" i="3"/>
  <c r="BI56" i="3"/>
  <c r="BI55" i="3"/>
  <c r="BI54" i="3"/>
  <c r="BI53" i="3"/>
  <c r="BI52" i="3"/>
  <c r="BI51" i="3"/>
  <c r="BI50" i="3"/>
  <c r="BI49" i="3"/>
  <c r="BI48" i="3"/>
  <c r="BI47" i="3"/>
  <c r="AZ56" i="3"/>
  <c r="AZ55" i="3"/>
  <c r="AZ54" i="3"/>
  <c r="AZ53" i="3"/>
  <c r="AZ52" i="3"/>
  <c r="AZ51" i="3"/>
  <c r="AZ50" i="3"/>
  <c r="AZ49" i="3"/>
  <c r="AZ48" i="3"/>
  <c r="AZ47" i="3"/>
  <c r="AQ56" i="3"/>
  <c r="AQ55" i="3"/>
  <c r="AQ54" i="3"/>
  <c r="AQ53" i="3"/>
  <c r="AQ52" i="3"/>
  <c r="AQ51" i="3"/>
  <c r="AQ50" i="3"/>
  <c r="AQ49" i="3"/>
  <c r="AQ48" i="3"/>
  <c r="AQ47" i="3"/>
  <c r="AH56" i="3"/>
  <c r="AH55" i="3"/>
  <c r="AH54" i="3"/>
  <c r="AH53" i="3"/>
  <c r="AH52" i="3"/>
  <c r="AH51" i="3"/>
  <c r="AH50" i="3"/>
  <c r="AH49" i="3"/>
  <c r="AH48" i="3"/>
  <c r="AH47" i="3"/>
  <c r="Y56" i="3"/>
  <c r="Y55" i="3"/>
  <c r="Y54" i="3"/>
  <c r="Y53" i="3"/>
  <c r="Y52" i="3"/>
  <c r="Y51" i="3"/>
  <c r="Y50" i="3"/>
  <c r="Y49" i="3"/>
  <c r="Y48" i="3"/>
  <c r="Y47" i="3"/>
  <c r="P56" i="3"/>
  <c r="P55" i="3"/>
  <c r="P54" i="3"/>
  <c r="P53" i="3"/>
  <c r="P52" i="3"/>
  <c r="P51" i="3"/>
  <c r="P50" i="3"/>
  <c r="P49" i="3"/>
  <c r="P48" i="3"/>
  <c r="P47" i="3"/>
  <c r="CF58" i="3" l="1"/>
  <c r="U58" i="3"/>
  <c r="BE58" i="3"/>
  <c r="U34" i="3"/>
  <c r="AV58" i="3"/>
  <c r="AD58" i="3"/>
  <c r="BN58" i="3"/>
  <c r="AM58" i="3"/>
  <c r="BW58" i="3"/>
  <c r="L58" i="3"/>
  <c r="F27" i="7"/>
  <c r="F26" i="7"/>
  <c r="F25" i="7"/>
  <c r="F24" i="7"/>
  <c r="F23" i="7"/>
  <c r="F22" i="7"/>
  <c r="F21" i="7"/>
  <c r="F20" i="7"/>
  <c r="F19" i="7"/>
  <c r="I19" i="7"/>
  <c r="CF24" i="2"/>
  <c r="BW24" i="2"/>
  <c r="BN24" i="2"/>
  <c r="BE24" i="2"/>
  <c r="AV24" i="2"/>
  <c r="AM24" i="2"/>
  <c r="AD24" i="2"/>
  <c r="U24" i="2"/>
  <c r="C24" i="2"/>
  <c r="E14" i="2"/>
  <c r="E13" i="2" l="1"/>
  <c r="G7" i="6" l="1"/>
  <c r="J10" i="6"/>
  <c r="I10" i="6"/>
  <c r="H10" i="6"/>
  <c r="G10" i="6"/>
  <c r="J9" i="6"/>
  <c r="I9" i="6"/>
  <c r="H9" i="6"/>
  <c r="G9" i="6"/>
  <c r="J8" i="6"/>
  <c r="I8" i="6"/>
  <c r="H8" i="6"/>
  <c r="G8" i="6"/>
  <c r="J7" i="6"/>
  <c r="I7" i="6"/>
  <c r="H7" i="6"/>
  <c r="K17" i="6" l="1"/>
  <c r="L17" i="6" s="1"/>
  <c r="K16" i="6"/>
  <c r="L16" i="6" s="1"/>
  <c r="K15" i="6"/>
  <c r="L15" i="6" s="1"/>
  <c r="K14" i="6"/>
  <c r="L14" i="6" s="1"/>
  <c r="K13" i="6"/>
  <c r="L13" i="6" s="1"/>
  <c r="K12" i="6"/>
  <c r="L12" i="6" s="1"/>
  <c r="K11" i="6"/>
  <c r="L11" i="6" s="1"/>
  <c r="K10" i="6"/>
  <c r="L10" i="6" s="1"/>
  <c r="L7" i="6"/>
  <c r="K6" i="6"/>
  <c r="L6" i="6" s="1"/>
  <c r="K9" i="6"/>
  <c r="L9" i="6" s="1"/>
  <c r="K8" i="6"/>
  <c r="L8" i="6" s="1"/>
  <c r="K7" i="6"/>
  <c r="K2" i="6"/>
  <c r="L2" i="6" s="1"/>
  <c r="CH11" i="3" l="1"/>
  <c r="BY11" i="3"/>
  <c r="BG11" i="3"/>
  <c r="AX11" i="3"/>
  <c r="AO11" i="3"/>
  <c r="AF11" i="3"/>
  <c r="W11" i="3"/>
  <c r="N11" i="3"/>
  <c r="Y20" i="7" s="1"/>
  <c r="E11" i="3"/>
  <c r="C10" i="3"/>
  <c r="CH27" i="2"/>
  <c r="R28" i="7" s="1"/>
  <c r="BY27" i="2"/>
  <c r="BP27" i="2"/>
  <c r="BG27" i="2"/>
  <c r="AX27" i="2"/>
  <c r="AO27" i="2"/>
  <c r="AF27" i="2"/>
  <c r="W27" i="2"/>
  <c r="N27" i="2"/>
  <c r="R20" i="7" s="1"/>
  <c r="AG28" i="7" l="1"/>
  <c r="AF28" i="7"/>
  <c r="I28" i="7"/>
  <c r="H28" i="7"/>
  <c r="AF27" i="7"/>
  <c r="U27" i="7"/>
  <c r="I27" i="7"/>
  <c r="H27" i="7"/>
  <c r="AF26" i="7"/>
  <c r="U26" i="7"/>
  <c r="I26" i="7"/>
  <c r="H26" i="7"/>
  <c r="AF25" i="7"/>
  <c r="U25" i="7"/>
  <c r="I25" i="7"/>
  <c r="H25" i="7"/>
  <c r="AF24" i="7"/>
  <c r="U24" i="7"/>
  <c r="I24" i="7"/>
  <c r="H24" i="7"/>
  <c r="AF23" i="7"/>
  <c r="U23" i="7"/>
  <c r="I23" i="7"/>
  <c r="H23" i="7"/>
  <c r="AF22" i="7"/>
  <c r="U22" i="7"/>
  <c r="I22" i="7"/>
  <c r="H22" i="7"/>
  <c r="U21" i="7"/>
  <c r="I21" i="7"/>
  <c r="AF20" i="7"/>
  <c r="U20" i="7"/>
  <c r="I20" i="7"/>
  <c r="L28" i="7"/>
  <c r="L27" i="7"/>
  <c r="L26" i="7"/>
  <c r="L25" i="7"/>
  <c r="L24" i="7"/>
  <c r="L23" i="7"/>
  <c r="L22" i="7"/>
  <c r="L21" i="7"/>
  <c r="K28" i="7"/>
  <c r="K27" i="7"/>
  <c r="K26" i="7"/>
  <c r="K25" i="7"/>
  <c r="K24" i="7"/>
  <c r="K23" i="7"/>
  <c r="K22" i="7"/>
  <c r="K21" i="7"/>
  <c r="L20" i="7"/>
  <c r="K20" i="7"/>
  <c r="E28" i="7"/>
  <c r="E27" i="7"/>
  <c r="E26" i="7"/>
  <c r="E25" i="7"/>
  <c r="E24" i="7"/>
  <c r="E23" i="7"/>
  <c r="E22" i="7"/>
  <c r="G28" i="7"/>
  <c r="G27" i="7"/>
  <c r="G26" i="7"/>
  <c r="G25" i="7"/>
  <c r="G24" i="7"/>
  <c r="G23" i="7"/>
  <c r="G22" i="7"/>
  <c r="H21" i="7"/>
  <c r="E21" i="7"/>
  <c r="E20" i="7"/>
  <c r="H20" i="7"/>
  <c r="D28" i="7"/>
  <c r="D27" i="7"/>
  <c r="D26" i="7"/>
  <c r="D25" i="7"/>
  <c r="D24" i="7"/>
  <c r="D23" i="7"/>
  <c r="D22" i="7"/>
  <c r="D21" i="7"/>
  <c r="D20" i="7"/>
  <c r="AF21" i="7"/>
  <c r="AF19" i="7"/>
  <c r="AC19" i="7"/>
  <c r="AB19" i="7"/>
  <c r="L19" i="7"/>
  <c r="K19" i="7"/>
  <c r="H19" i="7"/>
  <c r="E19" i="7"/>
  <c r="D19" i="7"/>
  <c r="C28" i="7"/>
  <c r="C27" i="7"/>
  <c r="C26" i="7"/>
  <c r="C25" i="7"/>
  <c r="C24" i="7"/>
  <c r="C23" i="7"/>
  <c r="C22" i="7"/>
  <c r="C21" i="7"/>
  <c r="C20" i="7"/>
  <c r="C19" i="7"/>
  <c r="AE35" i="7" l="1"/>
  <c r="M35" i="7"/>
  <c r="X35" i="7"/>
  <c r="W35" i="7"/>
  <c r="AH35" i="7"/>
  <c r="P35" i="7"/>
  <c r="L24" i="2"/>
  <c r="L26" i="2" l="1"/>
  <c r="L7" i="2"/>
  <c r="P26" i="2"/>
  <c r="W25" i="2"/>
  <c r="V25" i="2" s="1"/>
  <c r="AD28" i="7"/>
  <c r="AG27" i="7"/>
  <c r="AD27" i="7"/>
  <c r="AG25" i="7"/>
  <c r="AD25" i="7"/>
  <c r="AG24" i="7"/>
  <c r="AD24" i="7"/>
  <c r="AG23" i="7"/>
  <c r="AD23" i="7"/>
  <c r="AG22" i="7"/>
  <c r="AD22" i="7"/>
  <c r="AG21" i="7"/>
  <c r="AD21" i="7"/>
  <c r="AG26" i="7"/>
  <c r="AD26" i="7"/>
  <c r="O21" i="7" l="1"/>
  <c r="AG20" i="7"/>
  <c r="AG19" i="7"/>
  <c r="AD20" i="7"/>
  <c r="AD19" i="7"/>
  <c r="CF61" i="3"/>
  <c r="BW61" i="3"/>
  <c r="BN61" i="3"/>
  <c r="BE61" i="3"/>
  <c r="AV61" i="3"/>
  <c r="AM61" i="3"/>
  <c r="AD61" i="3"/>
  <c r="U61" i="3"/>
  <c r="L61" i="3"/>
  <c r="C61" i="3"/>
  <c r="CF37" i="3"/>
  <c r="BW37" i="3"/>
  <c r="BN37" i="3"/>
  <c r="BE37" i="3"/>
  <c r="AV37" i="3"/>
  <c r="AM37" i="3"/>
  <c r="AD37" i="3"/>
  <c r="U37" i="3"/>
  <c r="L37" i="3"/>
  <c r="C37" i="3"/>
  <c r="CJ10" i="3" l="1"/>
  <c r="CF10" i="3"/>
  <c r="CA10" i="3"/>
  <c r="BW10" i="3"/>
  <c r="BR10" i="3"/>
  <c r="BN10" i="3"/>
  <c r="BI10" i="3"/>
  <c r="BE10" i="3"/>
  <c r="AZ10" i="3"/>
  <c r="AV10" i="3"/>
  <c r="AQ10" i="3"/>
  <c r="AH10" i="3"/>
  <c r="Y10" i="3"/>
  <c r="U10" i="3"/>
  <c r="P10" i="3"/>
  <c r="L10" i="3"/>
  <c r="G10" i="3"/>
  <c r="C26" i="2"/>
  <c r="CI75" i="3" l="1"/>
  <c r="CI74" i="3"/>
  <c r="CI73" i="3"/>
  <c r="CI72" i="3"/>
  <c r="CI71" i="3"/>
  <c r="CI70" i="3"/>
  <c r="CI69" i="3"/>
  <c r="CI68" i="3"/>
  <c r="CI67" i="3"/>
  <c r="CI66" i="3"/>
  <c r="CJ32" i="3"/>
  <c r="CJ31" i="3"/>
  <c r="CJ30" i="3"/>
  <c r="CJ29" i="3"/>
  <c r="CJ28" i="3"/>
  <c r="CJ27" i="3"/>
  <c r="CJ26" i="3"/>
  <c r="CJ25" i="3"/>
  <c r="CJ24" i="3"/>
  <c r="CJ23" i="3"/>
  <c r="CK12" i="3"/>
  <c r="CK11" i="3"/>
  <c r="Y28" i="7" s="1"/>
  <c r="CH7" i="3"/>
  <c r="V28" i="7" s="1"/>
  <c r="BZ75" i="3"/>
  <c r="BZ74" i="3"/>
  <c r="BZ73" i="3"/>
  <c r="BZ72" i="3"/>
  <c r="BZ71" i="3"/>
  <c r="BZ70" i="3"/>
  <c r="BZ69" i="3"/>
  <c r="BZ68" i="3"/>
  <c r="BZ67" i="3"/>
  <c r="BZ66" i="3"/>
  <c r="CA32" i="3"/>
  <c r="CA31" i="3"/>
  <c r="CA30" i="3"/>
  <c r="CA29" i="3"/>
  <c r="CA28" i="3"/>
  <c r="CA27" i="3"/>
  <c r="CA26" i="3"/>
  <c r="CA25" i="3"/>
  <c r="CA24" i="3"/>
  <c r="CA23" i="3"/>
  <c r="CB12" i="3"/>
  <c r="CB11" i="3"/>
  <c r="Y27" i="7" s="1"/>
  <c r="BY7" i="3"/>
  <c r="BQ75" i="3"/>
  <c r="BQ74" i="3"/>
  <c r="BQ73" i="3"/>
  <c r="BQ72" i="3"/>
  <c r="BQ71" i="3"/>
  <c r="BQ70" i="3"/>
  <c r="BQ69" i="3"/>
  <c r="BQ68" i="3"/>
  <c r="BQ67" i="3"/>
  <c r="BQ66" i="3"/>
  <c r="BR32" i="3"/>
  <c r="BR31" i="3"/>
  <c r="BR30" i="3"/>
  <c r="BR29" i="3"/>
  <c r="BR28" i="3"/>
  <c r="BR27" i="3"/>
  <c r="BR26" i="3"/>
  <c r="BR25" i="3"/>
  <c r="BR24" i="3"/>
  <c r="BR23" i="3"/>
  <c r="BS12" i="3"/>
  <c r="BS11" i="3"/>
  <c r="Y26" i="7" s="1"/>
  <c r="BP7" i="3"/>
  <c r="BH75" i="3"/>
  <c r="BH74" i="3"/>
  <c r="BH73" i="3"/>
  <c r="BH72" i="3"/>
  <c r="BH71" i="3"/>
  <c r="BH70" i="3"/>
  <c r="BH69" i="3"/>
  <c r="BH68" i="3"/>
  <c r="BH67" i="3"/>
  <c r="BH66" i="3"/>
  <c r="BI32" i="3"/>
  <c r="BI31" i="3"/>
  <c r="BI30" i="3"/>
  <c r="BI29" i="3"/>
  <c r="BI28" i="3"/>
  <c r="BI27" i="3"/>
  <c r="BI26" i="3"/>
  <c r="BI25" i="3"/>
  <c r="BI24" i="3"/>
  <c r="BI23" i="3"/>
  <c r="BJ12" i="3"/>
  <c r="BJ11" i="3"/>
  <c r="Y25" i="7" s="1"/>
  <c r="BG7" i="3"/>
  <c r="AY75" i="3"/>
  <c r="AY74" i="3"/>
  <c r="AY73" i="3"/>
  <c r="AY72" i="3"/>
  <c r="AY71" i="3"/>
  <c r="AY70" i="3"/>
  <c r="AY69" i="3"/>
  <c r="AY68" i="3"/>
  <c r="AY67" i="3"/>
  <c r="AY66" i="3"/>
  <c r="AZ32" i="3"/>
  <c r="AZ31" i="3"/>
  <c r="AZ30" i="3"/>
  <c r="AZ29" i="3"/>
  <c r="AZ28" i="3"/>
  <c r="AZ27" i="3"/>
  <c r="AZ26" i="3"/>
  <c r="AZ25" i="3"/>
  <c r="AZ24" i="3"/>
  <c r="AZ23" i="3"/>
  <c r="BA12" i="3"/>
  <c r="BA11" i="3"/>
  <c r="Y24" i="7" s="1"/>
  <c r="AX7" i="3"/>
  <c r="AP75" i="3"/>
  <c r="AP74" i="3"/>
  <c r="AP73" i="3"/>
  <c r="AP72" i="3"/>
  <c r="AP71" i="3"/>
  <c r="AP70" i="3"/>
  <c r="AP69" i="3"/>
  <c r="AP68" i="3"/>
  <c r="AP67" i="3"/>
  <c r="AP66" i="3"/>
  <c r="AQ32" i="3"/>
  <c r="AQ31" i="3"/>
  <c r="AQ30" i="3"/>
  <c r="AQ29" i="3"/>
  <c r="AQ28" i="3"/>
  <c r="AQ27" i="3"/>
  <c r="AQ26" i="3"/>
  <c r="AQ25" i="3"/>
  <c r="AQ24" i="3"/>
  <c r="AQ23" i="3"/>
  <c r="AR12" i="3"/>
  <c r="AR11" i="3"/>
  <c r="Y23" i="7" s="1"/>
  <c r="AO7" i="3"/>
  <c r="AG75" i="3"/>
  <c r="AG74" i="3"/>
  <c r="AG73" i="3"/>
  <c r="AG72" i="3"/>
  <c r="AG71" i="3"/>
  <c r="AG70" i="3"/>
  <c r="AG69" i="3"/>
  <c r="AG68" i="3"/>
  <c r="AG67" i="3"/>
  <c r="AG66" i="3"/>
  <c r="AH32" i="3"/>
  <c r="AH31" i="3"/>
  <c r="AH30" i="3"/>
  <c r="AH29" i="3"/>
  <c r="AH28" i="3"/>
  <c r="AH27" i="3"/>
  <c r="AH26" i="3"/>
  <c r="AH25" i="3"/>
  <c r="AH24" i="3"/>
  <c r="AH23" i="3"/>
  <c r="AI12" i="3"/>
  <c r="AI11" i="3"/>
  <c r="Y22" i="7" s="1"/>
  <c r="AF7" i="3"/>
  <c r="Z12" i="3"/>
  <c r="Z11" i="3"/>
  <c r="Y21" i="7" s="1"/>
  <c r="W7" i="3"/>
  <c r="O75" i="3"/>
  <c r="O74" i="3"/>
  <c r="O73" i="3"/>
  <c r="O72" i="3"/>
  <c r="O71" i="3"/>
  <c r="O70" i="3"/>
  <c r="O69" i="3"/>
  <c r="O68" i="3"/>
  <c r="O67" i="3"/>
  <c r="O66" i="3"/>
  <c r="P32" i="3"/>
  <c r="P31" i="3"/>
  <c r="P30" i="3"/>
  <c r="P29" i="3"/>
  <c r="P28" i="3"/>
  <c r="P27" i="3"/>
  <c r="P26" i="3"/>
  <c r="Q12" i="3"/>
  <c r="Q11" i="3"/>
  <c r="N7" i="3"/>
  <c r="V20" i="7" s="1"/>
  <c r="F69" i="3"/>
  <c r="F70" i="3"/>
  <c r="F71" i="3"/>
  <c r="F72" i="3"/>
  <c r="F73" i="3"/>
  <c r="F74" i="3"/>
  <c r="G50" i="3"/>
  <c r="G52" i="3"/>
  <c r="G53" i="3"/>
  <c r="G54" i="3"/>
  <c r="G55" i="3"/>
  <c r="G26" i="3"/>
  <c r="G27" i="3"/>
  <c r="G28" i="3"/>
  <c r="G29" i="3"/>
  <c r="G30" i="3"/>
  <c r="G31" i="3"/>
  <c r="G32" i="3"/>
  <c r="BW77" i="3" l="1"/>
  <c r="AH27" i="7" s="1"/>
  <c r="AM34" i="3"/>
  <c r="AM9" i="3" s="1"/>
  <c r="X23" i="7" s="1"/>
  <c r="AV34" i="3"/>
  <c r="AV9" i="3" s="1"/>
  <c r="X24" i="7" s="1"/>
  <c r="BE34" i="3"/>
  <c r="BE9" i="3" s="1"/>
  <c r="X25" i="7" s="1"/>
  <c r="BN34" i="3"/>
  <c r="BN9" i="3" s="1"/>
  <c r="X26" i="7" s="1"/>
  <c r="BW34" i="3"/>
  <c r="BW9" i="3" s="1"/>
  <c r="X27" i="7" s="1"/>
  <c r="CF34" i="3"/>
  <c r="CF9" i="3" s="1"/>
  <c r="AD34" i="3"/>
  <c r="L34" i="3"/>
  <c r="AM77" i="3"/>
  <c r="AH23" i="7" s="1"/>
  <c r="U39" i="3"/>
  <c r="AE21" i="7" s="1"/>
  <c r="AD39" i="3"/>
  <c r="AE22" i="7" s="1"/>
  <c r="BE77" i="3"/>
  <c r="AH25" i="7" s="1"/>
  <c r="CF77" i="3"/>
  <c r="AH28" i="7" s="1"/>
  <c r="U77" i="3"/>
  <c r="AH21" i="7" s="1"/>
  <c r="BN77" i="3"/>
  <c r="AH26" i="7" s="1"/>
  <c r="U9" i="3"/>
  <c r="X21" i="7" s="1"/>
  <c r="AV77" i="3"/>
  <c r="AH24" i="7" s="1"/>
  <c r="P13" i="3" a="1"/>
  <c r="P13" i="3" s="1"/>
  <c r="V21" i="7"/>
  <c r="V25" i="7"/>
  <c r="BR13" i="3" a="1"/>
  <c r="BR13" i="3" s="1"/>
  <c r="Y13" i="3" a="1"/>
  <c r="Y13" i="3" s="1"/>
  <c r="BI13" i="3" a="1"/>
  <c r="BI13" i="3" s="1"/>
  <c r="V24" i="7"/>
  <c r="V23" i="7"/>
  <c r="AH13" i="3" a="1"/>
  <c r="AH13" i="3" s="1"/>
  <c r="CA13" i="3" a="1"/>
  <c r="CA13" i="3" s="1"/>
  <c r="V22" i="7"/>
  <c r="V27" i="7"/>
  <c r="V26" i="7"/>
  <c r="CJ13" i="3" a="1"/>
  <c r="CJ13" i="3" s="1"/>
  <c r="BN39" i="3"/>
  <c r="AE26" i="7" s="1"/>
  <c r="AZ13" i="3" a="1"/>
  <c r="AZ13" i="3" s="1"/>
  <c r="AQ13" i="3" a="1"/>
  <c r="AQ13" i="3" s="1"/>
  <c r="AD77" i="3"/>
  <c r="AH22" i="7" s="1"/>
  <c r="L77" i="3"/>
  <c r="AH20" i="7" s="1"/>
  <c r="BW39" i="3"/>
  <c r="AE27" i="7" s="1"/>
  <c r="AM39" i="3"/>
  <c r="AE23" i="7" s="1"/>
  <c r="CF39" i="3"/>
  <c r="AE28" i="7" s="1"/>
  <c r="AV39" i="3"/>
  <c r="AE24" i="7" s="1"/>
  <c r="L39" i="3"/>
  <c r="AE20" i="7" s="1"/>
  <c r="CJ39" i="2"/>
  <c r="CJ38" i="2"/>
  <c r="CJ26" i="2"/>
  <c r="CF26" i="2"/>
  <c r="CA26" i="2"/>
  <c r="BW26" i="2"/>
  <c r="BR26" i="2"/>
  <c r="BN26" i="2"/>
  <c r="BI26" i="2"/>
  <c r="BE26" i="2"/>
  <c r="AZ26" i="2"/>
  <c r="AV26" i="2"/>
  <c r="AQ26" i="2"/>
  <c r="AM26" i="2"/>
  <c r="AH26" i="2"/>
  <c r="AD26" i="2"/>
  <c r="Y26" i="2"/>
  <c r="U26" i="2"/>
  <c r="G26" i="2"/>
  <c r="X22" i="7" l="1"/>
  <c r="X34" i="7" s="1"/>
  <c r="AD9" i="3"/>
  <c r="W22" i="7"/>
  <c r="L9" i="3"/>
  <c r="X20" i="7" s="1"/>
  <c r="BE39" i="3"/>
  <c r="AE25" i="7" s="1"/>
  <c r="AE34" i="7" s="1"/>
  <c r="CJ47" i="2"/>
  <c r="CJ46" i="2"/>
  <c r="CJ45" i="2"/>
  <c r="CJ44" i="2"/>
  <c r="CJ43" i="2"/>
  <c r="CJ42" i="2"/>
  <c r="CJ41" i="2"/>
  <c r="CJ40" i="2"/>
  <c r="CA47" i="2"/>
  <c r="CA46" i="2"/>
  <c r="CA45" i="2"/>
  <c r="CA44" i="2"/>
  <c r="CA43" i="2"/>
  <c r="CA42" i="2"/>
  <c r="CA41" i="2"/>
  <c r="CA40" i="2"/>
  <c r="CA39" i="2"/>
  <c r="CA38" i="2"/>
  <c r="BR47" i="2"/>
  <c r="BR46" i="2"/>
  <c r="BR45" i="2"/>
  <c r="BR44" i="2"/>
  <c r="BR43" i="2"/>
  <c r="BR42" i="2"/>
  <c r="BR41" i="2"/>
  <c r="BR40" i="2"/>
  <c r="BR39" i="2"/>
  <c r="BR38" i="2"/>
  <c r="BI47" i="2"/>
  <c r="BI46" i="2"/>
  <c r="BI45" i="2"/>
  <c r="BI44" i="2"/>
  <c r="BI43" i="2"/>
  <c r="BI42" i="2"/>
  <c r="BI41" i="2"/>
  <c r="BI40" i="2"/>
  <c r="BI39" i="2"/>
  <c r="BI38" i="2"/>
  <c r="AZ47" i="2"/>
  <c r="AZ46" i="2"/>
  <c r="AZ45" i="2"/>
  <c r="AZ44" i="2"/>
  <c r="AZ43" i="2"/>
  <c r="AZ42" i="2"/>
  <c r="AZ41" i="2"/>
  <c r="AZ40" i="2"/>
  <c r="AZ39" i="2"/>
  <c r="AZ38" i="2"/>
  <c r="AQ47" i="2"/>
  <c r="AQ46" i="2"/>
  <c r="AQ45" i="2"/>
  <c r="AQ44" i="2"/>
  <c r="AQ43" i="2"/>
  <c r="AQ42" i="2"/>
  <c r="AQ41" i="2"/>
  <c r="AQ40" i="2"/>
  <c r="AQ39" i="2"/>
  <c r="AQ38" i="2"/>
  <c r="AH47" i="2"/>
  <c r="AH46" i="2"/>
  <c r="AH45" i="2"/>
  <c r="AH44" i="2"/>
  <c r="AH43" i="2"/>
  <c r="AH42" i="2"/>
  <c r="AH41" i="2"/>
  <c r="AH40" i="2"/>
  <c r="AH39" i="2"/>
  <c r="AH38" i="2"/>
  <c r="Y47" i="2"/>
  <c r="Y46" i="2"/>
  <c r="Y45" i="2"/>
  <c r="Y44" i="2"/>
  <c r="Y43" i="2"/>
  <c r="Y42" i="2"/>
  <c r="Y41" i="2"/>
  <c r="Y40" i="2"/>
  <c r="Y39" i="2"/>
  <c r="Y38" i="2"/>
  <c r="P47" i="2"/>
  <c r="P46" i="2"/>
  <c r="P45" i="2"/>
  <c r="P44" i="2"/>
  <c r="P43" i="2"/>
  <c r="P42" i="2"/>
  <c r="P41" i="2"/>
  <c r="P40" i="2"/>
  <c r="P39" i="2"/>
  <c r="P38" i="2"/>
  <c r="G46" i="2"/>
  <c r="G47" i="2"/>
  <c r="G45" i="2"/>
  <c r="G44" i="2"/>
  <c r="G43" i="2"/>
  <c r="G42" i="2"/>
  <c r="G41" i="2"/>
  <c r="G40" i="2"/>
  <c r="G39" i="2"/>
  <c r="G38" i="2"/>
  <c r="CK28" i="2"/>
  <c r="CK27" i="2"/>
  <c r="CH25" i="2"/>
  <c r="CG25" i="2" s="1"/>
  <c r="CG18" i="2"/>
  <c r="CF7" i="2"/>
  <c r="CB28" i="2"/>
  <c r="CB27" i="2"/>
  <c r="R27" i="7" s="1"/>
  <c r="BY25" i="2"/>
  <c r="BX25" i="2" s="1"/>
  <c r="BX18" i="2"/>
  <c r="BW7" i="2"/>
  <c r="BS28" i="2"/>
  <c r="BS27" i="2"/>
  <c r="R26" i="7" s="1"/>
  <c r="BP25" i="2"/>
  <c r="BO25" i="2" s="1"/>
  <c r="BO18" i="2"/>
  <c r="BN7" i="2"/>
  <c r="BJ28" i="2"/>
  <c r="BJ27" i="2"/>
  <c r="R25" i="7" s="1"/>
  <c r="BG25" i="2"/>
  <c r="BF25" i="2" s="1"/>
  <c r="BF18" i="2"/>
  <c r="BE7" i="2"/>
  <c r="BA28" i="2"/>
  <c r="BA27" i="2"/>
  <c r="R24" i="7" s="1"/>
  <c r="AX25" i="2"/>
  <c r="AW25" i="2" s="1"/>
  <c r="AW18" i="2"/>
  <c r="AV7" i="2"/>
  <c r="AR28" i="2"/>
  <c r="AR27" i="2"/>
  <c r="R23" i="7" s="1"/>
  <c r="AO25" i="2"/>
  <c r="AN25" i="2" s="1"/>
  <c r="AN18" i="2"/>
  <c r="AM7" i="2"/>
  <c r="AI28" i="2"/>
  <c r="AI27" i="2"/>
  <c r="R22" i="7" s="1"/>
  <c r="AF25" i="2"/>
  <c r="AE25" i="2" s="1"/>
  <c r="AE18" i="2"/>
  <c r="AD7" i="2"/>
  <c r="Z28" i="2"/>
  <c r="Z27" i="2"/>
  <c r="R21" i="7" s="1"/>
  <c r="V18" i="2"/>
  <c r="U7" i="2"/>
  <c r="M18" i="2"/>
  <c r="Q28" i="2"/>
  <c r="Q27" i="2"/>
  <c r="N25" i="2"/>
  <c r="M25" i="2" s="1"/>
  <c r="D18" i="2"/>
  <c r="C49" i="2" l="1"/>
  <c r="C22" i="2" s="1"/>
  <c r="AD8" i="3"/>
  <c r="O28" i="7"/>
  <c r="O27" i="7"/>
  <c r="O26" i="7"/>
  <c r="O25" i="7"/>
  <c r="O24" i="7"/>
  <c r="O23" i="7"/>
  <c r="P29" i="2" a="1"/>
  <c r="P29" i="2" s="1"/>
  <c r="BR29" i="2" a="1"/>
  <c r="BR29" i="2" s="1"/>
  <c r="O22" i="7"/>
  <c r="O20" i="7"/>
  <c r="AH29" i="2" a="1"/>
  <c r="AH29" i="2" s="1"/>
  <c r="Y29" i="2" a="1"/>
  <c r="Y29" i="2" s="1"/>
  <c r="CA29" i="2" a="1"/>
  <c r="CA29" i="2" s="1"/>
  <c r="CJ29" i="2" a="1"/>
  <c r="CJ29" i="2" s="1"/>
  <c r="BI29" i="2" a="1"/>
  <c r="BI29" i="2" s="1"/>
  <c r="AZ29" i="2" a="1"/>
  <c r="AZ29" i="2" s="1"/>
  <c r="AV49" i="2"/>
  <c r="BE49" i="2"/>
  <c r="CF49" i="2"/>
  <c r="L49" i="2"/>
  <c r="L22" i="2" s="1"/>
  <c r="M20" i="7" s="1"/>
  <c r="BW49" i="2"/>
  <c r="BN49" i="2"/>
  <c r="AM49" i="2"/>
  <c r="AM22" i="2" s="1"/>
  <c r="M23" i="7" s="1"/>
  <c r="AD49" i="2"/>
  <c r="AD22" i="2" s="1"/>
  <c r="M22" i="7" s="1"/>
  <c r="U49" i="2"/>
  <c r="U22" i="2" s="1"/>
  <c r="M21" i="7" s="1"/>
  <c r="P21" i="7" s="1"/>
  <c r="CF22" i="2" l="1"/>
  <c r="M28" i="7" s="1"/>
  <c r="P28" i="7" s="1"/>
  <c r="DY22" i="2"/>
  <c r="M33" i="7" s="1"/>
  <c r="P33" i="7" s="1"/>
  <c r="BW22" i="2"/>
  <c r="M27" i="7" s="1"/>
  <c r="DP22" i="2"/>
  <c r="M32" i="7" s="1"/>
  <c r="P32" i="7" s="1"/>
  <c r="BN22" i="2"/>
  <c r="M26" i="7" s="1"/>
  <c r="DG22" i="2"/>
  <c r="M31" i="7" s="1"/>
  <c r="P31" i="7" s="1"/>
  <c r="BE22" i="2"/>
  <c r="M25" i="7" s="1"/>
  <c r="P25" i="7" s="1"/>
  <c r="W25" i="7" s="1"/>
  <c r="CY58" i="3" s="1"/>
  <c r="CX22" i="2"/>
  <c r="M30" i="7" s="1"/>
  <c r="P30" i="7" s="1"/>
  <c r="AV22" i="2"/>
  <c r="M24" i="7" s="1"/>
  <c r="CO22" i="2"/>
  <c r="M29" i="7" s="1"/>
  <c r="P29" i="7" s="1"/>
  <c r="P23" i="7"/>
  <c r="W23" i="7" s="1"/>
  <c r="M34" i="7"/>
  <c r="P20" i="7"/>
  <c r="P27" i="7"/>
  <c r="W27" i="7" s="1"/>
  <c r="DQ58" i="3" s="1"/>
  <c r="P26" i="7"/>
  <c r="P24" i="7"/>
  <c r="P22" i="7"/>
  <c r="U18" i="3"/>
  <c r="V34" i="3" s="1"/>
  <c r="W21" i="7"/>
  <c r="W20" i="7"/>
  <c r="W28" i="7" l="1"/>
  <c r="CF8" i="3" s="1"/>
  <c r="DZ34" i="3"/>
  <c r="CF18" i="3"/>
  <c r="CG34" i="3" s="1"/>
  <c r="W33" i="7"/>
  <c r="W32" i="7"/>
  <c r="W31" i="7"/>
  <c r="W30" i="7"/>
  <c r="W29" i="7"/>
  <c r="AM18" i="3"/>
  <c r="AN34" i="3" s="1"/>
  <c r="BW18" i="3"/>
  <c r="BX34" i="3" s="1"/>
  <c r="DQ34" i="3"/>
  <c r="BN18" i="3"/>
  <c r="BO34" i="3" s="1"/>
  <c r="W26" i="7"/>
  <c r="DH58" i="3" s="1"/>
  <c r="DH34" i="3"/>
  <c r="BE18" i="3"/>
  <c r="BF34" i="3" s="1"/>
  <c r="CY34" i="3"/>
  <c r="AV18" i="3"/>
  <c r="AW34" i="3" s="1"/>
  <c r="CP34" i="3"/>
  <c r="W24" i="7"/>
  <c r="CP58" i="3" s="1"/>
  <c r="AM42" i="3"/>
  <c r="AN58" i="3" s="1"/>
  <c r="BW42" i="3"/>
  <c r="BX58" i="3" s="1"/>
  <c r="BE42" i="3"/>
  <c r="BF58" i="3" s="1"/>
  <c r="AD18" i="3"/>
  <c r="AE34" i="3" s="1"/>
  <c r="BE8" i="3"/>
  <c r="BW8" i="3"/>
  <c r="AM8" i="3"/>
  <c r="L18" i="3"/>
  <c r="M34" i="3" s="1"/>
  <c r="U8" i="3"/>
  <c r="L8" i="3"/>
  <c r="AD42" i="3"/>
  <c r="AE58" i="3" s="1"/>
  <c r="H12" i="3"/>
  <c r="H11" i="3"/>
  <c r="Y19" i="7" s="1"/>
  <c r="H28" i="2"/>
  <c r="H27" i="2"/>
  <c r="CF42" i="3" l="1"/>
  <c r="CG58" i="3" s="1"/>
  <c r="DZ58" i="3"/>
  <c r="BN42" i="3"/>
  <c r="BO58" i="3" s="1"/>
  <c r="BN8" i="3"/>
  <c r="AV42" i="3"/>
  <c r="AW58" i="3" s="1"/>
  <c r="AV8" i="3"/>
  <c r="G29" i="2" a="1"/>
  <c r="G29" i="2" s="1"/>
  <c r="L42" i="3"/>
  <c r="M58" i="3" s="1"/>
  <c r="U42" i="3"/>
  <c r="V58" i="3" s="1"/>
  <c r="D25" i="2" l="1"/>
  <c r="C7" i="2" l="1"/>
  <c r="F75" i="3"/>
  <c r="G56" i="3"/>
  <c r="P34" i="7" l="1"/>
  <c r="E11" i="2"/>
  <c r="F68" i="3" l="1"/>
  <c r="F67" i="3"/>
  <c r="F66" i="3"/>
  <c r="G49" i="3"/>
  <c r="G48" i="3"/>
  <c r="G25" i="3"/>
  <c r="G24" i="3"/>
  <c r="G23" i="3"/>
  <c r="V19" i="7"/>
  <c r="W19" i="7" s="1"/>
  <c r="W34" i="7" s="1"/>
  <c r="C42" i="3" l="1"/>
  <c r="C8" i="3"/>
  <c r="C34" i="3"/>
  <c r="C58" i="3"/>
  <c r="C77" i="3"/>
  <c r="D58" i="3" l="1"/>
  <c r="C9" i="3"/>
  <c r="X19" i="7"/>
  <c r="C39" i="3"/>
  <c r="AE19" i="7" s="1"/>
  <c r="AH19" i="7" l="1"/>
  <c r="K5" i="6"/>
  <c r="L5" i="6" s="1"/>
  <c r="K4" i="6"/>
  <c r="L4" i="6" s="1"/>
  <c r="K3" i="6"/>
  <c r="AH34" i="7" l="1"/>
  <c r="D8" i="7" s="1"/>
  <c r="L3" i="6"/>
  <c r="D7" i="7"/>
  <c r="C18" i="3"/>
  <c r="D34" i="3" s="1"/>
  <c r="E11" i="7"/>
  <c r="D11" i="7" s="1"/>
  <c r="Q19" i="7" l="1"/>
  <c r="S19" i="7" s="1"/>
  <c r="C28" i="2" s="1"/>
  <c r="Q20" i="7"/>
  <c r="S20" i="7" s="1"/>
  <c r="L28" i="2" s="1"/>
  <c r="Q31" i="7"/>
  <c r="S31" i="7" s="1"/>
  <c r="DG28" i="2" s="1"/>
  <c r="Q32" i="7"/>
  <c r="S32" i="7" s="1"/>
  <c r="DP28" i="2" s="1"/>
  <c r="Q29" i="7"/>
  <c r="S29" i="7" s="1"/>
  <c r="CO28" i="2" s="1"/>
  <c r="CO29" i="2" s="1" a="1"/>
  <c r="CO29" i="2" s="1"/>
  <c r="T29" i="7" s="1"/>
  <c r="Q33" i="7"/>
  <c r="S33" i="7" s="1"/>
  <c r="DY28" i="2" s="1"/>
  <c r="DY29" i="2" s="1" a="1"/>
  <c r="DY29" i="2" s="1"/>
  <c r="T33" i="7" s="1"/>
  <c r="Q30" i="7"/>
  <c r="S30" i="7" s="1"/>
  <c r="CX28" i="2" s="1"/>
  <c r="CX29" i="2" s="1" a="1"/>
  <c r="CX29" i="2" s="1"/>
  <c r="T30" i="7" s="1"/>
  <c r="Q28" i="7"/>
  <c r="S28" i="7" s="1"/>
  <c r="CF28" i="2" s="1"/>
  <c r="CF29" i="2" s="1" a="1"/>
  <c r="CF29" i="2" s="1"/>
  <c r="T28" i="7" s="1"/>
  <c r="Q24" i="7"/>
  <c r="S24" i="7" s="1"/>
  <c r="AV28" i="2" s="1"/>
  <c r="AV29" i="2" s="1" a="1"/>
  <c r="AV29" i="2" s="1"/>
  <c r="T24" i="7" s="1"/>
  <c r="Q25" i="7"/>
  <c r="S25" i="7" s="1"/>
  <c r="BE28" i="2" s="1"/>
  <c r="BE29" i="2" s="1" a="1"/>
  <c r="BE29" i="2" s="1"/>
  <c r="T25" i="7" s="1"/>
  <c r="Q23" i="7"/>
  <c r="S23" i="7" s="1"/>
  <c r="AM28" i="2" s="1"/>
  <c r="AM29" i="2" s="1" a="1"/>
  <c r="AM29" i="2" s="1"/>
  <c r="T23" i="7" s="1"/>
  <c r="Q21" i="7"/>
  <c r="S21" i="7" s="1"/>
  <c r="U28" i="2" s="1"/>
  <c r="U29" i="2" s="1" a="1"/>
  <c r="U29" i="2" s="1"/>
  <c r="T21" i="7" s="1"/>
  <c r="Q22" i="7"/>
  <c r="S22" i="7" s="1"/>
  <c r="AD28" i="2" s="1"/>
  <c r="AD29" i="2" s="1" a="1"/>
  <c r="AD29" i="2" s="1"/>
  <c r="T22" i="7" s="1"/>
  <c r="Q27" i="7"/>
  <c r="S27" i="7" s="1"/>
  <c r="Q26" i="7"/>
  <c r="S26" i="7" s="1"/>
  <c r="BW28" i="2" l="1"/>
  <c r="BW29" i="2" s="1" a="1"/>
  <c r="BW29" i="2" s="1"/>
  <c r="T27" i="7" s="1"/>
  <c r="DP29" i="2" a="1"/>
  <c r="DP29" i="2" s="1"/>
  <c r="T32" i="7" s="1"/>
  <c r="BN28" i="2"/>
  <c r="BN29" i="2" s="1" a="1"/>
  <c r="BN29" i="2" s="1"/>
  <c r="T26" i="7" s="1"/>
  <c r="DG29" i="2" a="1"/>
  <c r="DG29" i="2" s="1"/>
  <c r="T31" i="7" s="1"/>
  <c r="L29" i="2" a="1"/>
  <c r="L29" i="2" s="1"/>
  <c r="T20" i="7" s="1"/>
  <c r="Q35" i="7"/>
  <c r="C29" i="2" l="1" a="1"/>
  <c r="C29" i="2" s="1"/>
  <c r="T19" i="7" s="1"/>
  <c r="C30" i="2" a="1"/>
  <c r="C30" i="2" s="1"/>
  <c r="Q34" i="7"/>
  <c r="DP12" i="3" l="1"/>
  <c r="Z32" i="7" s="1"/>
  <c r="DY12" i="3"/>
  <c r="CX12" i="3"/>
  <c r="Z30" i="7" s="1"/>
  <c r="DG12" i="3"/>
  <c r="C12" i="3"/>
  <c r="C13" i="3" s="1" a="1"/>
  <c r="C13" i="3" s="1"/>
  <c r="CO12" i="3"/>
  <c r="BW12" i="3"/>
  <c r="BW13" i="3" s="1" a="1"/>
  <c r="BW13" i="3" s="1"/>
  <c r="AA27" i="7" s="1"/>
  <c r="CF12" i="3"/>
  <c r="BE12" i="3"/>
  <c r="BE13" i="3" s="1" a="1"/>
  <c r="BE13" i="3" s="1"/>
  <c r="AA25" i="7" s="1"/>
  <c r="BN12" i="3"/>
  <c r="AM12" i="3"/>
  <c r="AM13" i="3" s="1" a="1"/>
  <c r="AM13" i="3" s="1"/>
  <c r="AA23" i="7" s="1"/>
  <c r="AV12" i="3"/>
  <c r="U12" i="3"/>
  <c r="U13" i="3" s="1" a="1"/>
  <c r="U13" i="3" s="1"/>
  <c r="AA21" i="7" s="1"/>
  <c r="AD12" i="3"/>
  <c r="L12" i="3"/>
  <c r="L13" i="3" s="1" a="1"/>
  <c r="L13" i="3" s="1"/>
  <c r="AA20" i="7" s="1"/>
  <c r="DP13" i="3" l="1" a="1"/>
  <c r="DP13" i="3" s="1"/>
  <c r="AA32" i="7" s="1"/>
  <c r="Z33" i="7"/>
  <c r="DY13" i="3" a="1"/>
  <c r="DY13" i="3" s="1"/>
  <c r="AA33" i="7" s="1"/>
  <c r="CX13" i="3" a="1"/>
  <c r="CX13" i="3" s="1"/>
  <c r="AA30" i="7" s="1"/>
  <c r="Z31" i="7"/>
  <c r="DG13" i="3" a="1"/>
  <c r="DG13" i="3" s="1"/>
  <c r="AA31" i="7" s="1"/>
  <c r="Z29" i="7"/>
  <c r="CO13" i="3" a="1"/>
  <c r="CO13" i="3" s="1"/>
  <c r="AA29" i="7" s="1"/>
  <c r="AA19" i="7"/>
  <c r="Z27" i="7"/>
  <c r="CF13" i="3" a="1"/>
  <c r="CF13" i="3" s="1"/>
  <c r="AA28" i="7" s="1"/>
  <c r="Z28" i="7"/>
  <c r="Z25" i="7"/>
  <c r="BN13" i="3" a="1"/>
  <c r="BN13" i="3" s="1"/>
  <c r="AA26" i="7" s="1"/>
  <c r="Z26" i="7"/>
  <c r="Z23" i="7"/>
  <c r="AV13" i="3" a="1"/>
  <c r="AV13" i="3" s="1"/>
  <c r="AA24" i="7" s="1"/>
  <c r="Z24" i="7"/>
  <c r="Z21" i="7"/>
  <c r="AD13" i="3" a="1"/>
  <c r="AD13" i="3" s="1"/>
  <c r="AA22" i="7" s="1"/>
  <c r="Z22" i="7"/>
  <c r="Z19" i="7"/>
  <c r="Z2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<sst xmlns="http://schemas.openxmlformats.org/spreadsheetml/2006/main" count="27262" uniqueCount="3799">
  <si>
    <t>Kategori</t>
  </si>
  <si>
    <t>Kriteria</t>
  </si>
  <si>
    <t>Probis yang terganggu</t>
  </si>
  <si>
    <t>text</t>
  </si>
  <si>
    <t>Penyebab</t>
  </si>
  <si>
    <t>Dampak</t>
  </si>
  <si>
    <t>(link ke kertas kerja perhitungan)</t>
  </si>
  <si>
    <t>Probabilitas</t>
  </si>
  <si>
    <t>Akibat</t>
  </si>
  <si>
    <t>Skor</t>
  </si>
  <si>
    <t>Tingkat Efektivitas Kontrol</t>
  </si>
  <si>
    <t>INPUT RISK REGISTER</t>
  </si>
  <si>
    <t xml:space="preserve">Asumsi dasar perhitungan </t>
  </si>
  <si>
    <t>Perhitungan Dampak</t>
  </si>
  <si>
    <t>VOL</t>
  </si>
  <si>
    <t>SATUAN</t>
  </si>
  <si>
    <t>Mutu</t>
  </si>
  <si>
    <t>Waktu</t>
  </si>
  <si>
    <t>KOMPONEN</t>
  </si>
  <si>
    <t>URAIAN</t>
  </si>
  <si>
    <t>Biaya</t>
  </si>
  <si>
    <t>HS</t>
  </si>
  <si>
    <t>Add</t>
  </si>
  <si>
    <t>JUMLAH : VOL * HS</t>
  </si>
  <si>
    <t>Total Biaya</t>
  </si>
  <si>
    <t>Proaktif</t>
  </si>
  <si>
    <t>Reaktif</t>
  </si>
  <si>
    <t xml:space="preserve">RTL </t>
  </si>
  <si>
    <t>Tingkat Efektifitas</t>
  </si>
  <si>
    <t>Metode kerja/ Tata cara pelaksanaan</t>
  </si>
  <si>
    <t>Perhitungan Biaya Mitigasi :</t>
  </si>
  <si>
    <t>Manusia</t>
  </si>
  <si>
    <t>Material</t>
  </si>
  <si>
    <t>(penjumlahan manusia, peralatan, material, dll)</t>
  </si>
  <si>
    <t>Biaya Mitigasi</t>
  </si>
  <si>
    <t>RTL</t>
  </si>
  <si>
    <t>(pilihan sesuai RTL)</t>
  </si>
  <si>
    <t>Realisasi Tindak Lanjut</t>
  </si>
  <si>
    <t>Biaya Realisasi</t>
  </si>
  <si>
    <t>INPUT REALISASI RISIKO</t>
  </si>
  <si>
    <t>Pilihan : (master data komponen)</t>
  </si>
  <si>
    <t>number</t>
  </si>
  <si>
    <t>rumus</t>
  </si>
  <si>
    <t>INPUT REALISASI BIAYA</t>
  </si>
  <si>
    <t>id</t>
  </si>
  <si>
    <t>nm_komponen</t>
  </si>
  <si>
    <t>rtl</t>
  </si>
  <si>
    <t>risk_register, realisasi</t>
  </si>
  <si>
    <t>rtl, realisasi</t>
  </si>
  <si>
    <t>Keuangan</t>
  </si>
  <si>
    <t>realisasi</t>
  </si>
  <si>
    <t>modul</t>
  </si>
  <si>
    <t>MASTER DATA KOMPONEN</t>
  </si>
  <si>
    <t>RISK REGISTER - TENDER</t>
  </si>
  <si>
    <t>Nilai OK (Penawaran)</t>
  </si>
  <si>
    <t xml:space="preserve">Laba setelah pajak                                   </t>
  </si>
  <si>
    <t>Cadangan Risiko</t>
  </si>
  <si>
    <t>Tipe Kontrak</t>
  </si>
  <si>
    <t>Cara Pembayaran</t>
  </si>
  <si>
    <t xml:space="preserve">Batas risiko </t>
  </si>
  <si>
    <t>No</t>
  </si>
  <si>
    <t>Sub Kriteria</t>
  </si>
  <si>
    <t>Kontrol Eksisting</t>
  </si>
  <si>
    <t>Rencana Tindak Lanjut Proaktif</t>
  </si>
  <si>
    <t>Rencana Tindak Lanjut Reaktif</t>
  </si>
  <si>
    <t>Peluang</t>
  </si>
  <si>
    <t>Item Kontrol</t>
  </si>
  <si>
    <t xml:space="preserve"> Tingkat Efektifitas Kontrol</t>
  </si>
  <si>
    <t>Budget per item risiko</t>
  </si>
  <si>
    <t xml:space="preserve">Analisa </t>
  </si>
  <si>
    <t xml:space="preserve"> Tingkat Efektifitas Tindak Lanjut</t>
  </si>
  <si>
    <t>Analisa</t>
  </si>
  <si>
    <t>Uraian</t>
  </si>
  <si>
    <t>Bukan merupakan bagian dari kontrak dan kebijakan perusahaan (Prosedur, instruksi kerja) yang bersifat mandatory untuk dipenuhi?</t>
  </si>
  <si>
    <t>Sudah memenuhi  peraturan daerah,Peraturan pemerintah/ UU yang berlaku, atau terdapat perubahan regulasi setelah effective date contract?</t>
  </si>
  <si>
    <t>Mulai</t>
  </si>
  <si>
    <t>Selesai</t>
  </si>
  <si>
    <t>YES</t>
  </si>
  <si>
    <t>Financial</t>
  </si>
  <si>
    <t>Revenue</t>
  </si>
  <si>
    <t>NO</t>
  </si>
  <si>
    <t>Operational</t>
  </si>
  <si>
    <t>Public dan Legal</t>
  </si>
  <si>
    <t>FinancialRisiko</t>
  </si>
  <si>
    <t>Financial.</t>
  </si>
  <si>
    <t>OperationalRisiko</t>
  </si>
  <si>
    <t>Operational.</t>
  </si>
  <si>
    <t>Marketing</t>
  </si>
  <si>
    <t>Strategic</t>
  </si>
  <si>
    <t>K3L</t>
  </si>
  <si>
    <t>Law dan Compliance</t>
  </si>
  <si>
    <t>Human Resources</t>
  </si>
  <si>
    <t>Third Party</t>
  </si>
  <si>
    <t>Social</t>
  </si>
  <si>
    <t>Cost-Plus</t>
  </si>
  <si>
    <t>Monthly</t>
  </si>
  <si>
    <t>JKT01</t>
  </si>
  <si>
    <t>JKT02</t>
  </si>
  <si>
    <t>Turnkey</t>
  </si>
  <si>
    <t>JKT03</t>
  </si>
  <si>
    <t>Design &amp; Build</t>
  </si>
  <si>
    <t>JKT04</t>
  </si>
  <si>
    <t>OM</t>
  </si>
  <si>
    <t>JKT05</t>
  </si>
  <si>
    <t>Unit Price</t>
  </si>
  <si>
    <t>JKT06</t>
  </si>
  <si>
    <t>Lumpsum</t>
  </si>
  <si>
    <t>JKT07</t>
  </si>
  <si>
    <t>EPC</t>
  </si>
  <si>
    <t>CP01</t>
  </si>
  <si>
    <t>CP02</t>
  </si>
  <si>
    <t>CPF (Turn Key)</t>
  </si>
  <si>
    <t>CP03</t>
  </si>
  <si>
    <t>Milestone</t>
  </si>
  <si>
    <t>Tipe Kontrak
                 Cara Pembayaran</t>
  </si>
  <si>
    <t>Catatan:</t>
  </si>
  <si>
    <t xml:space="preserve">Jika melebihi batasan maksimum di atas harus mendapat persetujuan dari pejabat berwenang yang merupakan pimpinan tertinggi pada unit kerja yang bersangkutan </t>
  </si>
  <si>
    <t>Perubahan didalam kontrak</t>
  </si>
  <si>
    <t>Perubahan diluar kontrak</t>
  </si>
  <si>
    <t>Masih dalam batasan kontrak</t>
  </si>
  <si>
    <t>Force mejeure</t>
  </si>
  <si>
    <t>Klasifikasi Penyebab</t>
  </si>
  <si>
    <t>Good</t>
  </si>
  <si>
    <t>Satisfactory</t>
  </si>
  <si>
    <t>Poor</t>
  </si>
  <si>
    <t>Very Poor</t>
  </si>
  <si>
    <t>Satisfactory -&gt; Tingkat keyakinan 75%</t>
  </si>
  <si>
    <t>Good -&gt; Tingkat keyakinan 100%</t>
  </si>
  <si>
    <t>Poor -&gt; Tingkat keyakinan  50%</t>
  </si>
  <si>
    <t>Very Poor -&gt; Tingkat keyakinan 25%</t>
  </si>
  <si>
    <t>Level</t>
  </si>
  <si>
    <t>Probability</t>
  </si>
  <si>
    <t>PIC RTL</t>
  </si>
  <si>
    <r>
      <t>Asumsi dasar perhitungan</t>
    </r>
    <r>
      <rPr>
        <b/>
        <sz val="11"/>
        <color theme="4"/>
        <rFont val="Calibri"/>
        <family val="2"/>
        <scheme val="minor"/>
      </rPr>
      <t xml:space="preserve"> 
</t>
    </r>
    <r>
      <rPr>
        <i/>
        <sz val="11"/>
        <color theme="4"/>
        <rFont val="Calibri"/>
        <family val="2"/>
        <scheme val="minor"/>
      </rPr>
      <t>(yang mendasari perhitungan dampak)</t>
    </r>
  </si>
  <si>
    <t>m</t>
  </si>
  <si>
    <t>m2</t>
  </si>
  <si>
    <t>m3</t>
  </si>
  <si>
    <t>Ls</t>
  </si>
  <si>
    <t>Kg</t>
  </si>
  <si>
    <t>day</t>
  </si>
  <si>
    <t>other</t>
  </si>
  <si>
    <t>WIKA-KEU-KP-04.01</t>
  </si>
  <si>
    <t>WIKA-KEU-KO-04.01</t>
  </si>
  <si>
    <t>WIKA-KEU-PM-02.03</t>
  </si>
  <si>
    <t>WIKA-KEU-PM-03.03</t>
  </si>
  <si>
    <t>WIKA-PEI-IK-02.02</t>
  </si>
  <si>
    <t>WIKA-KEU-PM-05.01</t>
  </si>
  <si>
    <t>WIKA-QAS-PM-02.01</t>
  </si>
  <si>
    <t>WIKA-PUR-PM-03.02</t>
  </si>
  <si>
    <t>WIKA-PEU-PM-02.01</t>
  </si>
  <si>
    <t>WIKA-PEU-PM-02.02</t>
  </si>
  <si>
    <t>WIKA-PEU-PM-03.01</t>
  </si>
  <si>
    <t>WIKA-MKT-PM-01.01</t>
  </si>
  <si>
    <t>WIKA-MKT-PM-03.01</t>
  </si>
  <si>
    <t>WIKA-KON-KP-01.01</t>
  </si>
  <si>
    <t>WIKA-KON-PM-02.01</t>
  </si>
  <si>
    <t>WIKA-KON-PM-03.04</t>
  </si>
  <si>
    <t>WIKA-KON-PM-04.01</t>
  </si>
  <si>
    <t>WIKA-KON-PM-05.02</t>
  </si>
  <si>
    <t>WIKA-KON-PM-06.01</t>
  </si>
  <si>
    <t>WIKA-PPP-PM-01.01</t>
  </si>
  <si>
    <t>WIKA-PPP-PM-02.01</t>
  </si>
  <si>
    <t>WIKA-BPM-PM-02.01</t>
  </si>
  <si>
    <t>WIKA-BPM-IK-02.01</t>
  </si>
  <si>
    <t>WIKA-ENG-KP-01.01</t>
  </si>
  <si>
    <t>WIKA-ENG-PM-03.01</t>
  </si>
  <si>
    <t>WIKA-ENG-PM-11.01</t>
  </si>
  <si>
    <t>WIKA-ENG-PM-03.03</t>
  </si>
  <si>
    <t>WIKA-ENG-PM-08.01</t>
  </si>
  <si>
    <t>WIKA-ENG-PM-03.04</t>
  </si>
  <si>
    <t>WIKA-DAN-PM-01.01</t>
  </si>
  <si>
    <t>WIKA-DAN-PM-02.01</t>
  </si>
  <si>
    <t>WIKA-DAN-PM-03.01</t>
  </si>
  <si>
    <t>WIKA-DAN-PM-04.01</t>
  </si>
  <si>
    <t>WIKA-DAN-PM-05-02</t>
  </si>
  <si>
    <t>WIKA-DAN-PM-07.01</t>
  </si>
  <si>
    <t>WIKA-DAN-IK-07.01</t>
  </si>
  <si>
    <t>WIKA-PAS-PM-01.01</t>
  </si>
  <si>
    <t>WIKA-PAS-PM-03.01</t>
  </si>
  <si>
    <t>WIKA-PAS-PM-02.01</t>
  </si>
  <si>
    <t>WIKA-SMR-IK-02.02</t>
  </si>
  <si>
    <t>WIKA-KMS-PM-01.01</t>
  </si>
  <si>
    <t>WIKA-QAS-IK-01.01</t>
  </si>
  <si>
    <t>WIKA-QAS-PM-02.04</t>
  </si>
  <si>
    <t>WIKA-QAS-PM-03.03</t>
  </si>
  <si>
    <t>WIKA-BIM-PM-01.01</t>
  </si>
  <si>
    <t>WIKA-BIM-PM-02.01</t>
  </si>
  <si>
    <t>WIKA-MIF-PM-01.01</t>
  </si>
  <si>
    <t>WIKA-MIF-PM-02.01</t>
  </si>
  <si>
    <t>WIKA-MIF-PM-03.01</t>
  </si>
  <si>
    <t>WIKA-MIF-PM-04.01</t>
  </si>
  <si>
    <t>WIKA-RND-PM-01.01</t>
  </si>
  <si>
    <t>WIKA-SHE-PM.01.02</t>
  </si>
  <si>
    <t>WIKA-SHE-PM.02.04</t>
  </si>
  <si>
    <t>WIKA-MKA-PM-02.01</t>
  </si>
  <si>
    <t>WIKA-MKA-PM-03.01</t>
  </si>
  <si>
    <t>WIKA-PEI-PM-02.01</t>
  </si>
  <si>
    <t>WIKA-PEI-PM-03.01</t>
  </si>
  <si>
    <t>WIKA-HKM-PM-02.01</t>
  </si>
  <si>
    <t>WIKA-MKT-PM.01.01</t>
  </si>
  <si>
    <t>WIKA-LDS-PM-01.02</t>
  </si>
  <si>
    <t>WIKA-LDS-PM-02.01</t>
  </si>
  <si>
    <t>WIKA-LDS-PM-03.01</t>
  </si>
  <si>
    <t>WIKA-HCE-PM-01.01</t>
  </si>
  <si>
    <t>WIKA-HCE-PM-02.01</t>
  </si>
  <si>
    <t>WIKA-HCE-PM-03.01</t>
  </si>
  <si>
    <t>WIKA-HCE-PM-04.01</t>
  </si>
  <si>
    <t>WIKA-HCE-PM-05.01</t>
  </si>
  <si>
    <t>WIKA-HCE-PM-06.01</t>
  </si>
  <si>
    <t>WIKA-PUR-KP-01.01</t>
  </si>
  <si>
    <t>WIKA-PUR-PM-02.01</t>
  </si>
  <si>
    <t>WIKA KBL-PM-01.01</t>
  </si>
  <si>
    <t>WIKA-KBL-PM-02.01</t>
  </si>
  <si>
    <t>WIKA-SMP-PM-01.01</t>
  </si>
  <si>
    <t>AllProbis</t>
  </si>
  <si>
    <t xml:space="preserve">Efektifitas RTL Proaktif </t>
  </si>
  <si>
    <t>1. Staf</t>
  </si>
  <si>
    <t>2. Ahli Muda / Koordinator</t>
  </si>
  <si>
    <t>3. Ahli Madya / Kasie</t>
  </si>
  <si>
    <t>4. Ahli Utama / Manajer</t>
  </si>
  <si>
    <t>LevelKeahlian</t>
  </si>
  <si>
    <t>INPUT BIAYA PROAKTIF</t>
  </si>
  <si>
    <t>INPUT BIAYA REAKTIF</t>
  </si>
  <si>
    <t>Total Biaya Proaktif</t>
  </si>
  <si>
    <t>Total Biaya Reaktif</t>
  </si>
  <si>
    <r>
      <t xml:space="preserve">Nilai sisa risiko (R2) -&gt; </t>
    </r>
    <r>
      <rPr>
        <i/>
        <sz val="11"/>
        <color rgb="FF0070C0"/>
        <rFont val="Calibri"/>
        <family val="2"/>
        <scheme val="minor"/>
      </rPr>
      <t>Batas Atas</t>
    </r>
  </si>
  <si>
    <t>INPUT PELUANG</t>
  </si>
  <si>
    <t>INPUT RTL &amp; PELUANG</t>
  </si>
  <si>
    <t>Asumsi dasar</t>
  </si>
  <si>
    <t>Uraian Peluang</t>
  </si>
  <si>
    <t>Total Peluang</t>
  </si>
  <si>
    <t>Peralatan</t>
  </si>
  <si>
    <t>Nama Proyek</t>
  </si>
  <si>
    <t>Verifikasi</t>
  </si>
  <si>
    <t>PIC RTL (Fungsi Kewajiban Mitigasi)</t>
  </si>
  <si>
    <t>RISIKO</t>
  </si>
  <si>
    <t>A.</t>
  </si>
  <si>
    <t>B.</t>
  </si>
  <si>
    <t>C.</t>
  </si>
  <si>
    <t>Owner</t>
  </si>
  <si>
    <t>Pihak terkait</t>
  </si>
  <si>
    <t>(alam) seharusnya</t>
  </si>
  <si>
    <t>VERIFIKASI</t>
  </si>
  <si>
    <t>Risiko / Peluang</t>
  </si>
  <si>
    <t>Peformance Cost dan Schedule</t>
  </si>
  <si>
    <t>A</t>
  </si>
  <si>
    <t>B</t>
  </si>
  <si>
    <t>Perubahan didalam kontrak.</t>
  </si>
  <si>
    <t>Perubahan diluar kontrak.</t>
  </si>
  <si>
    <t>Natural Alam</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</si>
  <si>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</si>
  <si>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</si>
  <si>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</si>
  <si>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</si>
  <si>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</si>
  <si>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</si>
  <si>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</si>
  <si>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</si>
  <si>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</si>
  <si>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</si>
  <si>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</si>
  <si>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</si>
  <si>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</si>
  <si>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</si>
  <si>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</si>
  <si>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</si>
  <si>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</si>
  <si>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</si>
  <si>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</si>
  <si>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</si>
  <si>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</si>
  <si>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</si>
  <si>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</si>
  <si>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</si>
  <si>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</si>
  <si>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</si>
  <si>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</si>
  <si>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</si>
  <si>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</si>
  <si>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</si>
  <si>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</si>
  <si>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</si>
  <si>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</si>
  <si>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Probis Yang Terganggu</t>
  </si>
  <si>
    <t>PROAKTIF</t>
  </si>
  <si>
    <t>REAKTIF</t>
  </si>
  <si>
    <t>Nilai Peluang</t>
  </si>
  <si>
    <t>TOTAL PELUANG</t>
  </si>
  <si>
    <t>TOTAL RISIKO</t>
  </si>
  <si>
    <t>DIAMBIL DARI TOTAL PELUANG</t>
  </si>
  <si>
    <t>* dalam juta rupiah</t>
  </si>
  <si>
    <t>Probis Level 1 - 2</t>
  </si>
  <si>
    <t>Nilai Risiko / Peluang  (Ro)</t>
  </si>
  <si>
    <t>Nilai Sisa Risiko / Peluang (R1)</t>
  </si>
  <si>
    <t>Nilai Sisa Risiko / Peluang (R2)</t>
  </si>
  <si>
    <t>Durasi Waktu (Melakukan Mitigasi)</t>
  </si>
  <si>
    <t>Nilai</t>
  </si>
  <si>
    <t>Perhitungan Peluang :</t>
  </si>
  <si>
    <t>Nilai Risiko / Peluang</t>
  </si>
  <si>
    <t>INPUT NILAI RISIKO / PELUANG</t>
  </si>
  <si>
    <t>Originator (Fungsi yang menemukan risiko / Peluang)</t>
  </si>
  <si>
    <t>Teknologi dan Metode Kerja</t>
  </si>
  <si>
    <t>-</t>
  </si>
  <si>
    <t>Analisa Risiko</t>
  </si>
  <si>
    <t>Analisa Peluang</t>
  </si>
  <si>
    <t>Usulan klausul kontrak (addm)</t>
  </si>
  <si>
    <t>Celah positif dalam kontrak</t>
  </si>
  <si>
    <t>Tersirat dalam kontrak</t>
  </si>
  <si>
    <t xml:space="preserve">Tersurat dalam kontrak (ada) </t>
  </si>
  <si>
    <t>ProbabilitasPeluang</t>
  </si>
  <si>
    <t>AkibatPeluang</t>
  </si>
  <si>
    <t>1. Usulan klausul kontrak (addm)</t>
  </si>
  <si>
    <t>2. Celah positif dalam kontrak</t>
  </si>
  <si>
    <t>3. Tersirat dalam kontrak</t>
  </si>
  <si>
    <t>4. Tersurat dalam kontrak (ada)</t>
  </si>
  <si>
    <t>1. Dihitung</t>
  </si>
  <si>
    <t>2. Diajukan</t>
  </si>
  <si>
    <t>3. Klarifikasi/Negosiasi</t>
  </si>
  <si>
    <t>4. Jika Disetujui tidak mengisi lanjutan Tabel</t>
  </si>
  <si>
    <t>Uraian Penyebab</t>
  </si>
  <si>
    <t>bln</t>
  </si>
  <si>
    <t>Dll</t>
  </si>
  <si>
    <t>No urut risiko</t>
  </si>
  <si>
    <t>Peristiwa/ kejadian risiko yang bersifat potensi dapat mempengaruhi target</t>
  </si>
  <si>
    <t>Akibat yang ditimbulkan dari kejadian risiko bila risiko tersebut terjadi. Dapat disampaikan lebih dari satu akibat dalam satu risiko</t>
  </si>
  <si>
    <t>diisikan tanggal mulai rencana tindak lanjut (DD/MM/YY)</t>
  </si>
  <si>
    <t>diisikan tanggal selesai rencana tindak lanjut (DD/MM/YY)</t>
  </si>
  <si>
    <t>Probis</t>
  </si>
  <si>
    <t>Ket</t>
  </si>
  <si>
    <t>Peformance (Cost &amp; Schedule)</t>
  </si>
  <si>
    <t>(Probis Level 1)</t>
  </si>
  <si>
    <t>KEU.01 Pendanaan</t>
  </si>
  <si>
    <t>(Probis Level 2)</t>
  </si>
  <si>
    <t>Public &amp; Legal</t>
  </si>
  <si>
    <t>KEU.02 Penggunaan Dana</t>
  </si>
  <si>
    <t>KEU.03 Proses Akuntansi</t>
  </si>
  <si>
    <t>KEU.04 Penyusunan Laporan Keuangan</t>
  </si>
  <si>
    <t>KEU.05 Proses Audit Laporan Keuangan</t>
  </si>
  <si>
    <t>KEU.06 Administrasi Perpajakan</t>
  </si>
  <si>
    <t>KEU.07 Audit Pajak</t>
  </si>
  <si>
    <t>Investor Relation</t>
  </si>
  <si>
    <t>Perencanaan Usaha Korporat</t>
  </si>
  <si>
    <t>Investasi</t>
  </si>
  <si>
    <t>Law &amp; Compliance</t>
  </si>
  <si>
    <t xml:space="preserve">PEU.01 Pengembangan Usaha &amp; Investasi </t>
  </si>
  <si>
    <t>Manajemen Kontrak</t>
  </si>
  <si>
    <t>MKT.03 Masa Pelaksanaan Kontrak</t>
  </si>
  <si>
    <t>Construction</t>
  </si>
  <si>
    <t>KON.02 Perencanaan Konstruksi (CEP)</t>
  </si>
  <si>
    <t>KON.03 Pelaksanaan Konstruksi</t>
  </si>
  <si>
    <t>KON.04 Monitoring dan Evaluasi Konstruksi</t>
  </si>
  <si>
    <t>KON.05 Serah Terima</t>
  </si>
  <si>
    <t>KON.06 Dukungan Penyusunan LPS dan Evaluasi Konstruksi</t>
  </si>
  <si>
    <t>Operation &amp; Maintenance </t>
  </si>
  <si>
    <t>Perencanaan Pengendalian Proyek </t>
  </si>
  <si>
    <t>PPP.02 Evaluasi Perencanan dan Pengendalian</t>
  </si>
  <si>
    <t>PPP.03 Penyusunan LPS</t>
  </si>
  <si>
    <t>Business Process Management</t>
  </si>
  <si>
    <t>BPM.02 Desain Proses Bisnis (To-be)</t>
  </si>
  <si>
    <t>Engineering</t>
  </si>
  <si>
    <t>A. Engineering Proyek Design &amp; Build</t>
  </si>
  <si>
    <t>ENG.A.02 / ENG.D.02 Marketing-led Engineering Services</t>
  </si>
  <si>
    <t>ENG.A.03 / ENG.E.03 Basic Design/ Preliminary Design</t>
  </si>
  <si>
    <t>ENG.A.05 / ENG.D.04 Procurement-led Engineering Service (D&amp;B)</t>
  </si>
  <si>
    <t>ENG.A.06 / ENG.E.07 Construction-led Engineering Service</t>
  </si>
  <si>
    <t>ENG.A.07 / ENG.D.06 / ENG.E.08 Testing / Commissioning- led Engineering Service (non-EPC)</t>
  </si>
  <si>
    <t>ENG.A.08 / ENG.D.07 / ENG.E.09 Monitoring dan Evaluasi Engineering (Non-EPC)</t>
  </si>
  <si>
    <t>B. Engineering Proyek EPC dengan FEED (Beauty Contest)</t>
  </si>
  <si>
    <t>ENG.B.02 Marketing-led Engineering Services / ENG.C.02 Marketing-led Engineering Services</t>
  </si>
  <si>
    <t>ENG.B.05 Procurement-led Engineering Services / ENG.C.05 Procurement-led Engineering Services</t>
  </si>
  <si>
    <t>ENG.B.06 Construction-led Engineering Services / ENG.C.06 Construction-led Engineering Services</t>
  </si>
  <si>
    <t>ENG.B.08 Monitoring dan Evaluasi Engineering / ENG.C.08 Monitoring dan Evaluasi Engineering</t>
  </si>
  <si>
    <t>C. Engineering Proyek EPC tanpa FEED</t>
  </si>
  <si>
    <t>ENG.B.01 Perencanaan Enginering / ENG.C.01 Perencanaan Enginering</t>
  </si>
  <si>
    <t>D. Engineering Proyek Konstruksi</t>
  </si>
  <si>
    <t>ENG.A.01 / ENG.D.01 Perencanaan Engineering (Non - EPC)</t>
  </si>
  <si>
    <t>ENG.D.05 Construction-led Engineering Service (Proyek Konstruksi)</t>
  </si>
  <si>
    <t>E. Engineering Proyek Investasi D&amp;B</t>
  </si>
  <si>
    <t>ENG.E.01 Perencanaan Enginering</t>
  </si>
  <si>
    <t>ENG.E.02 Conceptual Design</t>
  </si>
  <si>
    <t>ENG.E.04 Marketing-led Engineering Service (investasi)</t>
  </si>
  <si>
    <t>ENG.E.06 Procurement-led Engineering Service</t>
  </si>
  <si>
    <t>F. Engineering Proyek Investasi EPC</t>
  </si>
  <si>
    <t>ENG.F.02 Conceptual Design</t>
  </si>
  <si>
    <t>ENG.F.04 Marketing-led Engineering Services</t>
  </si>
  <si>
    <t>ENG.F.06 Procurement-led Engineering Services (Investasi-EPC)</t>
  </si>
  <si>
    <t>ENG.F.07 Construction-led Engineering Services</t>
  </si>
  <si>
    <t>ENG.F.09 Monitoring dan Evaluasi Engineering</t>
  </si>
  <si>
    <t>Procurement</t>
  </si>
  <si>
    <t>DAN.02 Perencanaan Pengadaan Barang &amp; Jasa</t>
  </si>
  <si>
    <t>DAN.03 Perolehan Kontrak Pengadaan</t>
  </si>
  <si>
    <t>DAN.04 Expediting</t>
  </si>
  <si>
    <t>DAN.05 Traffic</t>
  </si>
  <si>
    <t>DAN.07 Evaluasi &amp; Pengendalian Pengadaan</t>
  </si>
  <si>
    <t>Vendor Qualification</t>
  </si>
  <si>
    <t>Vendor Performance Management</t>
  </si>
  <si>
    <t>Commissioning</t>
  </si>
  <si>
    <t>Sinergi Bisnis</t>
  </si>
  <si>
    <t>Pemasaran</t>
  </si>
  <si>
    <t>PAS.02 Kualifikasi</t>
  </si>
  <si>
    <t>PAS.03 Perolehan Kontrak Proyek</t>
  </si>
  <si>
    <t>Manajemen Risiko</t>
  </si>
  <si>
    <t>SMR.02 Implementasi Risk Management</t>
  </si>
  <si>
    <t>SMR.03 Monitoring dan Evaluasi Risk Management</t>
  </si>
  <si>
    <t>Quality Assurance</t>
  </si>
  <si>
    <t>QAS.02 Pelaksanaan Pemantauan dan Pemeriksaan Quality</t>
  </si>
  <si>
    <t>QAS.03 Evaluasi dan Perbaikan Quality</t>
  </si>
  <si>
    <t>Building Information Modelling</t>
  </si>
  <si>
    <t>BIM.02 Modelling dan Analisa</t>
  </si>
  <si>
    <t>Manajemen Informasi</t>
  </si>
  <si>
    <t>MIF.02 Pengembangan, Akusisi, dan Implementasi Teknologi Informasi</t>
  </si>
  <si>
    <t>MIF.03 Operasi Teknologi Informasi</t>
  </si>
  <si>
    <t>MIF.04 Monitoring &amp; Evaluasi Teknologi Informasi</t>
  </si>
  <si>
    <t>Research &amp; Development</t>
  </si>
  <si>
    <t>Safety Health dan Environment</t>
  </si>
  <si>
    <t>SHE.02 Pelaksanaan, Pemantauan dan Pemeriksaan SHE</t>
  </si>
  <si>
    <t>Manajemen Kinerja</t>
  </si>
  <si>
    <t>MKI.03 Evaluasi dan Review Kinerja</t>
  </si>
  <si>
    <t>Pengawasan Intern</t>
  </si>
  <si>
    <t>PEI.03 Post Audit</t>
  </si>
  <si>
    <t>Legal</t>
  </si>
  <si>
    <t>PROBIS KONTRAKTUAL EPC</t>
  </si>
  <si>
    <t>GCG</t>
  </si>
  <si>
    <t>LDS.02 Pelaksanaan GCG</t>
  </si>
  <si>
    <t>LDS.03 Monitoring dan Evaluasi Kinerja GCG</t>
  </si>
  <si>
    <t>Human Capital</t>
  </si>
  <si>
    <t>HCE.02 Rekrut dan Penempatan</t>
  </si>
  <si>
    <t>HCE.03 Manajemen Kinerja Pegawai</t>
  </si>
  <si>
    <t>HCE.04 Pembelajaran dan Pengembangan</t>
  </si>
  <si>
    <t>HCE.05 Manajemen Karir dan Talenta</t>
  </si>
  <si>
    <t>HCE.06 Pengharkatan</t>
  </si>
  <si>
    <t>Knowledge Management</t>
  </si>
  <si>
    <t>Public Relation</t>
  </si>
  <si>
    <t>PUR.02 Pelaksanaan Public Relation</t>
  </si>
  <si>
    <t>PKBL &amp; CSR</t>
  </si>
  <si>
    <t>KBL.02 Pelaksanaan PKBL &amp; CSR</t>
  </si>
  <si>
    <t>General Affair</t>
  </si>
  <si>
    <t>Sistem Manajemen Pengamanan</t>
  </si>
  <si>
    <t>Probis Level 1</t>
  </si>
  <si>
    <t>Sangat Kecil - Tidak terjadi sama sekali atau belum pernah terjadi</t>
  </si>
  <si>
    <t>Besar - Terjadi rata-rata sekali dalam 6 bulan</t>
  </si>
  <si>
    <t>Sangat Besar - Terjadi rata-rata sekali dalam 3 bulan</t>
  </si>
  <si>
    <t>Kecil - Terjadi rata-rata sekali dalam setahun</t>
  </si>
  <si>
    <t>1. Sangat Kecil - Tidak terjadi sama sekali atau belum pernah terjadi</t>
  </si>
  <si>
    <t>2. Kecil- Terjadi rata-rata sekali dalam setahun</t>
  </si>
  <si>
    <t>3. Besar - Terjadi rata-rata sekali dalam 6 bulan</t>
  </si>
  <si>
    <t>4. Sangat Besar - Terjadi rata-rata sekali dalam 3 bulan</t>
  </si>
  <si>
    <t>Memverifikasi Risiko/Peluang</t>
  </si>
  <si>
    <t>Pengelompokan risiko berdasarkan pada tiga (3) bidang utama yaitu Financial, Operational, Public &amp; Legal</t>
  </si>
  <si>
    <t>Penjabaran atas kategori yang terdiri dari sebelas (11) kriteria meliputi: Financial, Revenue, Operational, Performances (Cost &amp; Schedule), Marketing, Strategic, K3L, Law &amp; Compliance, Human Resources, Third Party, dan Social.</t>
  </si>
  <si>
    <t>Penjabaran atas kriteria yang terdiri dari aktiftas Probis dari level 1 hingga level 2</t>
  </si>
  <si>
    <t>Proses yang terganggu oleh penyebab Risiko atau proses yang berpotensi menjadi peluang</t>
  </si>
  <si>
    <t>Penyebab (berupa potensi) sehingga terjadi peristiwa risiko
=&gt; yang mengganggu probis level terakhir
=&gt; bersifat eksternal proses</t>
  </si>
  <si>
    <t>Nilai Risiko /Peluang sebelum dilakukan tindak lanjut  (inherent risk)</t>
  </si>
  <si>
    <t xml:space="preserve">Seperangkat alat pengendalian risiko awal (inherent risk atau R0). Kontrol eksisting dapat berupa Kebijakan, Pedoman, Prosedur, Instruksi Kerja, Metode Kerja, Pasal Kontraktual, Undang-Undang, Peraturan Pemerintah (pusat / daerah), dll yang dapat mengendalikan risiko secara efektif. Tabel ini otomasi dari Probis level 1-2 </t>
  </si>
  <si>
    <t xml:space="preserve">Diisikan seberapa  efektifitas item Kontrol untuk mengendalikan peristiwa risiko (probabilitas). 
Pengisian berupa pilihan dengan ketentuan:
Good =&gt; Tingkat keyakinan 100% =&gt; Jika GOOD tidak mengisi lanjutan Tabel. 
Satisfactory =&gt;  Tingkat keyakinan 75%
Poor =&gt; Tingkat keyakinan  50%
Very Poor =&gt; Tingkat keyakinan 25%
</t>
  </si>
  <si>
    <t>Merupakan sisa risiko yang dinilai setelah Kontrol Eksisting, kolom di develop otomasi
Misal: Tingkat Efektifitas Kontrol adalah Satisfactory (75%), maka Residual Risk1 = 25%
Catt: Ketika Tingkat Efetifitas Kontrol GOOD, Residual risk1 = 0, maka  Risiko "Closed" (kolom seterusnya akan di block secara otomatis)</t>
  </si>
  <si>
    <t>Kemungkinan terjadinya suatu peristiwa yang terukur (objektif dan valid) berdasarkan data statistik, past performance (terverifikasi), dan pendapat para ahli (expertise). 
Pengisian berupa Checklist pilihan sesuai Probabilitas Risiko/Peluang</t>
  </si>
  <si>
    <t>Hasil dari suatu peristiwa loss (kerugian), injury (cedera), dis-advantage (kondisi tidak menguntungkan) atau gain (untung) yang dapat dinyatakan secara kualitatif maupun kuantitatif. 
Kolom di develop otomasi (tidak perlu dilakukan pengisian</t>
  </si>
  <si>
    <t>Skor merupakan	Level Risiko yang diukur dengan
Probabilitas x Dampak. 
Kolom di develop otomasi (tidak perlu dilakukan pengisian</t>
  </si>
  <si>
    <t>Tindakan yang dilakukan untuk mematangkan proses bisnis, sehingga dapat memperkecil probabilitas dan menurunkan dampak. Mitigasi proaktif selalu relevan dengan kontrol eksisting risiko</t>
  </si>
  <si>
    <t xml:space="preserve">Diisikan seberapa  efektifitas RTL /mitigasi Proaktif untuk mengendalikan peristiwa risiko (probabilitas). 
Pengisian berupa pilihan dengan ketentuan:
Good =&gt; Tingkat keyakinan 100% =&gt; Jika GOOD tidak mengisi lanjutan Tabel. 
Satisfactory =&gt;  Tingkat keyakinan 75%
Poor =&gt; Tingkat keyakinan  50%
Very Poor =&gt; Tingkat keyakinan 25%
</t>
  </si>
  <si>
    <t>Merupakan sisa risiko yang dinilai setelah RTL/Mitigasi Proaktif, kolom di develop otomasi
Misal: Tingkat efektifitas Tindak Lanjut adalah Satisfactory (75%), maka Residual Risk1 = 25%
Catt: Ketika Tingkat Efetifitas Kontrol GOOD, Residual risk1 = 0, maka  Risiko "Closed" (kolom seterusnya akan di block secara otomatis)</t>
  </si>
  <si>
    <t>Biaya atas rencana tindak lanjut proaktif</t>
  </si>
  <si>
    <t>Skor merupakan Level Risiko yang diukur dengan
Probabilitas x Dampak. 
Kolom di develop otomasi (tidak perlu dilakukan pengisian</t>
  </si>
  <si>
    <t>Tindakan yang dilakukan untuk mengganti sisa risiko akhir sebagai penanganan atas dampak dari peristiwa sisa risiko (apabila muncul indikasi sisa risiko akan mengganggu tercapainya sasaran)</t>
  </si>
  <si>
    <t xml:space="preserve">Biaya rencana tindak lanjut/mitigasi reaktif
</t>
  </si>
  <si>
    <t>Pihak yang mempunyai akuntabilitas dan tanggung jawab untuk memitigasi risiko</t>
  </si>
  <si>
    <t>Nilai peluang, minimal senilai biaya mitigasi proaktif  ditambah biaya mitigasi reaktif
Contoh :
Nilai Reimburse atau Klaim asuransi</t>
  </si>
  <si>
    <t>Peluang yang berasal dari risiko
Contoh 
Klaim Asuransi</t>
  </si>
  <si>
    <t>Schedule Payment</t>
  </si>
  <si>
    <t xml:space="preserve">Construction </t>
  </si>
  <si>
    <t>D &amp; B</t>
  </si>
  <si>
    <t>O &amp; M</t>
  </si>
  <si>
    <t>Jenis Kontrak Proyek PIS</t>
  </si>
  <si>
    <t>Jenis Kontrak Proyek Manrisk?</t>
  </si>
  <si>
    <t>Cara Pembayaran Manrisk?</t>
  </si>
  <si>
    <t>Cara Pembayaran PIS?</t>
  </si>
  <si>
    <t>Waktu Mulai (dd/mm/yy)</t>
  </si>
  <si>
    <t>Waktu Selesai (dd/mm/yy)</t>
  </si>
  <si>
    <t>Probis Level 2</t>
  </si>
  <si>
    <t>Mengacu pada Sheet Matriks Probis</t>
  </si>
  <si>
    <t>Mengacu Ke Master Schedulle</t>
  </si>
  <si>
    <t>(Probis Level 3)</t>
  </si>
  <si>
    <t>(Probis Level 4)</t>
  </si>
  <si>
    <t>WIKA-KEU-PM-03.02</t>
  </si>
  <si>
    <t>Penerimaan Dana</t>
  </si>
  <si>
    <t>WIKA-KEU-PM.01.01</t>
  </si>
  <si>
    <t>INR.01 Perencanaan Investor Relation</t>
  </si>
  <si>
    <t>INR.02 Pelaksanaan Investor Relation</t>
  </si>
  <si>
    <t>INR.03 Monitoring dan Evaluasi Kinerja Investor</t>
  </si>
  <si>
    <t>Penentuan visi &amp; Misi Rencana Strategis</t>
  </si>
  <si>
    <t>Benchmark</t>
  </si>
  <si>
    <t>Melakukan Shortlisting Perusahaan Sejenis</t>
  </si>
  <si>
    <t>Melakukan Benchmark Milestone dan Kinerja Keuangan WIKA dengan Perusahaan Sejenis</t>
  </si>
  <si>
    <t>Melakukan Benchmark Visi dan Misi</t>
  </si>
  <si>
    <t>Positioning Mapping</t>
  </si>
  <si>
    <t>Melakukan analisis (BCG/GE-McKinsey Matrix/Porter)</t>
  </si>
  <si>
    <t>Melakukan Analisis SWOT - Long Term Strategy</t>
  </si>
  <si>
    <t>Penentuan Visi Perusahaan</t>
  </si>
  <si>
    <t>Menyusun Vision Statement</t>
  </si>
  <si>
    <t>Melakukan Pemaparan dan Sosialisasi ke BOD</t>
  </si>
  <si>
    <t>Melakukan Pengesahan Perizinan Perumusan Visi</t>
  </si>
  <si>
    <t>Penentuan Misi</t>
  </si>
  <si>
    <t>Menyusun Mission Statement</t>
  </si>
  <si>
    <t>Melakukan Pemaparan Mission Statement ke BOD</t>
  </si>
  <si>
    <t>Melakukan Perizinan Pengesahan Misi</t>
  </si>
  <si>
    <t>Perencanaan Usaha</t>
  </si>
  <si>
    <t>Penyusunan RJPP</t>
  </si>
  <si>
    <t>Melakukan Analisis Lingkungan Makro</t>
  </si>
  <si>
    <t>Melakukan Analisis Tingkat Korporasi (Analisis SPACE Matrix, GE, McKinsey, BCG Matrix)</t>
  </si>
  <si>
    <t>Melakukan Analisis Tingkat Industri (Analisis 5 Porter Forces)</t>
  </si>
  <si>
    <t>Melakukan Analisis Tingkat Bisnis (SWOT &amp; TOWS)</t>
  </si>
  <si>
    <t>Melakukan Penggabungan Data Asumsi Dasar</t>
  </si>
  <si>
    <t>Menyusun sasaran kualitatif dan kuantitatif RJPP 5 Tahun</t>
  </si>
  <si>
    <t>Menyusun strategi kebijakan dan Program pokok RJPP 5 Tahun</t>
  </si>
  <si>
    <t>Melakukan penentuan alokasi sumber daya manusia</t>
  </si>
  <si>
    <t>Melakukan proyeksi keuangan</t>
  </si>
  <si>
    <t>Melakukan Analisis Manajemen Risiko</t>
  </si>
  <si>
    <t>Meengesahkan RJPP / Renstra WIKA</t>
  </si>
  <si>
    <t>Penyusunan RKAP</t>
  </si>
  <si>
    <t>Melakukan Penentuan Asumsi RKAP</t>
  </si>
  <si>
    <t xml:space="preserve">Melakukan Penentuan sasaran kualitatif dan kuantitatif RKAP 1 tahun </t>
  </si>
  <si>
    <t>Melakukan Penentuan Startegi, kebijakan dan program pokok RKAP 1 tahun</t>
  </si>
  <si>
    <t>Melakukan alokasi sumber daya tahunan</t>
  </si>
  <si>
    <t>Melakukan Proyeksi keuangan 1 tahun</t>
  </si>
  <si>
    <t>Melakukan analisis manajemen risiko</t>
  </si>
  <si>
    <t>Mengesahkan RKAP</t>
  </si>
  <si>
    <t>Evaluasi Pencapaian RJPP &amp; RKAP</t>
  </si>
  <si>
    <t>Melakukan Evaluasi pencapaian RJPP dan RKAP</t>
  </si>
  <si>
    <t>WIKA-MKA-PM-02.02</t>
  </si>
  <si>
    <t>Melakukan evaluasi pencapaian renstra, RJPP dan RKAP</t>
  </si>
  <si>
    <t>WIKA-PEU-IK-03.01</t>
  </si>
  <si>
    <t>WIKA-PEU-IK.03.02</t>
  </si>
  <si>
    <t>WIKA-SMR-PM-01.01</t>
  </si>
  <si>
    <t>WIKA-PEU-03.03</t>
  </si>
  <si>
    <t>Ekspose Pre-FS &amp; Validasi Konsultan Eksternal</t>
  </si>
  <si>
    <t>WIKA-DAN-PM-02.02</t>
  </si>
  <si>
    <t>Perizinan Pelaksanaan Investasi</t>
  </si>
  <si>
    <t>WIKA-KEU-KO-04.02</t>
  </si>
  <si>
    <t>Pelaksanaan Pengembangan Usaha / Investasi</t>
  </si>
  <si>
    <t>WIKA-PAS-PM-02.02</t>
  </si>
  <si>
    <t>PEU.02 Manajemen Portofolio Usaha WIKA Group &amp; Restrukturisasi</t>
  </si>
  <si>
    <t>PEU.03 Laporan Kerja Investasi / Restrukturisasi &amp; Lesson Learned</t>
  </si>
  <si>
    <t>MKT.01 Perencanaan Manajemen Kontrak</t>
  </si>
  <si>
    <t>MKT.02 Masa Perolehan Kontrak</t>
  </si>
  <si>
    <t>MKT.04 Masa Pemeliharaan</t>
  </si>
  <si>
    <t>KON.01 Dukungan Perolehan Kontrak</t>
  </si>
  <si>
    <t>OM.01 Perencanaan Operation &amp; Maintenance</t>
  </si>
  <si>
    <t>OM.02 Pelaksanaan Operation &amp; Maintenance</t>
  </si>
  <si>
    <t>OM.03 Evaluasi dan Pengendalian</t>
  </si>
  <si>
    <t>PPP.01 Perencanaan PPP</t>
  </si>
  <si>
    <t>BPM.01 Perencanaan Proses dan Strategi</t>
  </si>
  <si>
    <t>BPM.03 Implementasi Proses Bisnis</t>
  </si>
  <si>
    <t>BPM.04 Monitoring dan Evaluasi Proses Bisnis</t>
  </si>
  <si>
    <t>WIKA-ENG-PM-08.02</t>
  </si>
  <si>
    <t>ENG.A.04 Detail Engineering Design (D&amp;B)</t>
  </si>
  <si>
    <t>ENG.B.03 Front End Engineering Design /</t>
  </si>
  <si>
    <t>ENG.B.04 Detail Engineering Design</t>
  </si>
  <si>
    <t>ENG.B.06.05 / ENG.C.06.05 Penyusunan Technical Data Book</t>
  </si>
  <si>
    <t>ENG.B.07 / ENG.C.07 / ENG.F.08 Testing / Commissioning- led Engineering Service (EPC)</t>
  </si>
  <si>
    <t>ENG.C.03 Basic Design (tanpa FEED)</t>
  </si>
  <si>
    <t>ENG.C.04 Detail Engineering Design (tanpa FEED)</t>
  </si>
  <si>
    <t>ENG.D.03 Penyusunan Shop Drawing dan Metode Pelaksanaan Pekerjaan</t>
  </si>
  <si>
    <t>ENG.E.05 Detail Engineering Design</t>
  </si>
  <si>
    <t>ENG.F.01 Perencanaan Enginering</t>
  </si>
  <si>
    <t>ENG.F.03 Front End Engineering Design</t>
  </si>
  <si>
    <t>ENG.F.03.02 Instrument &amp; Electrial Schematics, Equipment Sizing &amp; Selection dan Civil Calculation (Investasi-EPC)</t>
  </si>
  <si>
    <t>ENG.F.05 Detail Engineering Design</t>
  </si>
  <si>
    <t>DAN.01 Strategy Kategori</t>
  </si>
  <si>
    <t>WIKA-DAN-IK-03.01</t>
  </si>
  <si>
    <t>DAN.06 Pergudangan</t>
  </si>
  <si>
    <t>DAN.08 Proposal SCM</t>
  </si>
  <si>
    <t xml:space="preserve">Melakukan analisa database e-SCM untuk Vendor </t>
  </si>
  <si>
    <t>Melakukan penyusunan kualifikasi vendor untuk tender</t>
  </si>
  <si>
    <t>Melakukan proses Prakualifikasi Vendor melalui Pengadaan.com</t>
  </si>
  <si>
    <t xml:space="preserve">Mengundang vendor yang sesuai persyaratan tender untuk presentasi dan klarifikasi </t>
  </si>
  <si>
    <t>Menyampaikan dokumen teknis pengadaan kepada tim tender</t>
  </si>
  <si>
    <t>Menyusun dokumen teknis pengadaan</t>
  </si>
  <si>
    <t>Melakukan analisa database e-SCM untuk harga Vendor (Pricelist)</t>
  </si>
  <si>
    <t>Melakukan analisa harga atas proposal dari vendor untuk tender</t>
  </si>
  <si>
    <t>Menerima penawaran/proposal dari vendor untuk Tender</t>
  </si>
  <si>
    <t>Mengirimkan RFQ/RFP ke Vendor untuk Tender</t>
  </si>
  <si>
    <t xml:space="preserve">Mengundang vendor untuk klarifikasi dan negosiasi harga untuk penawaran tender </t>
  </si>
  <si>
    <t>Menyampaikan dokumen komersial pengadaan kepada tim tender</t>
  </si>
  <si>
    <t>Menyusun dokumen komersial pengadaan untuk tender</t>
  </si>
  <si>
    <t>Proses Seleksi Vendor/Subkon/LSP</t>
  </si>
  <si>
    <t>Definition of evaluation criteria</t>
  </si>
  <si>
    <t>Segmentation Of Vendor</t>
  </si>
  <si>
    <t>KOM.01 Perencanaan &amp; Budgeting untuk Proposal</t>
  </si>
  <si>
    <t>KOM.02 Perencanaan Commissioning</t>
  </si>
  <si>
    <t>KOM.03 Pre-Commissioning</t>
  </si>
  <si>
    <t>KOM.04 Commissioning</t>
  </si>
  <si>
    <t>KOM.05 Monitoring dan Evaluasi Commisioning</t>
  </si>
  <si>
    <t>KOM.06 Serah Terima Commisioning</t>
  </si>
  <si>
    <t>SBI.01 Perencanaan Sinergi Bisnis</t>
  </si>
  <si>
    <t>SBI.02 Pelaksanaan Sinergi Bisnis</t>
  </si>
  <si>
    <t>SBI.03 Pengukuran Kinerja Sinergi Bisnis</t>
  </si>
  <si>
    <t>SBI.04 Monitoring dan Evaluasi Sinergi Bisnis</t>
  </si>
  <si>
    <t>PAS.01 Perolehan Potensi Pasar</t>
  </si>
  <si>
    <t>WIKA-PAS-PM-01.02</t>
  </si>
  <si>
    <t>SMR.01 Perencanaan Risk Management</t>
  </si>
  <si>
    <t>WIKA-SMR-QM-01.01</t>
  </si>
  <si>
    <t>WIKA-SMR-IK-02.03</t>
  </si>
  <si>
    <t>WIKA-HCE-IK-03.04</t>
  </si>
  <si>
    <t>WIKA-SMR-IK-02.01</t>
  </si>
  <si>
    <t>QAS.01 Perencanaan dan Pengelolaan Manajemen Quality</t>
  </si>
  <si>
    <t>Penyusunan Program Kerja Quality</t>
  </si>
  <si>
    <t>Penyusunan Standard Quality</t>
  </si>
  <si>
    <t>Penyusunan Quality Manual dan Prosedur &amp; IK</t>
  </si>
  <si>
    <t>BIM.01 Survey</t>
  </si>
  <si>
    <t>BIM.03 Project Control</t>
  </si>
  <si>
    <t>MIF.01 Perencanaan &amp; Pengorganisasian IT v0.2</t>
  </si>
  <si>
    <t>R&amp;D.01 Perencanaan Research &amp; Development</t>
  </si>
  <si>
    <t>R&amp;D.02 Pelaksanaan Research &amp; Development</t>
  </si>
  <si>
    <t>R&amp;D.03 Monitoring dan Evaluasi Research &amp; Development</t>
  </si>
  <si>
    <t>SHE.01 Perencanaan Pengelolaan Manajemen SHE</t>
  </si>
  <si>
    <t>WIKA-SHE-IK-03.01</t>
  </si>
  <si>
    <t>SHE.03 Evaluasi dan Perbaikan SHE</t>
  </si>
  <si>
    <t xml:space="preserve">MKI.01 Perencanaan Kinerja </t>
  </si>
  <si>
    <t>MKI.02 Pengukuran &amp; Monitoring Kinerja</t>
  </si>
  <si>
    <t>PEI.01 Pra Audit</t>
  </si>
  <si>
    <t>PEI.02 Audit</t>
  </si>
  <si>
    <t>HKM.01 Perencanaan Program Legal</t>
  </si>
  <si>
    <t>HKM.02 Pelaksanaan Kepatuhan Legal</t>
  </si>
  <si>
    <t>WIKA-HKM-IK-02.01</t>
  </si>
  <si>
    <t>WIKA-HKM-IK-02.02</t>
  </si>
  <si>
    <t>HKM.02.03zn Banding Pajak melalui Acara Cepat</t>
  </si>
  <si>
    <t>HKM.03 Monitoring dan Evaluasi (Monev) Legal</t>
  </si>
  <si>
    <t>PERMULAAN PEKERJAAN</t>
  </si>
  <si>
    <t>Jangka waktu pelaksanaan Kontrak</t>
  </si>
  <si>
    <t>Dokumen persyaratan EDC (effective date contract)</t>
  </si>
  <si>
    <t>Dokumen serah terima lahan</t>
  </si>
  <si>
    <t>Financial closing (penerbitan SKBDN dan/atau SBLC)</t>
  </si>
  <si>
    <t>Pembayaran DP (jika ada)</t>
  </si>
  <si>
    <t xml:space="preserve">Perpanjangan jangka waktu pelaksanaan pekerjaan </t>
  </si>
  <si>
    <t>Sub pasal perpanjangan waktu</t>
  </si>
  <si>
    <t>Pengajuan evidence (proposal) dan persetujuan perpanjangan waktu</t>
  </si>
  <si>
    <t>Potensi Denda Delay</t>
  </si>
  <si>
    <t>PEMBAYARAN</t>
  </si>
  <si>
    <t>Persyaratan Pembayaran</t>
  </si>
  <si>
    <t>Kriteria Pekerjaan diterima Owner</t>
  </si>
  <si>
    <t>Kriteria Pekerjaan yang tidak bisa dipenuhi Kontraktor dapat menyebabkan penruunan kualitas pekerjaan</t>
  </si>
  <si>
    <t xml:space="preserve">Kecukupan resources dalam pencapaian kriteria pekerjaan diterima Owner </t>
  </si>
  <si>
    <t>JAMINAN PROYEK</t>
  </si>
  <si>
    <t>Perpanjangan Jaminan Proyek</t>
  </si>
  <si>
    <t>Jenis-jenis jaminan proyek</t>
  </si>
  <si>
    <t>Jaminan Uang Muka (DP)</t>
  </si>
  <si>
    <t>Jaminan Pelaksanaan</t>
  </si>
  <si>
    <t>Pencairan jaminan karena telat perpanjangan</t>
  </si>
  <si>
    <t>Jaminan Pemeliharaan</t>
  </si>
  <si>
    <t>Jaminan Retensi</t>
  </si>
  <si>
    <t>ASURANSI PROYEK</t>
  </si>
  <si>
    <t xml:space="preserve">Pembukaan asuransi </t>
  </si>
  <si>
    <t xml:space="preserve">Dilakukan selambat-lambatnya pada saat pekerjaan dilakukan </t>
  </si>
  <si>
    <t>Penunjukan vendor asuransi sesuai ketentuan kontrak</t>
  </si>
  <si>
    <t>Perpanjangan asuransi</t>
  </si>
  <si>
    <t>Kriteria perpanjangan polis asuransi</t>
  </si>
  <si>
    <t>Jenis asuransi yang mandatory</t>
  </si>
  <si>
    <t>Erection all risks (EAR) dan contractor all risks (CAR), tetapi tidak terbatas pada third party liabilities (TPL) yang menjamin luka badan, meninggal dunia pihak ketiga, kerusakan harta benda milik pihak ketiga, dan principal adjoining properties (PAP) / principal existing property (PEP)</t>
  </si>
  <si>
    <t>Asuransi tenaga kerja (BPJS kesehatan, dan ketenagakerjaan)</t>
  </si>
  <si>
    <t>PERUBAHAN HARGA</t>
  </si>
  <si>
    <t>WIKA-MKT-PM.03.01</t>
  </si>
  <si>
    <t>Perubahan Harga sesuai ketentuan kontrak</t>
  </si>
  <si>
    <t>Jenis-jenis perubahan harga</t>
  </si>
  <si>
    <t>CO (change order)</t>
  </si>
  <si>
    <t>CCO (contract CO)</t>
  </si>
  <si>
    <t>Eskalasi harga</t>
  </si>
  <si>
    <t>Klaim lainnya (reimburshment, provsum)</t>
  </si>
  <si>
    <t>Audit eksternal terhadap perubahan harga</t>
  </si>
  <si>
    <t>Penambahan ketentuan kontrak terkait audit eksternal terhadap harga final yang sudah disetujui bersama</t>
  </si>
  <si>
    <t>CHANGE ORDER</t>
  </si>
  <si>
    <t>Proses verifikasi Change Order</t>
  </si>
  <si>
    <t>Terdapat site instructions (SI) dari Pemilik Proyek</t>
  </si>
  <si>
    <t>Verifikasi SI dari Pemilik Proyek (oleh pihak yang berwenang secara kontrak)</t>
  </si>
  <si>
    <t>Penyusunan dan verifikasi technical query (TQ)</t>
  </si>
  <si>
    <t>Pembahasan dan Finalisasi TQ secara detail dan berkala antar Para Pihak</t>
  </si>
  <si>
    <t>Penetapan dan persetujuan item change order beserta nilainya</t>
  </si>
  <si>
    <t>Pembuatan addendum yang berisi perubahan isi kontrak (SOW dan nilai kontrak)</t>
  </si>
  <si>
    <t>CONTRACT CHANGE ORDER (CCO)</t>
  </si>
  <si>
    <t>Proses Verifikasi CCO</t>
  </si>
  <si>
    <t xml:space="preserve">Apabila terdapat penambahan dan / atau pengurangan volume pekerjaan akan dituangkan dalam suatu addendum </t>
  </si>
  <si>
    <t>Setiap perubahan / penambahan volume pekerjaan dalam pelaksanaan Kontrak harus didahului dengan persetujuan tertulis dari Pemilik Proyek</t>
  </si>
  <si>
    <t>PAJAK KSO</t>
  </si>
  <si>
    <t>Ketentuan Compliance Kontrak Perpajakan KSO</t>
  </si>
  <si>
    <t>Tertib Laporan perpajakan yang berkaitan dengan pajak, retribusi, dan / atau pungutan lainnya secara berkala</t>
  </si>
  <si>
    <t>DENDA</t>
  </si>
  <si>
    <t>Denda keterlambatan</t>
  </si>
  <si>
    <t>Perhitungan denda secara parsial</t>
  </si>
  <si>
    <t>Denda performance</t>
  </si>
  <si>
    <t>Kejelasan perhitungan formulasi Performance Test</t>
  </si>
  <si>
    <t>KEADAAN KAHAR</t>
  </si>
  <si>
    <t>Jenis-Jenis Keadaan Kahar</t>
  </si>
  <si>
    <t>Kerusuhan massal, perang saudara, pemberontakan, perebutan kekuasaan, perang dengan negara lain, terorisme</t>
  </si>
  <si>
    <t>Pandemi, epidemi, gempa bumi, banjir, kebakaran, letusan gunung berapi, dan bencana alam lainnya</t>
  </si>
  <si>
    <t>Sengketa industrial atau mogok massal di tingkat nasional maupun daerah</t>
  </si>
  <si>
    <t>Penyampaian Informasi Keadaan Kahar</t>
  </si>
  <si>
    <t xml:space="preserve">Pemberitahuan secara lisan dalam waktu 1x24 jam, dan secara tertulis dalam waktu 7 hari kalender setelah terjadinya keadaan kahar </t>
  </si>
  <si>
    <t xml:space="preserve">Pemberitahuan menjelaskan jenis keadaan kahar yang terjadi, perkiraan lamanya keadaan kahar akan berlangsung, dan upaya-upaya penanggulangan yang telah dan akan dilakukan oleh pihak yang mengirimkan pemberitahuan </t>
  </si>
  <si>
    <t>Keberlanjutan Pekerjaan Setelah Keadaan Kahar</t>
  </si>
  <si>
    <t>Para Pihak merundingkan perubahan-perubahan yang diperlukan agar Kontrak dapat tetap dilaksanakan</t>
  </si>
  <si>
    <t>Para Pihak harus berkonsultasi satu dengan yang lainnya mengenai dampak peristiwa keadaan kahar dan jadwal pekerjaan dapat disesuaikan dengan tetap memperhitungkan dampak atas peristiwa keadaaan kahar</t>
  </si>
  <si>
    <t>Pembayaran Progress Pekerjaan Selama Keadaan Kahar</t>
  </si>
  <si>
    <t>Kewajiban pembayaran atas progress pekerjaan yang telah diselesaikan dan diterima dengan baik oleh Pemilik Proyek sebelum terjadinya keadaan kahar</t>
  </si>
  <si>
    <t>Tidak ada tuntutan kenaikan harga pekerjaan atau biaya-biaya yang muncul akibar keadaan kahar. Masing-masing pihak harus menanggung akibatnya terhadap konsekuensi keuangan dan setiap situasi keadaan kahar tsb.</t>
  </si>
  <si>
    <t>PENUNDAAN PROYEK (SUSPEND)</t>
  </si>
  <si>
    <t xml:space="preserve">Batas Waktu penundaan </t>
  </si>
  <si>
    <t>Potensi pemberlakuan harga kontrak baru</t>
  </si>
  <si>
    <t>Dampak dari Penundaaan</t>
  </si>
  <si>
    <t>Notice dampak biaya dan waktu sesuai dengan ketentuan kontrak</t>
  </si>
  <si>
    <t>Pembahasan keberlanjutan pekerjaan di proyek</t>
  </si>
  <si>
    <t>SENGKETA / PERSELISIHAN</t>
  </si>
  <si>
    <t>Penyelesaian Sengketa / perselisihan</t>
  </si>
  <si>
    <t>Penyelesaian melalui Musyawarah Mufakat</t>
  </si>
  <si>
    <t>Penyelesaian melalui Arbitrase</t>
  </si>
  <si>
    <t>Binding Opinion</t>
  </si>
  <si>
    <t xml:space="preserve">Sidang Sengketa  </t>
  </si>
  <si>
    <t>CHANGE OF LAW</t>
  </si>
  <si>
    <t>WIKA-MKT-PM.03.02</t>
  </si>
  <si>
    <t>Definisi Change of law</t>
  </si>
  <si>
    <t xml:space="preserve">Notice adanya perubahan hukum / peraturan </t>
  </si>
  <si>
    <t>Penyusunan dampak dari perubahan hukum / peraturan</t>
  </si>
  <si>
    <t>Pembahasan dan persetujuan dalam bentuk addendum</t>
  </si>
  <si>
    <t>LDS.01 Perencanaan GCG</t>
  </si>
  <si>
    <t>HCE.01 Pengembangan Organisasi</t>
  </si>
  <si>
    <t>WIKA-HCE-IK-01.01</t>
  </si>
  <si>
    <t>WIKA-HCE-IK-02.04</t>
  </si>
  <si>
    <t>WIKA-HCE-IK-03.01</t>
  </si>
  <si>
    <t>WIKA-HCE-IK-03.03</t>
  </si>
  <si>
    <t>WIKA-HCE-IK-03.02</t>
  </si>
  <si>
    <t>WIKA-HCE-IK-05.01</t>
  </si>
  <si>
    <t>WIKA-HCE-IK-05.03</t>
  </si>
  <si>
    <t>WIKA-HCE-IK-05.02</t>
  </si>
  <si>
    <t>WIKA-HCE-IK-05.04</t>
  </si>
  <si>
    <t>WIKA-HCE-IK-05.05</t>
  </si>
  <si>
    <t>WIKA-HCE-IK-06.06</t>
  </si>
  <si>
    <t>WIKA-HCE-IK-06.08</t>
  </si>
  <si>
    <t>WIKA-HCE-IK-06.07</t>
  </si>
  <si>
    <t>KMS.01 Pengelolaan Knowledge</t>
  </si>
  <si>
    <t>KMS.02 Sosialisasi &amp; Transfer of Knowledge</t>
  </si>
  <si>
    <t>KMS.03 Monitoring dan Evaluasi Knowledge Management</t>
  </si>
  <si>
    <t>PUR.01 Perencanaan Public Relation</t>
  </si>
  <si>
    <t>PUR.03 Monitoring dan Evaluasi Kinerja PR</t>
  </si>
  <si>
    <t>KBL.01 Perencanaan PKBL &amp; CSR</t>
  </si>
  <si>
    <t>KBL.03 Monitoring dan Evaluasi Kinerja PKBL &amp; CSR</t>
  </si>
  <si>
    <t xml:space="preserve">KBL.04 Penyusunan Laporan PKBL </t>
  </si>
  <si>
    <t>GAF.01 Perencanaan General Affair</t>
  </si>
  <si>
    <t>GAF.02 Pelaksanaan General Affair</t>
  </si>
  <si>
    <t>WIKA-GAF-PM-02.01</t>
  </si>
  <si>
    <t>GAF.03 Monitoring dan Evaluasi Kinerja</t>
  </si>
  <si>
    <t xml:space="preserve">SMP.01 Perencanaan Pengelolaan SMP </t>
  </si>
  <si>
    <t xml:space="preserve">SMP.02 Pelaksanaan, Pemantauan dan Pemeriksaan SMP </t>
  </si>
  <si>
    <t>SMP.03 Evaluasi dan Perbaikan SMP</t>
  </si>
  <si>
    <t>Probis1</t>
  </si>
  <si>
    <t>Probis2</t>
  </si>
  <si>
    <t>AllProbisNew</t>
  </si>
  <si>
    <t>Tipe Kontrak ke CRM / DSI</t>
  </si>
  <si>
    <t>Ket:</t>
  </si>
  <si>
    <t>Cara Pembayaran (%)</t>
  </si>
  <si>
    <t>Pendanaan</t>
  </si>
  <si>
    <t>Penyusunan Kebutuhan Pendanaan Korporat</t>
  </si>
  <si>
    <t>Menyusun Detil Kegiatan Pendanaan</t>
  </si>
  <si>
    <t>Menetukan Anggaran Kebutuhan</t>
  </si>
  <si>
    <t>Menyusun Rencana Cash Flow</t>
  </si>
  <si>
    <t>Penyusunan Kebutuhan Pendanaan Departemen Fungsional</t>
  </si>
  <si>
    <t>Identifikasi Sumber Pendanaan</t>
  </si>
  <si>
    <t>Melakukan Identifikasi Sumber Pendanaan</t>
  </si>
  <si>
    <t>Melakukan Analisa Pengelompokan Sumber Dana</t>
  </si>
  <si>
    <t>Pencarian Sumber Dana Departemen Fungsional</t>
  </si>
  <si>
    <t>Melakukan Aktivitas Pencarian Sumber Dana</t>
  </si>
  <si>
    <t>Melakukan Klarifikasi</t>
  </si>
  <si>
    <t>Menyusun Pengajunan Uang Kas Departemen</t>
  </si>
  <si>
    <t>Menyusun Persekot</t>
  </si>
  <si>
    <t>Melakukan Proses Penagihan</t>
  </si>
  <si>
    <t>Meminta Persetujuan Pihak Terkait</t>
  </si>
  <si>
    <t>Pihak terkait tidak menyetujui proses penagihan</t>
  </si>
  <si>
    <t>Pihak terkait menyetujui proses penagihan</t>
  </si>
  <si>
    <t>Pencarian Sumber Dana Korporat</t>
  </si>
  <si>
    <t>Melakukan Evaluasi Sumber Dana</t>
  </si>
  <si>
    <t>Melakukan Pengajuan Fasilitas Kredit ke Bank</t>
  </si>
  <si>
    <t>Menyusun Kajian dengan Pihak Ketiga (Arranger, Konsultan Hukum, KAP, Konsultan Keuangan, Notaris, Konsultan Pajak, Percetakan)</t>
  </si>
  <si>
    <t>Melakukan Proses Penagihan Berdasarkan Progress Pekerjaan (Khusus Proyek)</t>
  </si>
  <si>
    <t>Melakukan review perjanjian kredit</t>
  </si>
  <si>
    <t>Melakukan Proses Perijinan Equitas</t>
  </si>
  <si>
    <t>Melakukan Proses Perijinan Loan</t>
  </si>
  <si>
    <t>Mempersiapkan dokumen corporate approval (jangka pendek)</t>
  </si>
  <si>
    <t>Melakukan Pelaksanaan Sumber Dana (Privat/ Publik)</t>
  </si>
  <si>
    <t>Melakukan Monitoring Cash In</t>
  </si>
  <si>
    <t>Menyusun Perjanjian Kredit</t>
  </si>
  <si>
    <t>Melakukan Aktivitas Audit Oleh KAP</t>
  </si>
  <si>
    <t>Melakukan Pengadaan Notaris</t>
  </si>
  <si>
    <t>Closing Ceremony</t>
  </si>
  <si>
    <t>Melakukan Transaksi Penarikan Dana (Eksternal)</t>
  </si>
  <si>
    <t>Menyusun Berita Acara (Internal)</t>
  </si>
  <si>
    <t>Penerimaan Dana Departemen Fungsional</t>
  </si>
  <si>
    <t>Melakukan Transaksi Penarikan Dana Persekot</t>
  </si>
  <si>
    <t>Melakukan Transaksi Penarikan Dana Closing Bukti Kas</t>
  </si>
  <si>
    <t>Penggunaan Dana</t>
  </si>
  <si>
    <t>Aktivitas Penggunaan Dana Departemen Fungsional</t>
  </si>
  <si>
    <t>Melakukan Verifikasi &amp; Otorisasi Pengunaan Dana</t>
  </si>
  <si>
    <t>Aktivitas Penggunaan Dana Korporat</t>
  </si>
  <si>
    <t>Proses Akuntansi</t>
  </si>
  <si>
    <t>Proses Pencatatan Transaksi Keuangan</t>
  </si>
  <si>
    <t>Melakukan Aktivitas Verifikasi dan Entry Bukti Transaksi (Pengeluaran, Penerimaan dan Memorial)</t>
  </si>
  <si>
    <t>Penyusunan Laporan Keuangan</t>
  </si>
  <si>
    <t>Pembuatan Buku Besar</t>
  </si>
  <si>
    <t>Menyusun Buku Besar &amp; Buku Pembantu (Sistem entry : 1. Proyek : PMCS 2. Departemen &amp; Pusat : SIM DIV)</t>
  </si>
  <si>
    <t>Pembuatan Laporan Keuangan</t>
  </si>
  <si>
    <t>Melakukan Rekonsiliasi, Opname Fisik dan Konfirmasi</t>
  </si>
  <si>
    <t>Menyusun Laporan Keuangan</t>
  </si>
  <si>
    <t>Proses Audit Laporan Keuangan</t>
  </si>
  <si>
    <t>Menyediakan Data Sesuai Permintaan Auditor</t>
  </si>
  <si>
    <t>Administrasi Perpajakan</t>
  </si>
  <si>
    <t>Pembuatan Faktur Keluaran Pajak</t>
  </si>
  <si>
    <t>Membuat Faktur Pajak Keluaran</t>
  </si>
  <si>
    <t>Penerimaan Faktur Pajak Masukan</t>
  </si>
  <si>
    <t>Melakukan Verifikasi Faktur Pajak Masukan</t>
  </si>
  <si>
    <t>Pembuatan Bukti Potong PPh</t>
  </si>
  <si>
    <t>Melakukan Identifikasi Objek PPh</t>
  </si>
  <si>
    <t>Pembayaran Pajak</t>
  </si>
  <si>
    <t>Melakukan Rekap Pajak Masukan &amp; Bukti Potong PPh</t>
  </si>
  <si>
    <t>Melakukan Penyetoran Pajak</t>
  </si>
  <si>
    <t>Pembuatan SPT Masa</t>
  </si>
  <si>
    <t>Menyusun Surat Pemberitahuan Masa</t>
  </si>
  <si>
    <t>Pembuatan SPT Tahunan</t>
  </si>
  <si>
    <t>Menyusun SPT PPh Badan</t>
  </si>
  <si>
    <t>Menyusun SPT Orang Pribadi</t>
  </si>
  <si>
    <t>Rekonsiliasi/ Ekualisasi Pajak</t>
  </si>
  <si>
    <t>Melakukan Rekonsiliasi / Ekualisasi PPN dan PPh</t>
  </si>
  <si>
    <t>Audit Pajak</t>
  </si>
  <si>
    <t>Menyediakan data dan dokumen Pajak sesuai permintaan Auditor Pajak (Fiskus)</t>
  </si>
  <si>
    <t>Perencanaan Investor Relation</t>
  </si>
  <si>
    <t>Penyusunan RKAP Investor Relation</t>
  </si>
  <si>
    <t>Melakukan review RJPP dan RKAP tahun sebelumnya</t>
  </si>
  <si>
    <t>Melakukan Benchmark Investor Relation</t>
  </si>
  <si>
    <t>Menyusun Program Kerja dan Anggaran Biaya Investor Relation</t>
  </si>
  <si>
    <t>Menyusun RKAP Investor Relation</t>
  </si>
  <si>
    <t>Pelaksanaan Investor Relation</t>
  </si>
  <si>
    <t>Analyst Meeting</t>
  </si>
  <si>
    <t>Menyusun persiapan analyst meeting</t>
  </si>
  <si>
    <t>Menyusun Materi Analyst meeting</t>
  </si>
  <si>
    <t>Memberikan informasi update korporasi kepada investor</t>
  </si>
  <si>
    <t>Analyst Visit</t>
  </si>
  <si>
    <t>Menyusun persiapan analyst visit</t>
  </si>
  <si>
    <t>Melakukan koordinasi dengan tim terkait jadwal dan materi visit</t>
  </si>
  <si>
    <t>Mendampingi dan memfasilitasi Analyst Visit</t>
  </si>
  <si>
    <t>Road Show</t>
  </si>
  <si>
    <t>Menyusun persiapan Road show</t>
  </si>
  <si>
    <t>Menyusun materi road show</t>
  </si>
  <si>
    <t>Memberikan informasi update korporasi kepada investor (pelaksanaan)</t>
  </si>
  <si>
    <t>Investor Meeting</t>
  </si>
  <si>
    <t>Menyusun persiapan investor meeting</t>
  </si>
  <si>
    <t>Menyusun Materi Investor meeting</t>
  </si>
  <si>
    <t>Conference</t>
  </si>
  <si>
    <t>Mendaftarkan pihak yang akan hadir</t>
  </si>
  <si>
    <t>Menyusun materi conference</t>
  </si>
  <si>
    <t>RUPS</t>
  </si>
  <si>
    <t>Menyampaikan rencana RUPS kepada Dewan Komisaris</t>
  </si>
  <si>
    <t>Melakukan Rapat dengan Dekom - Direksi</t>
  </si>
  <si>
    <t>Menyusun ST Panitia RUPS</t>
  </si>
  <si>
    <t>Melakukan publikasi iklan pemberitahuan RUPS</t>
  </si>
  <si>
    <t>Melakukan publikasi iklan panggilan</t>
  </si>
  <si>
    <t>Melakukan persiapan pelaksanaan RUPS</t>
  </si>
  <si>
    <t>Melakukan persiapan teknis Acara RUPS</t>
  </si>
  <si>
    <t>Melakukan pelaksanaan RUPS</t>
  </si>
  <si>
    <t>Menyusun ringkasan risalah RUPS dan mengirim ke OJK &amp; IDX</t>
  </si>
  <si>
    <t>Mengirimkan dokumen hasil RUPS ke OJK</t>
  </si>
  <si>
    <t>Annual Report</t>
  </si>
  <si>
    <t>Membuat ST Tim Penyusun Annual Report</t>
  </si>
  <si>
    <t>Melakukan pitching vendor</t>
  </si>
  <si>
    <t>Melakukan kick off meeting penyusunan Annual Report</t>
  </si>
  <si>
    <t>Mengumpulkan foto dan data pendukung</t>
  </si>
  <si>
    <t>Melakukan Interview dan photo session Top Management WIKA</t>
  </si>
  <si>
    <t>Melakukan penyusunan Annual Report</t>
  </si>
  <si>
    <t>Melakukan Submit AR ke OJK &amp; IDX</t>
  </si>
  <si>
    <t>Keterbukaan Informasi</t>
  </si>
  <si>
    <t>Menyusun dokumen keterbukaan informasi</t>
  </si>
  <si>
    <t>Melakukan submit Dokumen keterbukaan informasi ke OJK &amp; IDX</t>
  </si>
  <si>
    <t>Corporate Report</t>
  </si>
  <si>
    <t xml:space="preserve">Melakukan penyusunan Corporate Report </t>
  </si>
  <si>
    <t>Public Expose</t>
  </si>
  <si>
    <t>Menyusun Materi Public Expose</t>
  </si>
  <si>
    <t>Menyusun laporan kegiatan hasil pelaksanaan public expose</t>
  </si>
  <si>
    <t>Melakukan Submit Laporan hasil pelaksanaan Public Expose ke IDX</t>
  </si>
  <si>
    <t>Monitoring dan Evaluasi Kinerja Investor</t>
  </si>
  <si>
    <t>Monitoring Kinerja Investor</t>
  </si>
  <si>
    <t>Menyusun Laporan harian kinerja saham wika dan kompetitor</t>
  </si>
  <si>
    <t>Menyusun laporan mingguan kinerja saham wika dan kompetitor</t>
  </si>
  <si>
    <t>Melakukan rapat kordinasi internal IR terkait pencapaian kinerja IR</t>
  </si>
  <si>
    <t>Laporan Monev IR</t>
  </si>
  <si>
    <t>Melakukan review laporan kinerja saham wika dan kompetitor serta kinerja fungsi IR</t>
  </si>
  <si>
    <t>Menyusun materi MR</t>
  </si>
  <si>
    <t>Melakukan presentasi MR</t>
  </si>
  <si>
    <t>PROSENTASE BATASAN MAKSIMUM CADANGAN RISIKO</t>
  </si>
  <si>
    <t>Terhadap nilai OK</t>
  </si>
  <si>
    <t>Range total = 0.25 - 1.25</t>
  </si>
  <si>
    <t xml:space="preserve">Pengembangan Usaha &amp; Investasi </t>
  </si>
  <si>
    <t>Opportunity Fit Test / initial screening</t>
  </si>
  <si>
    <t>Melakukan inisial proses screening</t>
  </si>
  <si>
    <t>Melakukan Know Your Partner Analysis</t>
  </si>
  <si>
    <t>Melakukan Analisa Know Your Customer (KYC)</t>
  </si>
  <si>
    <t>Melakukan Konsep Design</t>
  </si>
  <si>
    <t>Melakukan Analisa Bisnis</t>
  </si>
  <si>
    <t>Initial Business Model Canvass</t>
  </si>
  <si>
    <t>Menyusun Skema Bisnis</t>
  </si>
  <si>
    <t>Melakukan Pengecekan Dokumen Initial Screening</t>
  </si>
  <si>
    <t>Melakukan presentasi Skema Bisnis</t>
  </si>
  <si>
    <t>Internal Due Dilligence</t>
  </si>
  <si>
    <t>Melakukan Kajian Internal Due Dilligence</t>
  </si>
  <si>
    <t>Melakukan aktivitas Legal Due Dilligence</t>
  </si>
  <si>
    <t>Melakukan aktivitas Operation Analysis (Technical Due Dilligence)</t>
  </si>
  <si>
    <t>Melakukan aktivitas Financial Due Dilligence</t>
  </si>
  <si>
    <t>Melakukan aktivitas Kajian Risiko</t>
  </si>
  <si>
    <t>Mengesahkan Dokumen Due Dilligence</t>
  </si>
  <si>
    <t>Mengesahkan Dokumen Analisa Operasi Bisnis (Technical Due Dilligence)</t>
  </si>
  <si>
    <t>Mengesahkan Dokumen Financial Due Dilligence</t>
  </si>
  <si>
    <t>Melakukan Aktifitas Financial Model</t>
  </si>
  <si>
    <t>Mengesahkan Dokumen Kajian Resiko</t>
  </si>
  <si>
    <t>Melakukan Kompilasi Dokumen Kelayakan Internal</t>
  </si>
  <si>
    <t>Melakukan paparan internal FS</t>
  </si>
  <si>
    <t>Mengesahkan Dokumen Kelayakan Internal</t>
  </si>
  <si>
    <t>Menyusun Persiapan Konsultan Eksternal</t>
  </si>
  <si>
    <t>Mencari Konsultan Eksternal</t>
  </si>
  <si>
    <t>Penunjukan Kosultan External</t>
  </si>
  <si>
    <t>Melakukan Feeding Data ke Eksternal Konsultan</t>
  </si>
  <si>
    <t>Perumusan Hasil Validasi Konsultan External</t>
  </si>
  <si>
    <t>Exposes Hasil Kajian kepada Direksi untuk Go or No Go</t>
  </si>
  <si>
    <t>Exposes Hasil Kajian Kepada Komisaris untuk Go or No Go (Investasi Dibawah 100M)</t>
  </si>
  <si>
    <t>Exposes Hasil Kajian Kepada Kementrian BUMN untuk Go or No Go (Investasi Diatas 100M)</t>
  </si>
  <si>
    <t>Exposes Hasil Kajian Kepada Direksi untuk Go or No Go (Investasi Dibawah 75M)</t>
  </si>
  <si>
    <t>Melakukan Pembentukan Tim Pelaksanaan</t>
  </si>
  <si>
    <t>Melakukan Pembentukan JV / KSO/ KSU atau Penugasan ke Departemen Sinergi Bisnis</t>
  </si>
  <si>
    <t>Melakukan Disbursement Capex</t>
  </si>
  <si>
    <t>Manajemen Portofolio Usaha WIKA Group &amp; Restrukturisasi</t>
  </si>
  <si>
    <t>Portofolio Fit Test</t>
  </si>
  <si>
    <t>Melakukan Aktifitas Industrial Analysis (5 Forces, GE/ Mc Kinsey Matrix)</t>
  </si>
  <si>
    <t>Melakukan Aktifitas Analisa Progress Investasi</t>
  </si>
  <si>
    <t>Melakukan Analisa Tingkat Korporasi</t>
  </si>
  <si>
    <t>Melakukan Aktifitas Analisa Pencapaian Performance Investasi</t>
  </si>
  <si>
    <t>Melakukan Aktifitas Analisa Exit Strategy</t>
  </si>
  <si>
    <t>Internal Due Dilligence Portofolio Usaha WIKA Group &amp; Restrukturisasi</t>
  </si>
  <si>
    <t>Melakukan Internal Due Dilligence Portofolio Usaha</t>
  </si>
  <si>
    <t>Mengesahkan Dokumen Analisa Operasi (Technical Due Dilligence)</t>
  </si>
  <si>
    <t>Perencanaan Kebutuhan Pegawai</t>
  </si>
  <si>
    <t>Mengesahkan Dokumen Kebutuhan Pegawai</t>
  </si>
  <si>
    <t>Melakukan Konsolidasi Dokumen Kelayakan Internal</t>
  </si>
  <si>
    <t>Expose Hasil Kajian &amp; Validasi Konsultan</t>
  </si>
  <si>
    <t>Perijinan Pelaksanaan Investasi</t>
  </si>
  <si>
    <t>Melakukan Persiapan Dokumen Persetujuan</t>
  </si>
  <si>
    <t>Melakukan Pemaparan kepada BOD</t>
  </si>
  <si>
    <t>Melakukan Permohonan Persetujuan kepada Pemutus</t>
  </si>
  <si>
    <t>Pelaksanaan Pengembangan</t>
  </si>
  <si>
    <t>Melakukan Pembentukan TIm Pelaksanaan Restrukturisasi</t>
  </si>
  <si>
    <t>Melakukan Penugasan ke Departemen atau Anak Perusahaan</t>
  </si>
  <si>
    <t>Melakukan Analisa Progres Restrukturisasi</t>
  </si>
  <si>
    <t>Disbursement Capex</t>
  </si>
  <si>
    <t>Laporan Kerja Investasi / Restrukturisasi &amp; Lesson Learned</t>
  </si>
  <si>
    <t>Laporan Progress Mingguan (Rakor DPPU)</t>
  </si>
  <si>
    <t>Melakukan Analisa Update Laporan</t>
  </si>
  <si>
    <t>Sosialisasi Progress Investasi ke Direksi (DHCP)</t>
  </si>
  <si>
    <t>Melakukan Pemaparan Hasil Analisa Progress Investasi</t>
  </si>
  <si>
    <t>Perencanaan Manajemen Kontrak</t>
  </si>
  <si>
    <t>Penyusunan RJPP Manajemen Kontrak</t>
  </si>
  <si>
    <t>Mereview RJPP Korporat, dokumen arah dan sasaran pengembangan korporat dan SBU. Departemen</t>
  </si>
  <si>
    <t>Menyusun RJPP Manajemen Kontrak</t>
  </si>
  <si>
    <t>Mereview dan Mempresentasikan Draft RJPP Manajemen Kontrak</t>
  </si>
  <si>
    <t>Menerima dan Mengarsipkan RJPP Manajemen Kontrak</t>
  </si>
  <si>
    <t>Penyusunan RKAP Manajemen Kontrak</t>
  </si>
  <si>
    <t>Mereview Dokumen RKAP Korporat, Dokumen Arah dan Target KPI Korporat dan Unit Bisnis</t>
  </si>
  <si>
    <t>Menyusun RKAP Manajemen Kontrak</t>
  </si>
  <si>
    <t>Mereview Draft RKAP Manajemen Kontrak</t>
  </si>
  <si>
    <t>Menerima dan Mengarsipkan RKAP Manajemen Kontrak</t>
  </si>
  <si>
    <t>Masa Perolehan Kontrak</t>
  </si>
  <si>
    <t>Peninjauan Dokumen Tender</t>
  </si>
  <si>
    <t>Melakukan Tinjauan Dokumen Tender</t>
  </si>
  <si>
    <t>Peninjauan Pembentukan KSO</t>
  </si>
  <si>
    <t>Menyusun Dokumen KSO</t>
  </si>
  <si>
    <t>Melakukan Negosiasi dengan Mitra KSO atas Draft Perikatan Final Internal</t>
  </si>
  <si>
    <t>Peninjauan Draft Dokumen Kontrak</t>
  </si>
  <si>
    <t>Melakukan Review/Kajian Terhadap Draft Kontrak/Perjanjian</t>
  </si>
  <si>
    <t>Melakukan Negosiasi Terhadap Draft Kontrak/Perjanjian</t>
  </si>
  <si>
    <t>Mengajukan Draft Kontrak/Perjanjian untuk Ditandatangani</t>
  </si>
  <si>
    <t>Masa Pelaksanaan Kontrak</t>
  </si>
  <si>
    <t>Penyusunan Rencana Kerja Administrasi Kontrak</t>
  </si>
  <si>
    <t>Menyusun Rencana Kerja Administrasi Kontrak</t>
  </si>
  <si>
    <t>Pelaksanaan Manajemen Kontrak</t>
  </si>
  <si>
    <t>Melaksanakan Review Lanjutan Atas TinjauanDokumen Kontrak Pekerjaan Pada Tahap Pekerjaan 40%, 70%</t>
  </si>
  <si>
    <t>Perubahan Kontrak / Sub Kontrak</t>
  </si>
  <si>
    <t>Menganalisis dan Mengevaluasi Informasi dan/atau Kegiatan Perubahan Pelaksaaan Kontrak</t>
  </si>
  <si>
    <t>Melakukan Negosiasi Change Order Proposal</t>
  </si>
  <si>
    <t>Memproses Amandemen Kontrak Beserta Seluruh Lampirannya/Sesuai dengan Prosedur Internal Pemberi Kerja</t>
  </si>
  <si>
    <t>Klaim pada Masa Pelaksanaan</t>
  </si>
  <si>
    <t>Mengkaji Aspek Kontraktual Klaim (Ground of Claim)</t>
  </si>
  <si>
    <t>Menyusun dan mengajukan Proposal Klaim</t>
  </si>
  <si>
    <t>Melakukan Klarifikasi &amp; Negosiasi dengan Pengguna Jasa/Vendor/Penyedia Jasa</t>
  </si>
  <si>
    <t>Anti-Klaim pada Masa Pelaksanaan</t>
  </si>
  <si>
    <t>Mengkaji Aspek Kontraktual Anti Klaim</t>
  </si>
  <si>
    <t>Menyusun dan Mengajukan Argumentasi Anti Klaim dan Strategi</t>
  </si>
  <si>
    <t>Klaim Asuransi pada Masa Pelaksanaan</t>
  </si>
  <si>
    <t>Mengirimkan surat pemberitahuan kepada pihak asuransi</t>
  </si>
  <si>
    <t>Menerima dan meneliti data pendukung klaim asuransi</t>
  </si>
  <si>
    <t>Mengkaji Aspek kondisi Polis Asuransi</t>
  </si>
  <si>
    <t>Menyusun proposal klaim asuransi beserta dokumen pendukungnya</t>
  </si>
  <si>
    <t>Mengajukan Proposal Klaim Asuransi kepada Pihak Asuransi dalam Waktu yang ditentukan</t>
  </si>
  <si>
    <t>Melakukan klarifikasi &amp; negosiasi dengan pihak asuransi / adjuster</t>
  </si>
  <si>
    <t>Mengeluarkan Persetujuan dan menyepakati Nilai Klaim</t>
  </si>
  <si>
    <t>Serah Terima Pelaksanaan</t>
  </si>
  <si>
    <t>Membuat Draft Berita Acara Serah Terima Pekerjaan</t>
  </si>
  <si>
    <t>Menyerahkan BAST Pertama (PHO) ke Owner</t>
  </si>
  <si>
    <t>Mengadministrasikan Serah Terima Pelaksanaan</t>
  </si>
  <si>
    <t>Menyusun Final Account (Tagihan Akhir)</t>
  </si>
  <si>
    <t>Masa Pemeliharaan</t>
  </si>
  <si>
    <t>Pelaksanaan Masa Pemeliharaan</t>
  </si>
  <si>
    <t>PJPU Menyusun Tim Untuk Melaksanakan Masa Pemeliharaan (Untuk DSU)</t>
  </si>
  <si>
    <t>Melakukan Analisa dan Evaluasi Berdasarkan Dokumen Kontrak dan Melaporkan Penolakan (Jika Ada)</t>
  </si>
  <si>
    <t>Pembahasan Terkait Item Defect List yang Ditolak (Jika Ada)</t>
  </si>
  <si>
    <t>Memastikan Semua Pekerjaan Untuk Memperbaiki Pekerjaan yang Cacat Mutu atau Rusak Telah Dilaksanakan</t>
  </si>
  <si>
    <t>Melakukan Pemeriksaan Bersama Owner</t>
  </si>
  <si>
    <t>Serah Terima Akhir Pekerjaan</t>
  </si>
  <si>
    <t>Menyusun Berita Acara Serah Terima Pekerjaan Final (FHO) Ke Owner</t>
  </si>
  <si>
    <t>Menyerahkan Berita Acara Serah Terima Pekerjaan Final (FHO) Ke Owner</t>
  </si>
  <si>
    <t>Memastikan Bahwa Jaminan Pemeliharaan Dikembalikan Atau Uang Retensi Dibayarkan Oleh Pemberi Kerja</t>
  </si>
  <si>
    <t>Dukungan Perolehan Kontrak</t>
  </si>
  <si>
    <t>Perencanaan Organisasi Konstruksi (Proposal)</t>
  </si>
  <si>
    <t>Menyusun Struktur Organisasi Konstruksi</t>
  </si>
  <si>
    <t xml:space="preserve">Perencanaan Deliverables (Proposal) </t>
  </si>
  <si>
    <t>Melakukan review terhadap dokumen tender, BoQ, Construction Drawing, DED, Rencana metode konstruksi, Project Master Schedule</t>
  </si>
  <si>
    <t>Menetapkan proposal rencana deliverables</t>
  </si>
  <si>
    <t>Perencanaan Proposal Work Method</t>
  </si>
  <si>
    <t>Menetapkan Proposal Rencana Work Method</t>
  </si>
  <si>
    <t>Perencanaan Proposal Resource (include Sub Con)</t>
  </si>
  <si>
    <t>Menyusun rencana kebutuhan sumber daya orang, peralatan konstruksi dan barang penunjang konstruksi</t>
  </si>
  <si>
    <t>Menghitung biaya perencanaan sumber daya</t>
  </si>
  <si>
    <t>Menetapkan Proposal Rencana Sumber Daya</t>
  </si>
  <si>
    <t>Perencanaan Proposal Pengelolaan Site</t>
  </si>
  <si>
    <t>Melakukan Review Terhadap Dokumen Tender, BoQ, Contruction Drawing, DED, Rencana Metode Konstruksi, Project Master Schedule</t>
  </si>
  <si>
    <t>Menyusun Proposal Rencana Pengelolaan Site</t>
  </si>
  <si>
    <t>Menetapkan Proposal Rencana Pengelolaan Site</t>
  </si>
  <si>
    <t>Perencanaan Proposal SHE Konstruksi</t>
  </si>
  <si>
    <t>Menyusun Proposal Rencana SHE</t>
  </si>
  <si>
    <t>Menetapkan Proposal Rencana SHE</t>
  </si>
  <si>
    <t>Perencanaan Proposal Penjaminan Mutu Konstruksi</t>
  </si>
  <si>
    <t xml:space="preserve">Melakukan Review terhadap Dokumen Rencana Work Method;Dokumen Tender; BOQ; Construction Drawing; Dokumen DED; Project Master Schedule; Rencana Metode Konstruksi (Proposal);Dokumen Rencana Pengelolaan Site </t>
  </si>
  <si>
    <t>Menyusun Proposal Rencana Penjaminan Mutu</t>
  </si>
  <si>
    <t>Perencanaan Proposal Jadwal Konstruksi dan Pengendalian</t>
  </si>
  <si>
    <t>Melakukan Review Terhadap Dokumen Tender, BoQ, Construction Drawing, DED, Rencana Metode Konstruksi, Project Master Schedule,Work Method,Dokumen Quality Plan, Dokumen Rencana SHE</t>
  </si>
  <si>
    <t>Menyusun Proposal Rencana Jadwal dan Pengendalian+F164</t>
  </si>
  <si>
    <t>Penyusunan Proposal RKP Konstruksi</t>
  </si>
  <si>
    <t>Mengumpulkan Berbagai Dokumen Proposal Rencana Terkait Konstruksi</t>
  </si>
  <si>
    <t>Menyusun Proposal Konstruksi</t>
  </si>
  <si>
    <t>Perencanaan Konstruksi (CEP)</t>
  </si>
  <si>
    <t>Perencanaan Organisasi Konstruksi</t>
  </si>
  <si>
    <t>Perencanaan Deliverables</t>
  </si>
  <si>
    <t>Melakukan review terhadap dokumen kontrak, BoQ, Construction Drawing, DED, Rencana metode konstruksi, Project Master Schedule</t>
  </si>
  <si>
    <t>Menetapkan rencana deliverables</t>
  </si>
  <si>
    <t>Perencanaan Work Method</t>
  </si>
  <si>
    <t>Menetapkan Rencana Work Method</t>
  </si>
  <si>
    <t>Perencanaan Resource (include Sub Con)</t>
  </si>
  <si>
    <t>Menetapkan Rencana Sumber Daya</t>
  </si>
  <si>
    <t>Perencanaan Pengelolaan Site</t>
  </si>
  <si>
    <t>Melakukan Review Terhadap Dokumen Kontrak, BoQ, Contruction Drawing, DED, Rencana Metode Konstruksi, Project Master Schedule</t>
  </si>
  <si>
    <t>Menyusun Rencana Pengelolaan Site</t>
  </si>
  <si>
    <t>Menetapkan Rencana Pengelolaan Site</t>
  </si>
  <si>
    <t>Perencanaan SHE Konstruksi</t>
  </si>
  <si>
    <t>Dokumen Rencana Work Method;Dokumen Kontrak; BOQ; Construction Drawing; Dokumen DED; Project Master Schedule; Rencana Metode Konstruksi (Proposal);Dokumen Rencana Pengelolaan Site</t>
  </si>
  <si>
    <t>Menyusun Rencana SHE</t>
  </si>
  <si>
    <t>Menetapkan Rencana SHE</t>
  </si>
  <si>
    <t>Perencanaan Penjaminan Mutu</t>
  </si>
  <si>
    <t xml:space="preserve">Melakukan Review terhadap Dokumen Rencana Work Method;Dokumen Kontrak; BOQ; Construction Drawing; Dokumen DED; Project Master Schedule; Rencana Metode Konstruksi (Proposal);Dokumen Rencana Pengelolaan Site </t>
  </si>
  <si>
    <t>Menyusun Rencana Penjaminan Mutu</t>
  </si>
  <si>
    <t>Perencanaan Jadwal dan Perencanaan Pengendalian</t>
  </si>
  <si>
    <t>Melakukan Review Terhadap Dokumen Kontrak, BoQ, Construction Drawing, DED, Rencana Metode Konstruksi, Project Master Schedule,Work Method,Dokumen Quality Plan, Dokumen Rencana SHE</t>
  </si>
  <si>
    <t>Menyusun Rencana Jadwal dan Pengendalian</t>
  </si>
  <si>
    <t>Penyusunan RKP Konstruksi</t>
  </si>
  <si>
    <t>Mengumpulkan Berbagai Dokumen Rencana Terkait Konstruksi</t>
  </si>
  <si>
    <t>Menyusun Construction Execution Plan</t>
  </si>
  <si>
    <t>Pelaksanaan Konstruksi</t>
  </si>
  <si>
    <t>Mobilisasi</t>
  </si>
  <si>
    <t>Mengecek Kesesuaian Antara Peralatan dan Resource yang Akan Didatangkan Dengan kebutuhan</t>
  </si>
  <si>
    <t>Mengecek Kesesuaian Jadwal Mobilisasi dengan Jadwal Master Proyek</t>
  </si>
  <si>
    <t>Mengecek Permit Application, Site Registration, Fasilitas, dan Jalan</t>
  </si>
  <si>
    <t>Mengecek Keseluruhan Aspek Sesuai Dengan Dokumen Rencana Mobilisasi</t>
  </si>
  <si>
    <t>Mendatangkan Peralatan dan Resource yang Akan Digunakan Dalam Proyek Sesuai Dengan Spesifikasi yang Ditentukan Dalam Dokumen Lelang</t>
  </si>
  <si>
    <t>Material dan Peralatan (Material)</t>
  </si>
  <si>
    <t>Mengajukan Material Request Slip</t>
  </si>
  <si>
    <t>Menyetujui Material Request Slip</t>
  </si>
  <si>
    <t>Mengeluarkan Issue Ticket</t>
  </si>
  <si>
    <t>Mengeluarkan Barang</t>
  </si>
  <si>
    <t>Mengupdate Stock Card/Stock Book</t>
  </si>
  <si>
    <t>Membuat Laporan Administrasi Pergudangan</t>
  </si>
  <si>
    <t>Menerima Material</t>
  </si>
  <si>
    <t>Membuat Laporan Penanganan Material</t>
  </si>
  <si>
    <t>Material dan Peralatan (Alat)</t>
  </si>
  <si>
    <t>Mengajukan permintaan Pemakaian Alat</t>
  </si>
  <si>
    <t>Menyetujui Permintaan pemakaian alat</t>
  </si>
  <si>
    <t>Melakukan pemeriksaan harian</t>
  </si>
  <si>
    <t>melakukan mobilisasi ke lokasi kerja sesuai permintaan</t>
  </si>
  <si>
    <t>Mencatat aktifitas operasional alat</t>
  </si>
  <si>
    <t>Membuat Laporan Penggunaan Alat</t>
  </si>
  <si>
    <t>Monitoring dan Evaluasi Konstruksi</t>
  </si>
  <si>
    <t>Pekerjaan Persiapan</t>
  </si>
  <si>
    <t>Mengecek Persiapan Material</t>
  </si>
  <si>
    <t>Mengecek Persiapan SD (Manusia dan Sarana Prasarana)</t>
  </si>
  <si>
    <t>Mengecek Kesiapan Dokumen</t>
  </si>
  <si>
    <t>Membuat Laporan Kesiapan Kegiatan</t>
  </si>
  <si>
    <t>Mengevaluasi Laporan Kesiapan</t>
  </si>
  <si>
    <t>Melanjutkan Pelaksanaan Konstruksi</t>
  </si>
  <si>
    <t>Aktifitas Kontruksi (Gabungan)</t>
  </si>
  <si>
    <t>Mengecek Jadwal Proyek</t>
  </si>
  <si>
    <t>Melakukan Aktivitas Pekerjaan Konstruksi</t>
  </si>
  <si>
    <t>Melakukan Pengawasan dan Pengontrolan aktifitas konstruksi</t>
  </si>
  <si>
    <t>Menidentifikasi Kendala-Kendala Terkait Pekerjaan Konstruksi</t>
  </si>
  <si>
    <t>Membuat Laporan Pelaksanaan Pekerjaan Konstruksi</t>
  </si>
  <si>
    <t>Inspeksi Konstruksi</t>
  </si>
  <si>
    <t>Mengumpulkan Dokumen Perencanaan SHE, Dokumen Perencanaan Penjaminan Mutu, Berita Acara Progress Pekerjaan</t>
  </si>
  <si>
    <t>Mempelajari Rencana Audit QSHE yang sudah dipersiapkan</t>
  </si>
  <si>
    <t>Melaksanakan Audit QSHE</t>
  </si>
  <si>
    <t>Kegiatan Monitoring dan Evaluasi Konstruksi</t>
  </si>
  <si>
    <t>Merujuk/ mempelajari kembali Rencana Pelaksanaan, Rencana Anggaran Pelaksanaan, RKAP Konstruksi</t>
  </si>
  <si>
    <t>Memantau proses perencanaan konstruksi atau pelaksanaan konstruksi</t>
  </si>
  <si>
    <t>Melakukan penyesuaian agar proses perencanaan konstruksi dan pelaksanaan konstruksi berjalan lancar sesuai rencana</t>
  </si>
  <si>
    <t>Menyusun laporan monitoring dan evaluasi perencanaan konstruksi dan pelaksanaan konstruksi</t>
  </si>
  <si>
    <t>Pengendalian QSHE Konstruksi</t>
  </si>
  <si>
    <t>Mengumpulkan Dokumen Perencanaan SHE, Dokumen Perencanaan Penjaminan Mutu</t>
  </si>
  <si>
    <t>Menyusun rencana verifikasi QSHE periodik</t>
  </si>
  <si>
    <t>Melaksanakan verifikasi</t>
  </si>
  <si>
    <t>Menelaah kembali data hasil verifikasi</t>
  </si>
  <si>
    <t>Identifikasi masalah penurunan kualitas</t>
  </si>
  <si>
    <t>Melakukan analisis akar permasalahan</t>
  </si>
  <si>
    <t>Merencanakan dan mengimplementasikan langkah perbaikan/ peningkatan</t>
  </si>
  <si>
    <t>Serah Terima</t>
  </si>
  <si>
    <t>Serah Terima Pertama</t>
  </si>
  <si>
    <t xml:space="preserve">Mengumpulkan Dokumen Kontrak dan Berita Acara Pengakuan Progress Pekerjaan, Laporan Tindak Lanjut Defect List, dan Berita Acara Pemeriksaan Pekerjaan </t>
  </si>
  <si>
    <t>Melakukan Serah Terima dan membuat Berita Acara Serah Terima Pekerjaan</t>
  </si>
  <si>
    <t>Demobilisasi</t>
  </si>
  <si>
    <t>Mengecek Kesesuaian Antara Jadwal Mobilisasi dengan Progress Pekerjaan</t>
  </si>
  <si>
    <t>Mengeluarkan Peralatan dan Resource yang Digunakan Dalam Proyek</t>
  </si>
  <si>
    <t>Mengawasi Jalannya Demobilisasi Peralatan</t>
  </si>
  <si>
    <t>Membuat Laporan Pelaksanaan Demobilisasi</t>
  </si>
  <si>
    <t>Melanjukan Pekerjaan</t>
  </si>
  <si>
    <t>Dukungan Pelaksanaan Pemeliharaan</t>
  </si>
  <si>
    <t>Mengumpulkan Dokumen Kontrak dan Berita Acara Serah Terima ke Commissioning</t>
  </si>
  <si>
    <t>Mendapat permintaan dukungan pelaksanaan pemeliharaan</t>
  </si>
  <si>
    <t>Melaksanakan pemeriksaan dan melaporkan pemeriksaan</t>
  </si>
  <si>
    <t>Melaksanakan tindak lanjut dan melaporkan tindak lanjut</t>
  </si>
  <si>
    <t>Menyusun laporan dukungan pelaksanaan pemeliharaan</t>
  </si>
  <si>
    <t>Serah Terima Final</t>
  </si>
  <si>
    <t>Mempersiapkan dokumen kontrak, berita acara dukungan pelaksanaan pemeliharaan</t>
  </si>
  <si>
    <t>Melakukan Serah Terima dan membuat Berita Acara Serah Terima Final</t>
  </si>
  <si>
    <t>Dukungan Penyusunan LPS dan Evaluasi Konstruksi</t>
  </si>
  <si>
    <t>Dukungan Penyusunan LPS</t>
  </si>
  <si>
    <t>Mengumpulkan Dokumen Kontrak, Berita Acara Pengakuan Progress Pekerjaan, Berita Acara Serah Terima (BAST) 1 dan 2</t>
  </si>
  <si>
    <t>Mendukung penyusunan Laporan Proyek Selesai - Konstruksi</t>
  </si>
  <si>
    <t>Lesson Learned Konstruksi</t>
  </si>
  <si>
    <t>Mengumpulkan Dokumen Kontrak, Dokumen Kontrak Sub-Kontraktor, Rencana Kerja Proyek, Dokumen Perencanaan dan Pelaksanaan Konstruksi</t>
  </si>
  <si>
    <t>Melakukan Evaluasi terhadap proyek konstruksi sebagai bahan sharing</t>
  </si>
  <si>
    <t>Pelaksanaan sharing</t>
  </si>
  <si>
    <t>Dokumentasi Evaluasi Konstruksi</t>
  </si>
  <si>
    <t>Perencanaan Operation &amp; Maintenance</t>
  </si>
  <si>
    <t>Scope of Work O&amp;M</t>
  </si>
  <si>
    <t>Menyusun ST Tim Persiapan</t>
  </si>
  <si>
    <t>Melakukan review dokumen kontrak</t>
  </si>
  <si>
    <t>Menyusun Manajemen Risiko O&amp;M</t>
  </si>
  <si>
    <t>Melakukan review Scope of Work dan sasaran kinerja OM</t>
  </si>
  <si>
    <t>Struktur Organisasi dan JobDesc O&amp;M</t>
  </si>
  <si>
    <t>Menyusun Struktur Organisasi O&amp;M</t>
  </si>
  <si>
    <t>Menentukan Jobdesc Organisasi O&amp;M</t>
  </si>
  <si>
    <t>Penentuan Performa yang disasar</t>
  </si>
  <si>
    <t>Mereview standar performa: Daya mampu Plant SFC (Spesific Fuel Consumption); Heat Rate Availability Factor (AF)</t>
  </si>
  <si>
    <t>Pola Pemeliharaan dan Pola Operasi</t>
  </si>
  <si>
    <t>Memetakan list equipment yang akan dipelihara</t>
  </si>
  <si>
    <t>Menyusun jadwal pemeliharaan masing - masing equipment</t>
  </si>
  <si>
    <t>Menyusun pola pembelanjaan dan pengadaan barang dan jasa</t>
  </si>
  <si>
    <t>Penyusunan RKAP O&amp;M</t>
  </si>
  <si>
    <t>Melakukan penyusunan RKAP O&amp;M</t>
  </si>
  <si>
    <t>Pelaksanaan Operation &amp; Maintenance</t>
  </si>
  <si>
    <t>Pelaksanaan Operasi</t>
  </si>
  <si>
    <t>Mengoperasikan unit sesuai dengan permintaan client</t>
  </si>
  <si>
    <t>Melakukan monitoring semua parameter operasi dan kinerja masing - masing equipment</t>
  </si>
  <si>
    <t>Pelaksanaan Maintenance</t>
  </si>
  <si>
    <t>Melakukan corrective maintenance</t>
  </si>
  <si>
    <t>Melakukan preventive maintenance</t>
  </si>
  <si>
    <t>Melakukan predictive maintenance</t>
  </si>
  <si>
    <t>Menyusun laporan maintenance</t>
  </si>
  <si>
    <t>Evaluasi dan Pengendalian</t>
  </si>
  <si>
    <t>Evaluasi Operation &amp; Maintenance</t>
  </si>
  <si>
    <t>Melakukan evaluasi kegiatan dan kinerja operasi dan pemeliharaan</t>
  </si>
  <si>
    <t>Perencanaan PPP</t>
  </si>
  <si>
    <t>Melakukan Konsolidasi RKAP Departemen</t>
  </si>
  <si>
    <t>Melakukan Sikronisasi Target OK Terhadap Target OP dan Laba Setelah Pajak Proyek (Termasuk Proyek Yang Sedang Berjalan)</t>
  </si>
  <si>
    <t>Melakukan Penyusunan Pada Analisa Resiko Departemen</t>
  </si>
  <si>
    <t>Melakukan Penyusunan RKAP Departemen</t>
  </si>
  <si>
    <t>Melakukan Presentasi dan Pengesahannya Ke Dewan Direksi &amp; Komisaris</t>
  </si>
  <si>
    <t>Penyusunan RKP</t>
  </si>
  <si>
    <t>Melakukan Penyusunan Pada Analisa Resiko Proyek</t>
  </si>
  <si>
    <t>Melakukan Estimasi Biaya</t>
  </si>
  <si>
    <t>Melakukan Penyusunan Cost Budgeting</t>
  </si>
  <si>
    <t>Melakukan Konsolidasi Pada Dokumen RKP</t>
  </si>
  <si>
    <t>Melakukan Presentasi dan Pengesahan RKP Ke GM/Departemen Operasi (Sesuai Karegori Proyek)</t>
  </si>
  <si>
    <t>Evaluasi Perencanan dan Pengendalian</t>
  </si>
  <si>
    <t>Evaluasi Biaya, Waktu Pelaksanaan dan Risiko</t>
  </si>
  <si>
    <t>Melakukan Evaluasi Priodik Pada Proyek</t>
  </si>
  <si>
    <t>Melakukan Evaluasi Pada Progress Proyek 40% dan 70%</t>
  </si>
  <si>
    <t>Penyusunan LPS</t>
  </si>
  <si>
    <t>Penyusunan Laporan Hasil Usaha Proyek Selesai</t>
  </si>
  <si>
    <t>Melakukan Penyusunan Pada Laporan Proyek Selesai</t>
  </si>
  <si>
    <t>Perencanaan Proses dan Strategi</t>
  </si>
  <si>
    <t>Penetapan Strategic Objective</t>
  </si>
  <si>
    <t>Melakukan pengumpulan input untuk pemilihan strategic objective</t>
  </si>
  <si>
    <t>Menganalisis dan Menetapkan strategic objective berdasarkan tingkat urgensinya</t>
  </si>
  <si>
    <t>Penyusunan RKAP BPM</t>
  </si>
  <si>
    <t>Menyusun Program Kerja, Rencana Maturity Assesment dan Timeline Berdasarkan Strategic Objective</t>
  </si>
  <si>
    <t>Menyusun Risk register BPM</t>
  </si>
  <si>
    <t>Menentukan Manpower yang Dibutuhkan Dalam Program Kerja</t>
  </si>
  <si>
    <t>Menyusun RAB Program Kerja</t>
  </si>
  <si>
    <t>Melakukan Penyusunan RKAP BPM</t>
  </si>
  <si>
    <t>Desain Proses Bisnis (To-be)</t>
  </si>
  <si>
    <t>Analisa Proses Bisnis (As-Is)</t>
  </si>
  <si>
    <t>Menentukan Fungsi Terkait Berdasarkan Strategic Objective</t>
  </si>
  <si>
    <t>Mengundang Fungsi Terkait</t>
  </si>
  <si>
    <t>Melakukan Pembahasan Proses Bisnis As-Is Dengan Fungsi Terkait</t>
  </si>
  <si>
    <t>Perancangan Proses (To- Be)</t>
  </si>
  <si>
    <t>Merancangan Proses Bisnis To-Be</t>
  </si>
  <si>
    <t>Melakukan Verifikasi Rancangan Proses Bisnis To-Be Dengan Fungsi Terkait</t>
  </si>
  <si>
    <t>Perancangan Dashboard Turunan Strategic Objective dan SLA</t>
  </si>
  <si>
    <t>Menentukan parameter pengukuran strategic Objective</t>
  </si>
  <si>
    <t>Menentukan parameter SLA proses bisnis</t>
  </si>
  <si>
    <t>Menyusun Integrasi Antara Parameter SLA Proses Bisnis Dengan Parameter Strategic Objective</t>
  </si>
  <si>
    <t>Merancang interface dashboard Turunan Strategic Objective dan SLA</t>
  </si>
  <si>
    <t>Implementasi Proses Bisnis</t>
  </si>
  <si>
    <t>Sosialisasi Proses Bisnis</t>
  </si>
  <si>
    <t>Menetapkan Metode Sosialisasi Proses Bisnis</t>
  </si>
  <si>
    <t>Melakukan Persiapan dan Kebutuhan Sosialiasi Proses Bisnis</t>
  </si>
  <si>
    <t>Melaksanaan Sosialisasi Proses Bisnis</t>
  </si>
  <si>
    <t>Piloting &amp; Implementasi BPM</t>
  </si>
  <si>
    <t>Menentukan Tim Piloting Untuk Implementasi BPM</t>
  </si>
  <si>
    <t>Menyusun ST Tim Piloting Implementasi BPM</t>
  </si>
  <si>
    <t>Melakukan Pendampingan Penggunaan Dashboard Turunan Strategic Objective dan SLA</t>
  </si>
  <si>
    <t>Melakukan Monitoring Implementasi Dashboard Turunan Strategic Objective dan SLA</t>
  </si>
  <si>
    <t xml:space="preserve">Change Management </t>
  </si>
  <si>
    <t>Menentukan Tim Change Agent Sesuai dengan Strategic Objective yang Ingin Dicapai</t>
  </si>
  <si>
    <t>Menentukan Target Keberhasilan Change Management Sesuai Strategic Objective</t>
  </si>
  <si>
    <t>Menyusun Program Kerja Change Management Berdasarkan Target yang Ditetapkan</t>
  </si>
  <si>
    <t>Melakukan Pengawalan Sesuai Target Keberhasilan</t>
  </si>
  <si>
    <t>Menyusun Laporan Pelaksananan Change Management</t>
  </si>
  <si>
    <t>Monitoring dan Evaluasi Proses Bisnis</t>
  </si>
  <si>
    <t>Melakukan Monitoring Program Kerja BPM</t>
  </si>
  <si>
    <t>Melakukan Pengumpulan Laporan Kinerja RKAP BPM Tahun Berjalan</t>
  </si>
  <si>
    <t>Melakukan Review Ketercapaian Target Kinerja RKAP BPM</t>
  </si>
  <si>
    <t>Evaluasi Pencapaian Strategic Objective</t>
  </si>
  <si>
    <t>Melakukan Analisis Hasil Pencapaian Strategic Objective</t>
  </si>
  <si>
    <t>Menyusun Solusi Perbaikan Terhadap Strategic Objective yang Belum Tercapai</t>
  </si>
  <si>
    <t>Perencanaan Engineering (Non - EPC)</t>
  </si>
  <si>
    <t>Pembentukan Tim Engineering untuk Proposal (non-EPC)</t>
  </si>
  <si>
    <t>Melakukan Review dan Analisis Dokumen TOR</t>
  </si>
  <si>
    <t xml:space="preserve">Pembentukan Struktur Organisasi Tim Engineering untuk Proposal </t>
  </si>
  <si>
    <t>Marketing-led Engineering Services</t>
  </si>
  <si>
    <t>Survey</t>
  </si>
  <si>
    <t>Membentuk Tim Survey</t>
  </si>
  <si>
    <t>Menentukan rincian item yang akan disurvey</t>
  </si>
  <si>
    <t>Menyusun Surat Perjalanan Dinas dan estimasi biaya survey</t>
  </si>
  <si>
    <t>Melaksanakan Survey / Anwijzing Lapangan</t>
  </si>
  <si>
    <t>Melakukan Distribusi dan Presentasi Laporan Survey</t>
  </si>
  <si>
    <t>Pembuatan Dokumen Usulan Teknis</t>
  </si>
  <si>
    <t>Menyusun Table of Content Proposal Teknis</t>
  </si>
  <si>
    <t>Menentukan jadwal penyelesaian TOC dan dokumen teknis lainnya</t>
  </si>
  <si>
    <t>Mendevelop Dokumen teknis sesuai dengan persyaratan dokumen tender</t>
  </si>
  <si>
    <t>Menyusun material requisition untuk pengadaan material permanen</t>
  </si>
  <si>
    <t>Mengirim MR ke SCM</t>
  </si>
  <si>
    <t>Melakukan klarifikasi teknis terhadap penawaran vendor atau subkontraktor</t>
  </si>
  <si>
    <t>Mengirimkan BOQ ke QS / Pemasaran</t>
  </si>
  <si>
    <t>Menyusun Risk Register Engineering</t>
  </si>
  <si>
    <t>Pendampingan Penyusunan Usulan Biaya</t>
  </si>
  <si>
    <t>Melakukan Pendampingan Penyusunan Usulan Biaya</t>
  </si>
  <si>
    <t>Klarifikasi Dokumen Teknis dengan Owner</t>
  </si>
  <si>
    <t>Melakukan Klarifikasi Dokumen Teknis</t>
  </si>
  <si>
    <t>Menyusun dokumen untuk melengkapi kekurangan sesuai hasil klarifikasi</t>
  </si>
  <si>
    <t>Review Kontrak dari sisi Teknis</t>
  </si>
  <si>
    <t>Melakukan review kontrak dari sisi teknis</t>
  </si>
  <si>
    <t>Basic Design/ Preliminary Design</t>
  </si>
  <si>
    <t>Design Calculation</t>
  </si>
  <si>
    <t>Melakukan Review Dokumen Conceptual Design dan Dokumen Code &amp; Standard</t>
  </si>
  <si>
    <t>Melakukan Design Calculation</t>
  </si>
  <si>
    <t>Melakukan survey topografi</t>
  </si>
  <si>
    <t>Initiate 3D Plant Design</t>
  </si>
  <si>
    <t>Membuat Plant 3D Model dan penyesuaian design terhadap topografi</t>
  </si>
  <si>
    <t>Estimasi D&amp;B Cost</t>
  </si>
  <si>
    <t xml:space="preserve">Menyusun Dokumen D&amp;B Cost Estimation </t>
  </si>
  <si>
    <t>Basic Design / Preliminary Design</t>
  </si>
  <si>
    <t>Menyusun Dokumen Basic Design / Preliminary Design</t>
  </si>
  <si>
    <t>Detail Engineering Design (D&amp;B)</t>
  </si>
  <si>
    <t>Pembuatan Dokumen DED Struktur</t>
  </si>
  <si>
    <t>Mendetailkan Dokumen DED Struktur Bawah</t>
  </si>
  <si>
    <t>Mendetailkan Dokumen DED Struktur Atas</t>
  </si>
  <si>
    <t>Pembuatan Dokumen DED Architecture, Interior dan Landscape</t>
  </si>
  <si>
    <t>Mendetailkan dokumen DED Architecture, Interior dan Landscape</t>
  </si>
  <si>
    <t>Pembuatan Dokumen DED Mechanical, Electrical dan Plumbing</t>
  </si>
  <si>
    <t>Mendetailkan dokumen DED Mechanical, Electrical dan Plumbing</t>
  </si>
  <si>
    <t>Pembuatan Komposit Drawing</t>
  </si>
  <si>
    <t>Menyusun kompilasi Dokumen DED</t>
  </si>
  <si>
    <t>Menyusun Dokumen Komposit Drawing</t>
  </si>
  <si>
    <t>Pembuatan MTO, Material Requisition, TOR Jasa / Subkontraktor</t>
  </si>
  <si>
    <t>Melakukan pembuatan material quantity take off dan material specification untuk approval owner</t>
  </si>
  <si>
    <t>Procurement-led Engineering Service (D&amp;B)</t>
  </si>
  <si>
    <t>Pelaksanaan Evaluasi Teknis Dokumen Penawaran (Technical Bid Evaluation)</t>
  </si>
  <si>
    <t xml:space="preserve">Melakukan review dan membandingkan technical proposal vendor terhadap dokumen DED terkait </t>
  </si>
  <si>
    <t>Melakukan klarifikasi teknis terhadap penawaran vendor dan membandingkan dengan penawaran vendor lainnya</t>
  </si>
  <si>
    <t>Pelaksanaan Evaluasi Komersial Dokumen Penawaran (Commercial Bid Evaluation)</t>
  </si>
  <si>
    <t>Mendukung tim pengadaan dalam proses mengevaluasi penawaran harga dari vendor (item pengujian material / equipment yang disupply, vendor eng. Schedule etc.)</t>
  </si>
  <si>
    <t>Pelaksanaan Review dan Approval Vendor / Sub Contractor Documents</t>
  </si>
  <si>
    <t>Mendukung tim pengadaan/ komersial Melakukan review dan approval vendor document dan mengajukan approval ke pihak owner (if required)</t>
  </si>
  <si>
    <t>Construction-led Engineering Service</t>
  </si>
  <si>
    <t>Shop Drawing dan Metode Pelaksanaan Pekerjaan/</t>
  </si>
  <si>
    <t>Melakukan review dan approval internal Shop Drawing yang diajukan oleh subkon dan diajukan ke owner untuk approval (if required)</t>
  </si>
  <si>
    <t>Membantu tim konstruksi melakukan review metode pelaksanaan pekerjaan yang diajukan oleh subkon dan diajukan ke owner untuk approval (if required)</t>
  </si>
  <si>
    <t>Pembuatan Mock Up</t>
  </si>
  <si>
    <t>Membuat dokumen permintaan pembuatan Mock Up</t>
  </si>
  <si>
    <t>Melakukan review penawaran vendor Mock Up</t>
  </si>
  <si>
    <t>Supervisi</t>
  </si>
  <si>
    <t>Membantu tim QC dan konstruksi dalam pelaksanaan supervisi terkait hasil pekerjaan subkon fabrikasi dan subkon konstruksi (if required)</t>
  </si>
  <si>
    <t>Site Instruction</t>
  </si>
  <si>
    <t>Membantu tim QC dan konstruksi dalam membuat site instruction terkait hasil pekerjaan (if required)</t>
  </si>
  <si>
    <t xml:space="preserve">Mengolah site instruction sampai menjadi dokumen baru (gambar/dokumen lainnya) </t>
  </si>
  <si>
    <t>As Built Drawing</t>
  </si>
  <si>
    <t>Membuat As Built Drawing berdasarkan hasil pekerjaan yang telah selesaidengan memperhatikan FDC (if any) dan mengajukan approval ke client</t>
  </si>
  <si>
    <t>Testing / Commissioning- led Engineering Service (non-EPC)</t>
  </si>
  <si>
    <t>Testing Struktur</t>
  </si>
  <si>
    <t>Melakukan pengetesan struktur (tes tarik dan tekan besi, loading test, tes rendam)</t>
  </si>
  <si>
    <t>Testing Arsitektur</t>
  </si>
  <si>
    <t>Melakukan performance test (wind test, tes kebocoran) material facade</t>
  </si>
  <si>
    <t>Testing Sertifikat Layak Operasi</t>
  </si>
  <si>
    <t>Melakukan beberapa tes guna melengkapi persyaratan kelengkapan SLO</t>
  </si>
  <si>
    <t>Tes Fungsi MEP</t>
  </si>
  <si>
    <t>Melakukan tes fungsi sistem mekanikal, elektrikal dan plumbing</t>
  </si>
  <si>
    <t>Training Plan</t>
  </si>
  <si>
    <t>melakukan estimasi kebutuhan Training terhadap personil Owner terkait program, jumlah, dan durasi training sesuai persyaratan teknis engineering</t>
  </si>
  <si>
    <t>Commissioning Procedure</t>
  </si>
  <si>
    <t>Melakukan penyusunan prosedur testing untuk masing - masing equipment/system</t>
  </si>
  <si>
    <t>Penyusunan Operating Manual</t>
  </si>
  <si>
    <t>Melakukan penyusunan operating manual untuk equipment</t>
  </si>
  <si>
    <t>O&amp;M Training</t>
  </si>
  <si>
    <t>Melaksanakan aktivitas training O&amp;M ke Owner</t>
  </si>
  <si>
    <t>Monitoring dan Evaluasi Engineering (Non-EPC)</t>
  </si>
  <si>
    <t>Monitoring dan Evaluasi teknis Proyek</t>
  </si>
  <si>
    <t>Menyusun rencana untuk usulan perbaikan atau untuk mengklarifikasi temuan berdasarkan dokumen For Con / DED</t>
  </si>
  <si>
    <t>Perencanaan Enginering / ENG.C.01 Perencanaan Enginering</t>
  </si>
  <si>
    <t>Pembentukan Tim Engineering untuk Proposal / Pembentukan Tim Engineering untuk Proposal</t>
  </si>
  <si>
    <t>Melakukan review Dokumen Tender</t>
  </si>
  <si>
    <t>Pembentukan Struktur Organisasi Tim Engineering untuk Proposal</t>
  </si>
  <si>
    <t>Pembentukan Tim Engineering untuk Pelaksanaan / Pembentukan Tim Engineering untuk Pelaksanaan</t>
  </si>
  <si>
    <t xml:space="preserve">Melakukan review Dokumen Tender </t>
  </si>
  <si>
    <t>Pembentukan Struktur Organisasi Tim Engineering untuk Pelaksanaan proyek EPC dengan FEED</t>
  </si>
  <si>
    <t>Rencana Jadwal Engineering /Rencana Jadwal Engineering /</t>
  </si>
  <si>
    <t>Menyusun Jadwal detail engineering setiap disiplin untuk Pelaksanaan Proyek EPC dengan FEED</t>
  </si>
  <si>
    <t>Mempublikasikan Rencana Jadwal ke KTT</t>
  </si>
  <si>
    <t>Rencana Pelaksanaan &amp; Resource Engineering / Rencana Pelaksanaan &amp; Resource Engineering</t>
  </si>
  <si>
    <t>Menginventarisasikan Kebutuhan Hardware (peralatan maupun literatur (standard and code)), Software dan Expert untuk Mendukung Kegiatan Engineering.</t>
  </si>
  <si>
    <t>Mengusulkan dan melakukan evaluasi kompetensi calon konsultan</t>
  </si>
  <si>
    <t>Menyediakan daftar kebutuhan Hardware dan Software untuk Engineering</t>
  </si>
  <si>
    <t xml:space="preserve">Rencana Anggaran Pelaksanaan Engineering / Rencana Anggaran Pelaksanaan Engineering </t>
  </si>
  <si>
    <t>Melakukan sourcing harga untuk peralatan maupun literatur (standard and code), software dan expert.</t>
  </si>
  <si>
    <t>Melakukan penghitungan man hours untuk pelaksanaan proyek EPC</t>
  </si>
  <si>
    <t>Menyusun Rencana Anggaran Pelaksanaan</t>
  </si>
  <si>
    <t>Engineering Execution Plan /  Engineering Execution Plan</t>
  </si>
  <si>
    <t>Menyusun Engineering Execution Plan</t>
  </si>
  <si>
    <t>Marketing-led Engineering Services /  Marketing-led Engineering Services</t>
  </si>
  <si>
    <t xml:space="preserve">Melakukan Distribusi dan Presentasi Laporan Survey </t>
  </si>
  <si>
    <t>Front End Engineering Design /</t>
  </si>
  <si>
    <t>Process Calculation and P&amp;Ids</t>
  </si>
  <si>
    <t>Melakukan Review Dokumen Kontrak, Proposal Engineering, dan Dokumen Code &amp; Standard</t>
  </si>
  <si>
    <t>Melakukan Process Calculation, Simulasi Proses, PFD and P&amp;ID's dan Process Description</t>
  </si>
  <si>
    <t xml:space="preserve">Instrument &amp; Electrial Schematics, Equipment Sizing &amp; Selection dan Civil Calculation(1) / Instrument &amp; Electrial Schematics, Equipment Sizing &amp; Selection dan Civil Calculation(1) </t>
  </si>
  <si>
    <t>Menyusun Instrument &amp; Electrical Schematics, Equipment Sizing and Selection, Desain Basis untuk semua disiplin dan Civil Calculation</t>
  </si>
  <si>
    <t xml:space="preserve">Data Sheets, Specification &amp; Initial MR / Data Sheets, Specification &amp; Initial MR </t>
  </si>
  <si>
    <t>Menyusun Dokumen Initial Datasheets, untuk Disiplin Process Safety, Mechanical, Piping, Instrument, Electrical dan Spesifikasi &amp; Material Requisition untuk semua disiplin</t>
  </si>
  <si>
    <t xml:space="preserve">HAZID &amp; HAZOP/Safety Reviews </t>
  </si>
  <si>
    <t>Melakukan HAZID &amp; HAZOP/Safety Review</t>
  </si>
  <si>
    <t>Procurement Led Engineering Service</t>
  </si>
  <si>
    <t>Mengirim Initial MR ke Pengadaan</t>
  </si>
  <si>
    <t>Membuat Plant 3D Model</t>
  </si>
  <si>
    <t>Estimasi CAPEX</t>
  </si>
  <si>
    <t>Menyusun Dokumen CAPEX Estimation (+/-30%)</t>
  </si>
  <si>
    <t>Dokumen FEED / Basic Design</t>
  </si>
  <si>
    <t>Detail Engineering Design</t>
  </si>
  <si>
    <t>Pembuatan Dokumen Desain Basis dan Process Description</t>
  </si>
  <si>
    <t>Melakukan Survey dan Soil Investigation lanjutan</t>
  </si>
  <si>
    <t>Pembuatan Dokumen DED Civil Struktur dan Arsitektur Engineering</t>
  </si>
  <si>
    <t>Mendetailkan dokumen civil, structure dan architect design, calculation dan drawing untuk diajukan ke client untuk approval, dan menyusun MTO dan MR</t>
  </si>
  <si>
    <t>Mengumpulkan seluruh dokumen detail Civil dan arsitektur</t>
  </si>
  <si>
    <t>Pembuatan Dokumen Process Engineering</t>
  </si>
  <si>
    <t>Mendetailkan Dokumen Process Calculation, Simulasi Proses, PFD and P&amp;ID's dan Process Description dan diajukan ke client untuk approval dan Membuat Line List</t>
  </si>
  <si>
    <t>Mengumpulkan seluruh dokumen detail Process</t>
  </si>
  <si>
    <t>Pembuatan Dokumen Process Safety Engineering</t>
  </si>
  <si>
    <t>Mendetailkan dokumen proses safety design, PFD and P&amp;ID process safety, calculation process safety untuk diajukan ke client untuk approval, dan menyusun MTO dan MR</t>
  </si>
  <si>
    <t>Mengumpulkan seluruh dokumen detail Process Safety</t>
  </si>
  <si>
    <t>Pembuatan Dokumen Mechanical Engineering</t>
  </si>
  <si>
    <t>Mendetailkan dokumen mechanical specification, datasheet, calculation dan GA. Drawing untuk diajukan ke client untuk approval, dan menyusun MTO dan MR</t>
  </si>
  <si>
    <t>Mengumpulkan seluruh dokumen detail Mechanical</t>
  </si>
  <si>
    <t>Pembuatan Dokumen Piping Engineering</t>
  </si>
  <si>
    <t>Mendetailkan dokumen Piping material specification, datasheet, general piping layout, Piping GA Drawing, Plant 3D Model untuk diajukan ke client untuk approval, dan menyusun MTO dan MR</t>
  </si>
  <si>
    <t>Mengumpulkan seluruh dokumen detail Piping</t>
  </si>
  <si>
    <t>Pembuatan Dokumen Electrical Engineering</t>
  </si>
  <si>
    <t>Mendetailkan dokumen electrical specification, datasheet, calculation, schematics dan Electrical 3D Model untuk diajukan ke client untuk approval, dan menyusun MTO dan MR</t>
  </si>
  <si>
    <t>Mengumpulkan seluruh dokumen detail Electrical</t>
  </si>
  <si>
    <t>Pembuatan Dokumen Instrument Engineering</t>
  </si>
  <si>
    <t>Mendetailkan dokumen instrument specification, datasheet, calculation, schematic untuk diajukan ke client untuk approval, dan menyusun MTO dan MR</t>
  </si>
  <si>
    <t>Mengumpulkan seluruh dokumen detail Instrumen</t>
  </si>
  <si>
    <t xml:space="preserve">Pembuatan Dokumen DED Commissioning Engineering </t>
  </si>
  <si>
    <t>Menyusun prosedur commissioning dan training program operator untuk approval client</t>
  </si>
  <si>
    <t>Menghitung Commissioning Consumable Material beserta MR nya dan program Vendor service man (VSM)</t>
  </si>
  <si>
    <t>Mengumpulkan seluruh dokumen detail Commissioning</t>
  </si>
  <si>
    <t>Penyusunan Kompilasi Dokumen DED dan MTO</t>
  </si>
  <si>
    <t>Mengumpulkan dokumen DED dari seluruh disiplin dan menyusun MTO Engineering</t>
  </si>
  <si>
    <t>Procurement-led Engineering Services</t>
  </si>
  <si>
    <t xml:space="preserve">Pelaksanaan Evaluasi Teknis Dokumen Penawaran (Technical Bid Evaluation) </t>
  </si>
  <si>
    <t>Support Persiapan Tender</t>
  </si>
  <si>
    <t>Mengirimkan Dokumen DED dan MTO Engineering ke Pengadaan</t>
  </si>
  <si>
    <t>Pelaksanaan Review and Approval Vendor/Sub Contractor Documents</t>
  </si>
  <si>
    <t>Melakukan review dan approval vendor document dan mengajukan approval ke pihak owner (if required)</t>
  </si>
  <si>
    <t>Construction-led Engineering Services</t>
  </si>
  <si>
    <t>Shop Drawing dan Metode Pelaksanaan Pekerjaan</t>
  </si>
  <si>
    <t xml:space="preserve">Membantu tim konstruksi melakukan review kalkulasi terhadap metode kerja yang membutuhkan analisa kekuatan </t>
  </si>
  <si>
    <t>Membantu Tim QC Mereview MDR dan menyusun Technical Data Book</t>
  </si>
  <si>
    <t>Membuat As Built Drawing berdasarkan hasil pekerjaan yang telah selesai dengan memperhatikan FDC (if any) dan mengajukan approval ke client</t>
  </si>
  <si>
    <t>Testing / Commissioning- led Engineering Service (EPC)</t>
  </si>
  <si>
    <t>Prosedur Commissioning</t>
  </si>
  <si>
    <t>Membantu tim commissioning dalam rangka menyusun prosedur commissioning untuk masing - masing equipment/system berdasarkan requirement engineering dan rekomendasi Vendor disiplin engineering terkait</t>
  </si>
  <si>
    <t>Penyusunan Operating Manual &amp; Technical Data Book</t>
  </si>
  <si>
    <t xml:space="preserve"> Mendukung penyusunan Operating Manual oleh tim Commissioning</t>
  </si>
  <si>
    <t>VSM Plan / Manpower List</t>
  </si>
  <si>
    <t>Membantu tim commissioning dalam rangka menghitung kebutuhan VSM Commissioning</t>
  </si>
  <si>
    <t>Preliminary MTO Commissioning</t>
  </si>
  <si>
    <t>Membantu team commissioning dalam melakukan penghitungan awal item consumable dan tools untuk pekerjaan commissioning</t>
  </si>
  <si>
    <t>MTO Commissioning</t>
  </si>
  <si>
    <t>Memberikan rekomendasi atau Membantu tim commissioning dalam rangka melakukan penghitungan awal item consumable dan tools untuk pekerjaan commissioning berdasarkan data teknis engineering (spesifikasi, jumlah, dsb)</t>
  </si>
  <si>
    <t xml:space="preserve">On Site Training </t>
  </si>
  <si>
    <t xml:space="preserve">Mendukung pelaksanaan aktivitas training sesuai dengan yang dipersyaratkan Owner terkait Engineering &amp; Project Execution, Mechanical, Process &amp; Piping Equipment, Instrument &amp; Electrical, Operating &amp; Maintenance ke Owner </t>
  </si>
  <si>
    <t>Field Engineering &amp; Commissioning Services</t>
  </si>
  <si>
    <t>Melakukan verifikasi terhadap desain engineering saat pelaksanaan aktivitas commissioning test dan melakukan simulasi terkait troubleshooting</t>
  </si>
  <si>
    <t>Melakukan aktifitas PSSR</t>
  </si>
  <si>
    <t xml:space="preserve">Melaksanakan pekerjaan eksekusi commissioning di lapangan </t>
  </si>
  <si>
    <t xml:space="preserve">Monitoring dan Evaluasi Engineering </t>
  </si>
  <si>
    <t>Monitoring dan Evaluasi Seluruh Tahapan Engineering Dalam Ek</t>
  </si>
  <si>
    <t xml:space="preserve"> Menyusun laporan progres seluruh aktivitas engineering berkala (weekly/monthly)</t>
  </si>
  <si>
    <t>Pembentukan Tim Engineering untuk Proposal</t>
  </si>
  <si>
    <t xml:space="preserve">Pembentukan Tim Engineering untuk Pelaksanaan </t>
  </si>
  <si>
    <t>Rencana Jadwal Engineering</t>
  </si>
  <si>
    <t>Rencana Pelaksanaan &amp; Resource Engineering</t>
  </si>
  <si>
    <t xml:space="preserve">Rencana Anggaran Pelaksanaan Engineering </t>
  </si>
  <si>
    <t>Engineering Execution Plan</t>
  </si>
  <si>
    <t>Penyusunan Technical Data Book</t>
  </si>
  <si>
    <t xml:space="preserve"> Training Plan</t>
  </si>
  <si>
    <t>Mendukung penyusunan Operating Manual oleh tim Commissioning</t>
  </si>
  <si>
    <t>Melaksanakan pekerjaan eksekusi commissioning di lapangan</t>
  </si>
  <si>
    <t>Monitoring dan Evaluasi Engineering</t>
  </si>
  <si>
    <t>Menyusun laporan progres seluruh aktivitas engineering berkala (weekly/monthly)</t>
  </si>
  <si>
    <t>Basic Design (tanpa FEED)</t>
  </si>
  <si>
    <t>Instrument &amp; Electrial Schematics, Equipment Sizing &amp; Selection dan Civil Calculation(1)</t>
  </si>
  <si>
    <t>Data Sheets, Specification &amp; Initial MR</t>
  </si>
  <si>
    <t>HAZID &amp; HAZOP/Safety Reviews</t>
  </si>
  <si>
    <t>Process Calculation and P&amp;Ids (tanpa FEED)</t>
  </si>
  <si>
    <t>Dokumen Basic Design</t>
  </si>
  <si>
    <t>Menyusun Dokumen Basic Design</t>
  </si>
  <si>
    <t>Detail Engineering Design (tanpa FEED)</t>
  </si>
  <si>
    <t>Pembuatan Dokumen DED Process Engineering (tanpa FEED)</t>
  </si>
  <si>
    <t xml:space="preserve">Pembuatan Dokumen DED Process Safety Engineering (tanpa FEED) </t>
  </si>
  <si>
    <t xml:space="preserve">Pembuatan Dokumen DED Mechanical Engineering (tanpa FEED) </t>
  </si>
  <si>
    <t xml:space="preserve">Pembuatan Dokumen DED Piping Engineering (tanpa FEED) </t>
  </si>
  <si>
    <t>Pembuatan Dokumen DED Electrical Engineering (tanpa FEED)</t>
  </si>
  <si>
    <t xml:space="preserve">Pembuatan Dokumen DED Instrument Engineering (tanpa FEED) </t>
  </si>
  <si>
    <t>Pembuatan Dokumen DED Civil Struktur dan Arsitektur Engneering (tanpa FEED)</t>
  </si>
  <si>
    <t xml:space="preserve"> Survey</t>
  </si>
  <si>
    <t xml:space="preserve"> Melakukan penyusunan operating manual untuk equipment</t>
  </si>
  <si>
    <t>Penyusunan Shop Drawing dan Metode Pelaksanaan Pekerjaan</t>
  </si>
  <si>
    <t>Pembentukan Tim Engineering untuk Pelaksanaan (non-EPC)</t>
  </si>
  <si>
    <t>Melakukan review dan analisis dokumen kontrak</t>
  </si>
  <si>
    <t>Pembentukan Struktur Organisasi Tim Engineering untuk Pelaksanaan proyek</t>
  </si>
  <si>
    <t>Shop Drawing (Proyek Konstruksi)</t>
  </si>
  <si>
    <t>Melakukan survey topografi dan soil investigation</t>
  </si>
  <si>
    <t>Mendetailkan dokumen civil, architect, mechanical &amp; electrical design, calculation dan drawing untuk diajukan ke client untuk approval</t>
  </si>
  <si>
    <t>Menyerahkan dokumen shop drawing ke MK</t>
  </si>
  <si>
    <t>Metode Pelaksanaan Pekerjaan</t>
  </si>
  <si>
    <t>Menyusun dan melakukan review metode pelaksanaan pekerjaan yang diajukan oleh subkon dan diajukan ke owner untuk approval (if required ke owner)</t>
  </si>
  <si>
    <t>Construction-led Engineering Service (Proyek Konstruksi)</t>
  </si>
  <si>
    <t>Membuat Desain Mock Up sesuai dengan Gambar Shop Drawing</t>
  </si>
  <si>
    <t>As-Built Drawing</t>
  </si>
  <si>
    <t>Membuat As Built Drawing berdasarkan hasil pekerjaan yang telah selesai dan mengajukan approval ke client</t>
  </si>
  <si>
    <t>Perencanaan Enginering</t>
  </si>
  <si>
    <t>Melakukan Review dan Analisis Dokumen RFP</t>
  </si>
  <si>
    <t>Initial Survey</t>
  </si>
  <si>
    <t>Melakukan kegiatan survey</t>
  </si>
  <si>
    <t>Conceptual Design</t>
  </si>
  <si>
    <t>Outline Design Proses dan Spesifikasi</t>
  </si>
  <si>
    <t>Conceptual Design (D&amp;B)</t>
  </si>
  <si>
    <t>Menyusun Dokumen Project Description</t>
  </si>
  <si>
    <t>Menyusun Dokumen Material Specification dan RKS</t>
  </si>
  <si>
    <t>Menyusun Design Criteria (Initial Soil Investigation Report; Regulasi Pemerintah; Standard &amp; Code)</t>
  </si>
  <si>
    <t>Menyusun Dokumen Conceptual Layout</t>
  </si>
  <si>
    <t>Menyusun Dokumen Conceptual Design</t>
  </si>
  <si>
    <t>Marketing-led Engineering Service (investasi)</t>
  </si>
  <si>
    <t>Klarifikasi, Verifikasi dan Negosiasi</t>
  </si>
  <si>
    <t>Mempresentasikan Dokumen Basic Design / Preliminary Design saat Beauty Contest</t>
  </si>
  <si>
    <t>Melakukan klarifikasi, verifikasi, negosiasi dan Survey dalam rangka klarifikasi dan verifikasi terkait Engineering</t>
  </si>
  <si>
    <t>Melakukan perbaikan berdasarkan hasil klarifikasi dan negosiasi</t>
  </si>
  <si>
    <t>Melakukan submission dokumen bersama dengan lampiran kontrak lainnya ke MD Operasi</t>
  </si>
  <si>
    <t>Pembentukan Tim Engineering untuk Pelaksanaan</t>
  </si>
  <si>
    <t>Survey dan Soil Investigation</t>
  </si>
  <si>
    <t>Melakukan analisa data survey dan soil investigation report</t>
  </si>
  <si>
    <t>Pembuatan Dokumen DED Mechanical, Electrical, Plumbing</t>
  </si>
  <si>
    <t>Mendetailkan Dokumen DED Mechanical, Electrical, Plumbing</t>
  </si>
  <si>
    <t>Pembuatan Material Take Off (MTO), Material Requisition (MR), TOR Jasa/ Sub Cont.</t>
  </si>
  <si>
    <t>Procurement-led Engineering Service</t>
  </si>
  <si>
    <t>Mendukung tim pengadaan / komersial dalam proses mengevaluasi penawaran harga dari vendor (item pengujian material / equipment yang disupply, vendor eng. Schedule etc.)</t>
  </si>
  <si>
    <t xml:space="preserve"> melakukan estimasi kebutuhan Training terhadap personil Owner terkait program, jumlah, dan durasi training sesuai persyaratan teknis engineering</t>
  </si>
  <si>
    <t>Conceptual Design (Investasi EPC)</t>
  </si>
  <si>
    <t>Menyusun Dokumen Heat and Material Balance (HMB)</t>
  </si>
  <si>
    <t>Menyusun Dokumen Preliminary Process Flow Diagram (PFD)</t>
  </si>
  <si>
    <t>Menyusun Performance Guarantee</t>
  </si>
  <si>
    <t>Front End Engineering Design</t>
  </si>
  <si>
    <t>Process Calculation and P&amp;Ids (Investasi-EPC)</t>
  </si>
  <si>
    <t>Melakukan Review Dokumen RFP, Conceptual Design dan Dokumen Code &amp; Standard</t>
  </si>
  <si>
    <t>Data Sheets, Specification &amp; Initial MR (Investasi-EPC)</t>
  </si>
  <si>
    <t>HAZID &amp; HAZOP/Safety Reviews (Investasi-EPC)</t>
  </si>
  <si>
    <t>Procurement Led Engineering Service (FEED) (Investasi-EPC)</t>
  </si>
  <si>
    <t>Initiate 3D Plant Design (Investasi-EPC)</t>
  </si>
  <si>
    <t>Estimasi EPC Cost (Investasi-EPC)</t>
  </si>
  <si>
    <t>Menyusun Dokumen EPC Cost Estimation (+/-30%)</t>
  </si>
  <si>
    <t>Dokumen FEED / Basic Design (Investasi-EPC)</t>
  </si>
  <si>
    <t>Mempresentasikan Dokumen FEED/Basic Design ke Pemasaran saat Beauty Contest</t>
  </si>
  <si>
    <t>Melakukan submission dokumen bersama dengan lampiran kontrak lainnya ke M Busdev / M Pemasaran departemen Operasional</t>
  </si>
  <si>
    <t>Pembentukan tim engineering untuk pelaksanaan (Investasi-EPC)</t>
  </si>
  <si>
    <t>Pembuatan Dokumen DED Process Engineering (Investasi-EPC)</t>
  </si>
  <si>
    <t>Pembuatan Dokumen DED Process Safety Engineering (Investasi-EPC)</t>
  </si>
  <si>
    <t>Pembuatan Dokumen Mechanical Engineering (Investasi-EPC)</t>
  </si>
  <si>
    <t>Pembuatan Dokumen Piping Engineering (Investasi-EPC)</t>
  </si>
  <si>
    <t>Pembuatan Dokumen Electrical Engineering (Investasi-EPC)</t>
  </si>
  <si>
    <t>Pembuatan Dokumen Instrument Engineering (Investasi-EPC)</t>
  </si>
  <si>
    <t>Pembuatan Dokumen Civil Engineering (Investasi-EPC)</t>
  </si>
  <si>
    <t>Procurement-led Engineering Services (Investasi-EPC)</t>
  </si>
  <si>
    <t>Strategy Kategori</t>
  </si>
  <si>
    <t>Formation of Team</t>
  </si>
  <si>
    <t>Menerima usulan calon anggota Tim Kategori Strategi</t>
  </si>
  <si>
    <t>Melakukan seleksi anggota dan Ketua Tim Kategori Strategi</t>
  </si>
  <si>
    <t>Menetapkan Usulan Tim Kategori melalui Surat Tugas</t>
  </si>
  <si>
    <t>Penentuan objektif dan lingkup pekerjaan secara keseluruhan</t>
  </si>
  <si>
    <t>Melakukan kolekting data histori material dan jasa kontrak pengadaan proyek</t>
  </si>
  <si>
    <t>High Level Category Profiling</t>
  </si>
  <si>
    <t>Melakukan pengelompokan pengeluaran</t>
  </si>
  <si>
    <t>Melakukan analisis kelompok pengeluaran high level dengan metode Kralljic</t>
  </si>
  <si>
    <t>Melakukan estimasi dan gambaran umum pengeluaran high level</t>
  </si>
  <si>
    <t>Melakukan analisis parameter yang mempengaruhi harga masing-masing kategori</t>
  </si>
  <si>
    <t>Supply Market Insight</t>
  </si>
  <si>
    <t>Melakukan analisa gambaran pengeluaran internal historical</t>
  </si>
  <si>
    <t>Melakukan analisa gambaran pasar</t>
  </si>
  <si>
    <t>Melakukan analisa gambaran pemasok</t>
  </si>
  <si>
    <t>Cost Analysis</t>
  </si>
  <si>
    <t>Membuat Should-Cost Model analisis</t>
  </si>
  <si>
    <t>Melakukan simulasi Should-Cost Model</t>
  </si>
  <si>
    <t>Strategy Definition</t>
  </si>
  <si>
    <t>Melakukan analisa leverage kategori</t>
  </si>
  <si>
    <t>Melakukan evaluasi dan inisiatif formulasi</t>
  </si>
  <si>
    <t>Implementation Roadmap</t>
  </si>
  <si>
    <t>Membuat Rencana Implementasi</t>
  </si>
  <si>
    <t>Perencanaan Pengadaan Barang &amp; Jasa</t>
  </si>
  <si>
    <t>Pembentukan Tim Pengadaan Barang/Jasa</t>
  </si>
  <si>
    <t>Melakukan review dokumen kontrak proyek dan dokumen Pedoman pengadaan Barang dan Jasa</t>
  </si>
  <si>
    <t>Menerima usulan calon anggota Tim Pengadaan proyek</t>
  </si>
  <si>
    <t>Melakukan pemilihan Ketua dan anggota panitia Pengadaan Proyek</t>
  </si>
  <si>
    <t>Menetapkan panitia Pengadaan proyek melalui Surat Keputusan</t>
  </si>
  <si>
    <t>Perencanaan Perolehan Kontrak Pengadaan</t>
  </si>
  <si>
    <t>Melakukan review terhadap dokumen tender dan Jadwal Konstruksi</t>
  </si>
  <si>
    <t>Memeriksa Pra Pola Pembelanjaan</t>
  </si>
  <si>
    <t>Menyusun Pola Pembelanjaan dan diserahkan ke M PJPU untuk disahkan</t>
  </si>
  <si>
    <t>Perencanaan Expediting</t>
  </si>
  <si>
    <t>Melakukan review terhadap dokumen PPBJ, DPPM dan Jadwal Konstruksi</t>
  </si>
  <si>
    <t>Menyusun jadwal pembayaran dan jaminan (bond), design &amp; approval, produksi, monitoring dan pengawasan barang, penyusunan laporan expediting untuk disahkan Manager Proyek</t>
  </si>
  <si>
    <t>Mengesahkan Rencana Expediting</t>
  </si>
  <si>
    <t>Perencanaan Traffic</t>
  </si>
  <si>
    <t>Menyusun jadwal perolehan penyedi jasa transportasi/ asuransi/ PPJK, pemeriksaan kesiapan barang, pengiriman barang, custom clearance, inland handling, penyusunan laporan Traffic untuk disahkan Manager Proyek</t>
  </si>
  <si>
    <t>Mengesahkan Draft Dokumen Rencana Traffic</t>
  </si>
  <si>
    <t>Perencanaan Pergudangan</t>
  </si>
  <si>
    <t>Melakukan review terhadap dokumen penerimaan barang dan jadwal konstruksi</t>
  </si>
  <si>
    <t>Menyusun jadwal penerimaan, penyimpanan, pengeluaran, stock opname barang dan laporan pergudangan serta volume dan lay-out gudang dan disahkan oleh Manager Proyek</t>
  </si>
  <si>
    <t>Mengesahkan Draft Dokumen Rencana Pergudangan</t>
  </si>
  <si>
    <t>Penyusunan Dokumen Perencanaan Pengadaan</t>
  </si>
  <si>
    <t>Menyiapkan Laporan Rencana Pengadaan</t>
  </si>
  <si>
    <t>Mensirkulasikan Dokumen Rencana Pengadaan ke Manajer Pengadaan dan disahkan oleh Manager Pengadaan Operasi</t>
  </si>
  <si>
    <t>Perolehan Kontrak Pengadaan</t>
  </si>
  <si>
    <t>Update Rencana Perolehan Kontrak</t>
  </si>
  <si>
    <t>Menyerahkan rencana perolehan kontrak untuk direview</t>
  </si>
  <si>
    <t>Melakukan review terhadap rencana perolehan kontrak yang diusulkan</t>
  </si>
  <si>
    <t>Melakukan perbaikan rencana perolehan kontrak sesuai masukan dari Manager Pengadaan</t>
  </si>
  <si>
    <t>Menetapkan rencana perolehan kontrak yang telah diupdate dan menyampaikannya ke Manajer Proyek untuk disahkan</t>
  </si>
  <si>
    <t>Menetapkan rencana perolehan kontrak yang telah diupdate</t>
  </si>
  <si>
    <t>Menyusun Dokumen Pengadaan</t>
  </si>
  <si>
    <t>Melakukan review terhadap dokumen PPBJ</t>
  </si>
  <si>
    <t>Menentukan apakah Pra-kualifikasi vendor perlu dilakukan atau tidak</t>
  </si>
  <si>
    <t>Melakukan pra-kualifikasi vendor</t>
  </si>
  <si>
    <t>Menetapkan Penyedia Jasa/Pemasok Terseleksi (PPT) dan mengirimkan surat undangan tender untuk PPT</t>
  </si>
  <si>
    <t>Permintaan &amp; Pemasukan Penawaran / RFQ</t>
  </si>
  <si>
    <t>Meninjau kembali dokumen pengadaan dan dokumen terkait evaluasi harga</t>
  </si>
  <si>
    <t>Mengirimkan dokumen permintaan penawaran kepada Penyedia Jasa/ Pemasok Terseleksi (PPT)</t>
  </si>
  <si>
    <t>Menerima Dokumen Penawaran dari PPT</t>
  </si>
  <si>
    <t>Evaluasi dan Klarifikasi Teknis Penawaran</t>
  </si>
  <si>
    <t>Meninjau kembali dokumen pengadaan dan dokumen terkait evaluasi teknis</t>
  </si>
  <si>
    <t>Melakukan evaluasi administrasi</t>
  </si>
  <si>
    <t>Melakukan evaluasi teknis</t>
  </si>
  <si>
    <t>Membuat Berita Acara Evaluasi Teknis</t>
  </si>
  <si>
    <t>Evaluasi dan Klarifikasi Harga Penawaran</t>
  </si>
  <si>
    <t>Melakukan evaluasi harga penawaran</t>
  </si>
  <si>
    <t>Membuat Berita Acara Evaluasi Harga Penawaran</t>
  </si>
  <si>
    <t>Negosiasi</t>
  </si>
  <si>
    <t>Mereview daftar Penyedia Jasa/Pemasok Terseleksi (PPT) yang telah lulus evaluasi dan klarifikasi harga penawaran</t>
  </si>
  <si>
    <t>Menyusun strategi negosiasi</t>
  </si>
  <si>
    <t>Melakukan Negosiasi Proyek</t>
  </si>
  <si>
    <t>Melakukan negoisasi dengan Penyedia Jasa/Pemasok Terseleksi (PPT)</t>
  </si>
  <si>
    <t>Penetapan Pemenang</t>
  </si>
  <si>
    <t>Menilai, mengusulkan dan mengevaluasi pemenang berdasarkan BA hasil negoisasi</t>
  </si>
  <si>
    <t>Memutuskan pemenang Penyedia Jasa/ Pemasok</t>
  </si>
  <si>
    <t>Mengirim surat penunjukan pemenang dan penyedia jasa/pemasok yang kalah</t>
  </si>
  <si>
    <t>Input ke dashboard SCM</t>
  </si>
  <si>
    <t>Kontrak Pengadaan Barang/Jasa (PO)</t>
  </si>
  <si>
    <t>Menyusun draft kontrak</t>
  </si>
  <si>
    <t>Penandatanganan Kontrak (diketahui oleh GM Department)</t>
  </si>
  <si>
    <t>Penyusunan Dokumen Perolehan</t>
  </si>
  <si>
    <t>Menyusun Dokumen Perolehan Kontrak</t>
  </si>
  <si>
    <t>Mensirkulasikan Dokumen Perolehan Kontrak</t>
  </si>
  <si>
    <t>Expediting</t>
  </si>
  <si>
    <t>Detail Perencanaan Expediting</t>
  </si>
  <si>
    <t>Menerima Dokumen Kontrak dan melakukan review isi Dokumen Kontrak</t>
  </si>
  <si>
    <t>Mengundang Buyer, Engineering, Warehouse dan fungsi terkait untuk Kick of Meeting</t>
  </si>
  <si>
    <t>melakukan perencanaan jadwal pembuatan drawing hingga approval, jadwal produksi, FAT, jadwal pengambilan dan pengiriman barang hingga penerimaan barang di site.</t>
  </si>
  <si>
    <t>Melaporkan MoM dan Detil Perencanaan Expediting kepada Manajer Proyek untuk memperoleh persetujuan</t>
  </si>
  <si>
    <t>Manajer Proyek Menyetujui Draft Detil Perencanaan yang diajukan</t>
  </si>
  <si>
    <t>Mengarsipkan dan mendistribusikan Detil Perencanaan Expediting yang telah disetujui oleh Manajer Proyek kepada fungsi terkait.</t>
  </si>
  <si>
    <t>Pembayaran dan Jaminan (Bond)</t>
  </si>
  <si>
    <t>Menerima draft jaminan yang disampaikan oleh penyedia jasa/pemasok</t>
  </si>
  <si>
    <t>Melakukan Review Draft Jaminan</t>
  </si>
  <si>
    <t>Memberikan informasi kepada vendor untuk membayar uang jaminan ke bank</t>
  </si>
  <si>
    <t>Memberikan informasi kepada Vendor untuk memperbaiki draft jaminan</t>
  </si>
  <si>
    <t>Menerima Jaminan dari Vendor yang telah dibayar ke bank dan menyampaikan kepada Expediter bahwa Jamian telah dibayar</t>
  </si>
  <si>
    <t>Review dan Distribusi Dokumen Vendor</t>
  </si>
  <si>
    <t>Menerima dokumen teknis dari Vendor dan meneruskannya ke Engineering untuk direview</t>
  </si>
  <si>
    <t>Mereview Dokumen Vendor</t>
  </si>
  <si>
    <t>Mengesahkan Vendor/Supplier Quotation/ proposal</t>
  </si>
  <si>
    <t>Memberikan Catatan Perbaikan</t>
  </si>
  <si>
    <t>Menerima Hasil Review Dari Engineering Dan Meneruskan Ke Vendor</t>
  </si>
  <si>
    <t>Produksi</t>
  </si>
  <si>
    <t>Menerima Production, AFI dan Inspection Schedule dan melakukan meeting untuk memastikan Kesiapan pabrikasi di Vendor</t>
  </si>
  <si>
    <t>Melakukan Pabrikasi</t>
  </si>
  <si>
    <t>Melakukan monitoring terhadap produksi yang dilakukan vendor</t>
  </si>
  <si>
    <t>Melakukan Intermediate Inspection dan menyampaikan hasilnya kepada Expediting Lead</t>
  </si>
  <si>
    <t>. Melakukan perbaikan terhadap open issue yang ada dan mengirimkan progress report hasil perbaikan secara periodik kepada Expediting Lead</t>
  </si>
  <si>
    <t>. Melakukan Factory Acceptance Test</t>
  </si>
  <si>
    <t>Meminta melakukan perbaikan terhadap open issue yang ada</t>
  </si>
  <si>
    <t>Menerbitkan Inspection Release Notice (IRN) dan menyampaikan salinannya ke Traffic Group dan Expediter untuk disampaikan ke Vendor</t>
  </si>
  <si>
    <t>Monitoring dan Pengawasan Pengiriman Barang</t>
  </si>
  <si>
    <t>Mengirimkan salinan IRN ke Vendor dan meminta kelengkapan pengiriman barang</t>
  </si>
  <si>
    <t>Meminta Vendor untuk mengirimkan dokumen kelengkapan pengiriman barang dengan mengacu pada Delivery Schedule dan WIKA Shipping and Packing Instruction</t>
  </si>
  <si>
    <t>Menerima Detail Packing List dari vendor</t>
  </si>
  <si>
    <t>Menyampaikan kepada Traffic kesiapan pengiriman barang dan selanjutnya melakukan Traffic monitoring</t>
  </si>
  <si>
    <t>Memberitahu W/H jadwal kedatangan barang</t>
  </si>
  <si>
    <t>Memastikan join inspection test dilakukan saat penerimaan barang di W/H dan serah terima barang telah dilakukan di W/H untuk disimpan sesuai storage plan.</t>
  </si>
  <si>
    <t>Penyusunan Laporan Expediting</t>
  </si>
  <si>
    <t>Menerima dan mereview dokumen Advance Progress Report yang dikirim vendor</t>
  </si>
  <si>
    <t>Expediter mengunjungi Vendor dan membuat laporan untuk diserahkan kepada Expediting Lead</t>
  </si>
  <si>
    <t>Expediting Lead Menyiapkan Laporan Expeditig</t>
  </si>
  <si>
    <t>Mengirim Laporan Expediting kepada Manajer Proyek</t>
  </si>
  <si>
    <t>Traffic</t>
  </si>
  <si>
    <t>Perolehan Penyedia Jasa Transportasi /Asuransi/PPJK</t>
  </si>
  <si>
    <t>Menyusun dokumen KAK untuk Proses Traffic</t>
  </si>
  <si>
    <t>Menyeleksi Penyedia Jasa Transportasi dari DPPM dan mengirimkan undangan untuk Penyedia Jasa/ Pemasok Terseleksi</t>
  </si>
  <si>
    <t>Mengirimkan dokumen permintaan penawaran administrasi dan teknis</t>
  </si>
  <si>
    <t>Menerima Dokumen Penawaran Administrasi dan Teknis dari PPT</t>
  </si>
  <si>
    <t>Melakukan evaluasi dokumen administrasi dan teknis; dan klarifikasi ke penyedia jasa/ pemasok yang telah memasukkan dokumen</t>
  </si>
  <si>
    <t>Mengirimkan dokumen permintaan penawaran harga ke PPT lulus evaluasi Administrasi dan Teknis</t>
  </si>
  <si>
    <t>Menerima Dokumen Penawaran Harga dari PPT</t>
  </si>
  <si>
    <t>Melakukan evaluasi Dokumen Penawaran Harga; dan klarifikasi ke penyedia jasa/ pemasok yang telah memasukkan dokumen</t>
  </si>
  <si>
    <t>. Melakukan Negosiasi dengan PPT lulus evaluasi Harga dan menetapkan pemenang untuk Nilai Kontrak disahkan oleh Manajer Proyek</t>
  </si>
  <si>
    <t>. Melakukan Negosiasi dengan PPT lulus evaluasi Harga dan menetapkan pemenang untuk Nilai Kontrak disahkan oleh GM Departemen</t>
  </si>
  <si>
    <t>. Melakukan Negosiasi dengan PPT lulus evaluasi Harga dan menetapkan pemenang untuk Nilai Kontrak disahkan oleh Direktur Operasi</t>
  </si>
  <si>
    <t>Mengirim surat kepada PPT Pemenang dan PPT Kalah</t>
  </si>
  <si>
    <t>Menandatangani kontrak dengan Penyedia Jasa Transportasi pemenang dan mengarsipkan salinan kontrak tersebut</t>
  </si>
  <si>
    <t>Pemeriksaan Kesiapan Barang untuk Dikirim dan Pengiriman Barang</t>
  </si>
  <si>
    <t>Menerima Informasi dari Vendor/Factory Bahwa Barang Telah Siap Dikirim</t>
  </si>
  <si>
    <t>Memeriksa kesiapan dokumen pengiriman</t>
  </si>
  <si>
    <t>Melakukan Kick of Meeting dengan penyedia jasa transportasi dan menyepakati instruksi pengepakan dan marking dan loading port harus sesuai seperti tercantum dalam PO</t>
  </si>
  <si>
    <t>Menginformasikan kepada vendor agar memperbaiki kesiapan pengiriman barang</t>
  </si>
  <si>
    <t>Menentukan estimasi jadwal kapal tiba di loading port dan berangkat ke pelabuhan tujuan</t>
  </si>
  <si>
    <t>Memesan kapal pengangkut barang &amp; memastikan waktu tiba di pelabuhan dimana barang dimuat.</t>
  </si>
  <si>
    <t>Menerima Konfirmasi tertulis persetujuan jadwal dari Penyedia Jasa Transportasi</t>
  </si>
  <si>
    <t>Menyiapkan shipping document yang diperlukan untuk pengiriman barang dan memberikan kepada Penyedia Jasa Transportasi untuk melakukan pengiriman barang</t>
  </si>
  <si>
    <t>Custom Clearance</t>
  </si>
  <si>
    <t>Mengumpulkan dokumen kelengkapan kepabeanan dan menetapkan klasifikasi barang (HS Code)</t>
  </si>
  <si>
    <t>Mengirimkan kelengkapan kepabeanan dan surat kuasa (yang telah disetujui Penanggung Jawab API) ke PPJK</t>
  </si>
  <si>
    <t>Menerima Draft PIB dari PPJK</t>
  </si>
  <si>
    <t>. Menyetujui Draft PIB dan dikirim kembali ke PPJK untuk diproses lebih lanjut ke Bea dan Cukai</t>
  </si>
  <si>
    <t>. Meminta PPJK memperbaiki draft PIB</t>
  </si>
  <si>
    <t>Menerima Billing Online dan Nomor Pengajuan dan melakukan pmbayaan Bea Masuk dan Pajak Dalam Rangka Impor ke Bank Devisa</t>
  </si>
  <si>
    <t>Menerima Bukti Pembayaran Bea Masuk dan PDRI dari Bank Devisa dan selanjutnya diteruskan ke PPJK</t>
  </si>
  <si>
    <t>Menerima dokumen kepabeanan dan melaporkan ke Biro Pajak untuk kepentingan restitusi, menyampaikan salinannya ke Biro Pengadaan Departemen dan mengarsipkan salinannya.</t>
  </si>
  <si>
    <t>Inland Handling</t>
  </si>
  <si>
    <t>Mengumpulkan informasi dan data terkait dengan barang yang akan dimuat, lokasi awal dan tujuan barang, serta jadwal kebutuhan barang di lokasi tujuan.</t>
  </si>
  <si>
    <t>Mengidentifikasikan dan melakukan analisis terhadap alternatif rute yang dilalui</t>
  </si>
  <si>
    <t>Mengidentifkasikan pihak terkait yang diperlukan dalam persiapan dan pelaksanaan inland handling seperti forwarder atau pun konsultan traffic (jika diperlukan)</t>
  </si>
  <si>
    <t>Melakukan koordinasi dengan pihak terkait dalam persiapan dan pelaksanaan traffic seperti jadwal, rute, dan perizinan yang diperlukan.</t>
  </si>
  <si>
    <t>Melakukan survei bersama berkaitan dengan kondisi infrastruktur dan sosial.</t>
  </si>
  <si>
    <t>Melaporkan persiapan inland handling kepada pihak manajemen</t>
  </si>
  <si>
    <t>. Menyetujui Laporan yang disampaikan Traffic Lead</t>
  </si>
  <si>
    <t>. Menyampaikan saran jika ada hal yang perlu dicek/ disurvei kembali</t>
  </si>
  <si>
    <t>Mengecek laporan yang disampaikan oleh Traffic Lead</t>
  </si>
  <si>
    <t>Melakukan survei final untuk alternatif rute dan cadangan dan melaporkannya kembali kepada pihak manajemen</t>
  </si>
  <si>
    <t>Supervisi pelaksanaan Inland Handling.</t>
  </si>
  <si>
    <t>Pembuatan Laporan Traffic</t>
  </si>
  <si>
    <t>Menyiapkan Laporan Traffic</t>
  </si>
  <si>
    <t>Menyerahkan Laporan Traffic ke PPM dan APO Organizer untuk disahkan</t>
  </si>
  <si>
    <t>Pergudangan</t>
  </si>
  <si>
    <t>Penerimaan Barang</t>
  </si>
  <si>
    <t>Menyiapkan alokasi tempat penyimpanan kedatangan material</t>
  </si>
  <si>
    <t>Mengatur peralatan bongkar muat material di area W/H</t>
  </si>
  <si>
    <t>Melakukan Pemeriksaan Material</t>
  </si>
  <si>
    <t>Menerima Material dan melakukan Update Log Book</t>
  </si>
  <si>
    <t>Menyimpan Material pada Area Karantina</t>
  </si>
  <si>
    <t>Membuat Material Exception Report</t>
  </si>
  <si>
    <t>Membuat Laporan kepada Material Controller</t>
  </si>
  <si>
    <t>Penyimpanan Barang</t>
  </si>
  <si>
    <t>Menerima Material Receiving Report dari Receiving Area</t>
  </si>
  <si>
    <t>Menyimpan Material pada area Penyimpanan untuk Material Sipil</t>
  </si>
  <si>
    <t>Melakukan Pemilahan Material Khusus/ Mudah Terbakar/ Berbahaya</t>
  </si>
  <si>
    <t>Melakukan Pemilahan Material Sipil</t>
  </si>
  <si>
    <t>Menyimpan Material pada Area Penyimpanan untuk Material Khusus/ Mudah Terbakar/ Berbahaya</t>
  </si>
  <si>
    <t>Melakukan Pemilahan Material Pipa Baja</t>
  </si>
  <si>
    <t>Menyimpan Material pada Tempat Penyimpanan untuk Material Pipa Baja</t>
  </si>
  <si>
    <t>Melakukan Pemilahan Material Lain</t>
  </si>
  <si>
    <t>Menyimpan Material pada Tempat Penyimpanan untuk Material Lain</t>
  </si>
  <si>
    <t>Melakukan Update Status Persediaan Barang</t>
  </si>
  <si>
    <t>Melakukan pemeliharaan terhadap material yang disimpan</t>
  </si>
  <si>
    <t>Pengeluaran Barang</t>
  </si>
  <si>
    <t>Mengirimkan Slip kepada Material Engineer untuk Persetujuan</t>
  </si>
  <si>
    <t>Menyetujui Slip Permintaan Material</t>
  </si>
  <si>
    <t>Menyerahkan MLD/MB yang telah Disetujui kepada Material Controller</t>
  </si>
  <si>
    <t>Mengecek dan Memberikan Persetujuan MB</t>
  </si>
  <si>
    <t>Menerima MLD/MB/Issue Ticket yang telah disetujui dan Menyusun Material Issuance</t>
  </si>
  <si>
    <t>Melakukan Update Stok</t>
  </si>
  <si>
    <t>Menyiapkan Material Issuance Report</t>
  </si>
  <si>
    <t>Stock Opname</t>
  </si>
  <si>
    <t>Menyiapkan Regular Stock Opname</t>
  </si>
  <si>
    <t>Mengembalikan Kelebihan atau Material Sisa Konstruksi ke Warehouse</t>
  </si>
  <si>
    <t>Mengecek Apakah Terdapat Kekurangan Material</t>
  </si>
  <si>
    <t>Mengecek Apakah Ditemukan Perbedaan</t>
  </si>
  <si>
    <t>Menginvestigasi Masalah Kekurangan Material</t>
  </si>
  <si>
    <t>Mengecek Apakah Terdapat Kerusakan Material</t>
  </si>
  <si>
    <t>Menginspeksi Kerusakan Material</t>
  </si>
  <si>
    <t>Menyesuaikan Inventori</t>
  </si>
  <si>
    <t>Memperbarui Stock Card / Stock Book</t>
  </si>
  <si>
    <t>Laporan Pergudangan</t>
  </si>
  <si>
    <t>Menyusun Laporan Pergudangan</t>
  </si>
  <si>
    <t>Mengirim Laporan Pergudangan kepada PM melalui PPM, Departemen dan APO Organizer</t>
  </si>
  <si>
    <t>Evaluasi &amp; Pengendalian Pengadaan</t>
  </si>
  <si>
    <t>Evaluasi Kinerja Pengadaan</t>
  </si>
  <si>
    <t>Mereview Dokumen Laporan dalam Proses Bisnis Pengadaan</t>
  </si>
  <si>
    <t>Mengevaluasi Kinerja Pengadaan</t>
  </si>
  <si>
    <t>Evaluasi Kinerja Vendor</t>
  </si>
  <si>
    <t>Mereview Dokumen Kontrak PPBJ</t>
  </si>
  <si>
    <t>Mengevaluasi Kinerja Vendor</t>
  </si>
  <si>
    <t>Evaluasi Kepuasan Vendor &amp; Pengguna</t>
  </si>
  <si>
    <t>Mengevaluasi Kepuasan Vendor dan Pengguna (Construction)</t>
  </si>
  <si>
    <t>Laporan Pengadaan Barang dan Jasa</t>
  </si>
  <si>
    <t>Menyusun Laporan Pengadaan Barang dan Jasa</t>
  </si>
  <si>
    <t>Menyampaikan Laporan Pengadaan Barang dan Jasa</t>
  </si>
  <si>
    <t>Proposal SCM</t>
  </si>
  <si>
    <t>Penyusunan Dokumen Teknis Proposal SCM</t>
  </si>
  <si>
    <t>Penyusunan Dokumen Komersial Proposal SCM</t>
  </si>
  <si>
    <t>Menerima Informasi dan Kebijakan</t>
  </si>
  <si>
    <t>Melakukan Analisa dan Kajian Kebijakan</t>
  </si>
  <si>
    <t>Melakukan Pengesahan Kebijakan Vendor Performance</t>
  </si>
  <si>
    <t>Melakukan Pengumpulan Dokumen Verifikasi</t>
  </si>
  <si>
    <t>Melakukan Analisa Segmentasi Vendor</t>
  </si>
  <si>
    <t>Pengelompokan Vendor Material Strategis</t>
  </si>
  <si>
    <t>Pengelompokan Vendor Spesialis dan Non Strategis</t>
  </si>
  <si>
    <t>Melakukan Penerbitan Data Analisa Segmentasi Vendor</t>
  </si>
  <si>
    <t>Perencanaan &amp; Budgeting untuk Proposal</t>
  </si>
  <si>
    <t xml:space="preserve"> Commissioning Scope of Work</t>
  </si>
  <si>
    <t>Memastikan scope of work commissioning</t>
  </si>
  <si>
    <t>Memastikan standard penerimaan berdasarkan Regulasi Pemerintah ; Code and Standard</t>
  </si>
  <si>
    <t>Menentukan list item commissioning</t>
  </si>
  <si>
    <t>Schedule Planning Commissioning</t>
  </si>
  <si>
    <t>Menyusun rincian jadwal aktivitas commissioning</t>
  </si>
  <si>
    <t xml:space="preserve">Man Power Planning </t>
  </si>
  <si>
    <t>Menentukan jumlah Man Hour dan klasifikasi Man Power</t>
  </si>
  <si>
    <t>Menentukan jumlah Man Power dan Jadwal Mob &amp; Demob</t>
  </si>
  <si>
    <t>Material Consumable Planning</t>
  </si>
  <si>
    <t>Mengidentifikasi consumable material yang akan digunakan untuk commissioning</t>
  </si>
  <si>
    <t>Menghitung kebutuhan Material consumable</t>
  </si>
  <si>
    <t>Mengidentifikasi spesifikasi material consumable</t>
  </si>
  <si>
    <t>Equipment Planning</t>
  </si>
  <si>
    <t>Merencanakan kebutuhan equipment/tools untuk commissioning</t>
  </si>
  <si>
    <t>Merencanakan mob/demob equipment dan tools untuk commissioning</t>
  </si>
  <si>
    <t>Merencanakan rating/sizing equipment dan tools commisioning</t>
  </si>
  <si>
    <t>Temporary Material Planning</t>
  </si>
  <si>
    <t>Merencanakan kebutuhan dan Spek temporary material</t>
  </si>
  <si>
    <t>Merencanakan jumlah dan lama pakai temporary material</t>
  </si>
  <si>
    <t>Budget Planning</t>
  </si>
  <si>
    <t>Menghitung biaya Man Power</t>
  </si>
  <si>
    <t>Menghitung biaya Consumable</t>
  </si>
  <si>
    <t>Menghitung biaya Equipment/Tools</t>
  </si>
  <si>
    <t>Menghitung biaya Temporary Material</t>
  </si>
  <si>
    <t>Menghitung biaya Training Operator Owner</t>
  </si>
  <si>
    <t>Menyusun Total Biaya commissioning keseluruhan</t>
  </si>
  <si>
    <t>Perencanaan Commissioning</t>
  </si>
  <si>
    <t>Rencana Jadwal Pelaksanaan Pre dan Commisioning</t>
  </si>
  <si>
    <t xml:space="preserve">Melakukan detil jadwal rencana commissioning dari Project Master Schedule Update, Commissioning Schedule dan List Item Commissioning </t>
  </si>
  <si>
    <t>Menyelaraskan Commissioning Schedule dengan kesiapan instruktur, kesiapan lapangan dan kesiapan vendor</t>
  </si>
  <si>
    <t xml:space="preserve">Rencana Resources Pelaksanaan Pre dan Commissioning </t>
  </si>
  <si>
    <t>Menyelaraskan SKSO Proyek dan List Item Commissioning dengan jumlah Man Power</t>
  </si>
  <si>
    <t>Mengidentifikasi consummable material dan Temporary Material yang akan digunakan untuk commissioning</t>
  </si>
  <si>
    <t>Menyusun prosedur commissioning dan manual operasi</t>
  </si>
  <si>
    <t>Rencana Anggaran Pelaksanaan Pre &amp; Commissioning</t>
  </si>
  <si>
    <t>Melakukan klarifikasi dan negosiasi penawaran vendor/ subcont terkait RAB Commissioning</t>
  </si>
  <si>
    <t>Commissioning Execution Plan</t>
  </si>
  <si>
    <t>Memformulasikan data-data yang ada menjadi commissioning execution plan</t>
  </si>
  <si>
    <t>Pre-Commissioning</t>
  </si>
  <si>
    <t>Handover Pekerjaan dari Konstruksi ke Commissioning</t>
  </si>
  <si>
    <t>Melakukan verifikasi dokumen terkait dan kelengkapan dokumen</t>
  </si>
  <si>
    <t>Precomm/Individual Test</t>
  </si>
  <si>
    <t>Melakukan aktivitas berdasar prosedur dan schedule yang telah disepakati</t>
  </si>
  <si>
    <t>Sub System Test</t>
  </si>
  <si>
    <t>System Test</t>
  </si>
  <si>
    <t>Melakukan Performance Test</t>
  </si>
  <si>
    <t>Melakukan aktivitas performance test berdasar prosedur dan schedule yang telah disepakati</t>
  </si>
  <si>
    <t>Melakukan perhitungan hasil pelaksanaan performance test dibandingkan dengan performance garansi secara kontraktual</t>
  </si>
  <si>
    <t>Monitoring dan Evaluasi Commisioning</t>
  </si>
  <si>
    <t>Monev Pre-Commissioning</t>
  </si>
  <si>
    <t>Melakukan Evaluasi Ra vs Ri progress PreComm</t>
  </si>
  <si>
    <t xml:space="preserve">Melakukan Evaluai Ra vs Ri pemakain consumable dan temporary material </t>
  </si>
  <si>
    <t>Monev Commisioning &amp; Training Operator</t>
  </si>
  <si>
    <t>Melakukan Evaluasi Ra vs Ri progress Training Operator</t>
  </si>
  <si>
    <t>Melakukan Evaluasi Ra vs Ri progress Commissioning</t>
  </si>
  <si>
    <t>Penyusunan Laporan Kinerja Monev Commissioning</t>
  </si>
  <si>
    <t>Melakukan Evaluasi keefektifan proses pre-comm/ Commissioning dan Training</t>
  </si>
  <si>
    <t>Serah Terima Commisioning</t>
  </si>
  <si>
    <t>Serah Terima Pertama/TOC</t>
  </si>
  <si>
    <t>Melakukan inspeksi lapangan bersama dengan owner terkait pekerjaan punch list</t>
  </si>
  <si>
    <t>Menyusun BAST Pertama</t>
  </si>
  <si>
    <t>Masa Garansi/Pemeliharaan</t>
  </si>
  <si>
    <t>Melakukan inspeksi dan perbaikan</t>
  </si>
  <si>
    <t>Serah Terima Kedua (FHO)</t>
  </si>
  <si>
    <t>Melakukan Verfifikasi dokumen</t>
  </si>
  <si>
    <t>Memastikan uang retensi dibayarkan oleh pemberi kerja</t>
  </si>
  <si>
    <t>Dukungan Penyusunan LPS (Comm)</t>
  </si>
  <si>
    <t>Menyusun uraian penyelesaian proyek</t>
  </si>
  <si>
    <t>Perencanaan Sinergi Bisnis</t>
  </si>
  <si>
    <t>Penyusunan Konsep Strategi Sinergi Bisnis Korporat</t>
  </si>
  <si>
    <t>Melakukan review RJPP RKAP terhadap target OK Corporate (incl. analisa SWOT)</t>
  </si>
  <si>
    <t>Melakukan clusterisasi bisnis sasaran</t>
  </si>
  <si>
    <t>Melakukan identifikasi KEY ACCOUNT / Project Owner Strategis</t>
  </si>
  <si>
    <t>Melakukan pengukuran market share WIKA Holding</t>
  </si>
  <si>
    <t>Penyusunan Kebijakan Manajemen Sinergi Bisnis</t>
  </si>
  <si>
    <t>Menentukan kriteria KEY ACCOUNT / Project Owner Strategis</t>
  </si>
  <si>
    <t>Menentukan peran Lead dan Support pada target sasaran kontrak strategis</t>
  </si>
  <si>
    <t>Memberi usulan terkait competitiveness pada perolehan tender strategis ke Direksi</t>
  </si>
  <si>
    <t>Melakukan penyusunan Prosedur Sinergi Pemasaran, Sinergi Investasi</t>
  </si>
  <si>
    <t>Perencanaan Sinergi Bisnis Pemasaran</t>
  </si>
  <si>
    <t>Menyusun action plan ke masing - masing KEY ACCOUNT / Project Owner Strategis</t>
  </si>
  <si>
    <t>Menyusun progress report terhadap realisasi action plan</t>
  </si>
  <si>
    <t>Melakukan presentasi program sinergi pemasaran terhadap action plan ke Direksi</t>
  </si>
  <si>
    <t>Penyusunan RKAP Sinergi Bisnis</t>
  </si>
  <si>
    <t>Melakukan penyusunan rencana kerja Sinergi Bisnis</t>
  </si>
  <si>
    <t>Melakukan kordinasi mengenai rencana kerja dengan departemen operasi dan AP</t>
  </si>
  <si>
    <t>Menentukan skala prioritas proyek sasaran dan proyek cadangan Dep OP dan AP</t>
  </si>
  <si>
    <t>Menetapkan RKAP Sinergi Bisnis</t>
  </si>
  <si>
    <t>Pelaksanaan Sinergi Bisnis</t>
  </si>
  <si>
    <t>Pelaksanaan Sinergi Bisnis Pemasaran</t>
  </si>
  <si>
    <t>Melakukan marketing intelligent</t>
  </si>
  <si>
    <t>Melakukan kajian proyek potensial</t>
  </si>
  <si>
    <t>Menentukan proyek sasaran</t>
  </si>
  <si>
    <t>Melakukan client intimacy</t>
  </si>
  <si>
    <t>Menyusun deskripsi proyek sasaran</t>
  </si>
  <si>
    <t>Mengusulkan lead Pra-tender</t>
  </si>
  <si>
    <t>Membuat tim pra tender yang melibatkan operasi terkait dan AP</t>
  </si>
  <si>
    <t>Mencari informasi dan data pendukung mengenai proyek sasaran</t>
  </si>
  <si>
    <t>Melakukan koordinasi mingguan dengan Tim Pra Tender</t>
  </si>
  <si>
    <t>Mencari partner strategis</t>
  </si>
  <si>
    <t>Mengikuti Tender (ikut probis pemasaran)</t>
  </si>
  <si>
    <t>Melakukan komunikasi dengan owner</t>
  </si>
  <si>
    <t>Melakukan penyusunan strategi pemenangan</t>
  </si>
  <si>
    <t>Unsolisated</t>
  </si>
  <si>
    <t>Menentukan skala prioritas atau pareto</t>
  </si>
  <si>
    <t>Menentukan proyek sasaran pokok</t>
  </si>
  <si>
    <t>Membahas secara internal</t>
  </si>
  <si>
    <t>Membuat MOU dengan owner/partner</t>
  </si>
  <si>
    <t>Mencari informasi dan data pendukung mengenai proyek sasaran (Mulai masuk probis investasi)</t>
  </si>
  <si>
    <t>Solisated (Pra FS/FS lengkap,KPBU, Unsolisited pihak lain)</t>
  </si>
  <si>
    <t>Melakukan review terhadap FS (mengacu pada proses bisnis investasi)</t>
  </si>
  <si>
    <t>Melakukan koordinasi dengan Dep Operasi terkait</t>
  </si>
  <si>
    <t>Melakukan feeding info lelang</t>
  </si>
  <si>
    <t>Pengukuran Kinerja Sinergi Bisnis</t>
  </si>
  <si>
    <t>Pengukuran Kinerja Sinergi Bisnis Pemasaran</t>
  </si>
  <si>
    <t>Melakukan evaluasi realisasi program dibandingkan dengan rencana sinergi pemasaran</t>
  </si>
  <si>
    <t>Melakukan evaluasi kontribusi pembagian dari jumlah lingkup dan proporsi masing-masing unit kerja terhadap project yang di bundling offer</t>
  </si>
  <si>
    <t>Melakukan survey kepuasan pelanggan dengan CSI minimal 3.5</t>
  </si>
  <si>
    <t>Melakukan pengukuran CI dan Market Share sebelum program sinergi bisnis dan setelah program (hasil dari CI ini lebih besar dari sebelumnya (25%)) (CI diukur berdasarkan rata2 dept dan AP)</t>
  </si>
  <si>
    <t>Pengukuran Kinerja Sinergi Bisnis Investasi</t>
  </si>
  <si>
    <t>Melakukan evaluasi kontribusi pembagian dari jumlah lingkup dan proporsi masing-masing unit kerja terhadap project investasi</t>
  </si>
  <si>
    <t>Melakukan evaluasi realisasi program dibandingkan dengan rencana sinergi bisnis untuk proyek investasi</t>
  </si>
  <si>
    <t>Melakukan pengukuran CI sebelum program sinergi bisnis dan setelah program (hasil dari CI ini lebih besar dari sebelumnya (25%)) (CI diukur berdasarkan rata2 dept dan AP)</t>
  </si>
  <si>
    <t>Monitoring dan Evaluasi Sinergi Bisnis</t>
  </si>
  <si>
    <t>Evaluasi Program Sinergi Pemasaran</t>
  </si>
  <si>
    <t>Melakukan evaluasi hasil pengukuran program sinergi pemasaran</t>
  </si>
  <si>
    <t>Evaluasi Program Sinergi Investasi</t>
  </si>
  <si>
    <t>Melakukan evaluasi hasil pengukuran program sinergi investasi</t>
  </si>
  <si>
    <t>Perolehan Potensi Pasar</t>
  </si>
  <si>
    <t>Survey Pasar dan Promosi</t>
  </si>
  <si>
    <t>Melakukan Pendataan Pasar Dini</t>
  </si>
  <si>
    <t>Mengumpulkan Informasi dalam rangka memverifikasi informasi Pasar Dini</t>
  </si>
  <si>
    <t>Menentukan Proyek Sasaran dan Cadangan</t>
  </si>
  <si>
    <t>Menganalisis Kelayakan dan Risiko Proyek Sasaran</t>
  </si>
  <si>
    <t>Aktivitas Perolehan Proyek</t>
  </si>
  <si>
    <t>Melakukan Proses Perkenalan dan penetrasi secara intensif</t>
  </si>
  <si>
    <t>Melakukan Follow Up undangan Kualifikasi</t>
  </si>
  <si>
    <t>Melakukan Evaluasi Perolehan Proyek Potensial</t>
  </si>
  <si>
    <t>Menyusun Laporan Perolehan Potensi Pasar</t>
  </si>
  <si>
    <t>Kualifikasi</t>
  </si>
  <si>
    <t>Persiapan dan Penyusunan Dokumen Kualifikasi</t>
  </si>
  <si>
    <t>Menentukan Keikutsertaan tender</t>
  </si>
  <si>
    <t>Menerima dan Memeriksa Dokumen Kualifikasi</t>
  </si>
  <si>
    <t>Melakukan Analisis Kebutuhan KSO (dipersyaratkan dalam kualifikasi atau berdasarkan kebutuhan WIKA)</t>
  </si>
  <si>
    <t>Menyusun Keputusan perlunya pembentukan KSO</t>
  </si>
  <si>
    <t>Mengumpulkan data Mitra Potensial</t>
  </si>
  <si>
    <t>Melakukan seleksi dan klarifikasi data mitra atas aspek, teknikal, legal &amp; komersial dibawah koordinasi MPA</t>
  </si>
  <si>
    <t>Menyiapkan lampiran kelengkapan permohonan pengajuan KSO dan merekomendasikan mitra ke KaDiv Operasi untuk ditanda tangani</t>
  </si>
  <si>
    <t>Mengajukan persetujuan permohonan dan merekomendasikan calon mitra kepada BoD</t>
  </si>
  <si>
    <t>Memastikan dokumen sertifikat perusahaan masih aktif (belum kadaluarsa)</t>
  </si>
  <si>
    <t>Menyusun Financial Capability</t>
  </si>
  <si>
    <t>Menyusun daftar ketersediaan alat dan personil</t>
  </si>
  <si>
    <t>Menyusun Pengalaman WIKA untuk dokumen Kualifikasi</t>
  </si>
  <si>
    <t>Menyusun Dokumen Kualifikasi - QHSE</t>
  </si>
  <si>
    <t>Memeriksa kelengkapan dokumen Kualifikasi</t>
  </si>
  <si>
    <t>Pelaksanaan Kualifikasi dan Pelaporan</t>
  </si>
  <si>
    <t>Memasukan Dokumen Kualifikasi ke owner</t>
  </si>
  <si>
    <t>Melakukan Klarifikasi Data Kualifikasi</t>
  </si>
  <si>
    <t>Memonitor Undangan Tender</t>
  </si>
  <si>
    <t>Melakukan Evaluasi Pelaksanaan Kualifikasi</t>
  </si>
  <si>
    <t>Perolehan Kontrak Proyek</t>
  </si>
  <si>
    <t>Persiapan Tender</t>
  </si>
  <si>
    <t>Mengambil Dokumen Tender</t>
  </si>
  <si>
    <t>Menyiapkan Surat pemberitahuan ke KaDiv Operasi dan Mitra KSO bahwa sudah lulus kualifikasi dan menerima undangan tender</t>
  </si>
  <si>
    <t>Menyusun Surat Permintaan Penyusunan Penawaran</t>
  </si>
  <si>
    <t>Meminta personil Engineering dan SCM sebagai tim tender melalui surat</t>
  </si>
  <si>
    <t>Meminta personil Tim Tender ke KaDiv Operasi / BOD</t>
  </si>
  <si>
    <t>Menyusun ST Tim Tender</t>
  </si>
  <si>
    <t>Mempelajari dokumen tender dari sisi administrasi dan teknis</t>
  </si>
  <si>
    <t>Mempelajari dokumen tender dari sisi komersial</t>
  </si>
  <si>
    <t>Mengikuti Penjelasan (Aanwijzing) Tender</t>
  </si>
  <si>
    <t>Melakukan Site Visit bersama Owner</t>
  </si>
  <si>
    <t>Pelaksanaan Tender (Satu Tahap)</t>
  </si>
  <si>
    <t>Melakukan evaluasi dokumen tender, hasil site visit dan aanwijzing</t>
  </si>
  <si>
    <t>Menyusun Proposal Administrasi</t>
  </si>
  <si>
    <t>Menyusun Proposal Penawaran Harga</t>
  </si>
  <si>
    <t>Melakukan Finalisasi Internal Proposal Penawaran</t>
  </si>
  <si>
    <t>Melakukan submit proposal penawaran</t>
  </si>
  <si>
    <t>Mengikuti pembukaan proposal harga</t>
  </si>
  <si>
    <t>Mengikuti klarifikasi administrasi, teknis dan harga</t>
  </si>
  <si>
    <t xml:space="preserve">Pelaksanaan Tender (Dua Tahap) </t>
  </si>
  <si>
    <t>Melakukan klarifikasi proposal teknis &amp; administrasi oleh owner</t>
  </si>
  <si>
    <t>Melakukan monitoring kelulusan proposal teknis &amp; administrasi</t>
  </si>
  <si>
    <t>Mengikuti Pembukaan Proposal Harga</t>
  </si>
  <si>
    <t>Melakukan evaluasi ketidaklulusan proposal</t>
  </si>
  <si>
    <t>Mengikuti Klarifikasi Proposal Harga</t>
  </si>
  <si>
    <t>Penunjukan Pemenang</t>
  </si>
  <si>
    <t>Melakukan Monitoring Penunjukan Pemenang</t>
  </si>
  <si>
    <t>Melakukan Monitoring Penetapan Pemenang</t>
  </si>
  <si>
    <t>Menerima Surat Penunjukan Pemenang</t>
  </si>
  <si>
    <t>Melakukan evaluasi menang/kalah Tender</t>
  </si>
  <si>
    <t>Perolehan Kontrak</t>
  </si>
  <si>
    <t>Membentuk tim persiapan proyek</t>
  </si>
  <si>
    <t>Mempersiapkan surat pemberitahuan pelaksanaan kontrak, dokumen pendukung dan lampiran</t>
  </si>
  <si>
    <t>Melakukan serah terima dokumen &amp; RAB Tender ke Tim Persiapan Proyek</t>
  </si>
  <si>
    <t>Menyerahkan surat pemberitahuan pelaksanaan kontrak dan merekomendasikan dokumen pendukung &amp; lampiran lampiran kepada GM Operasi</t>
  </si>
  <si>
    <t>Mereview seluruh proposal dokumen tender</t>
  </si>
  <si>
    <t>Melakukan pembahasan draft dokumen kontrak dengan owner</t>
  </si>
  <si>
    <t>Melakukan tanda tangan kontrak</t>
  </si>
  <si>
    <t>Mengukur kinerja perolehan kontrak (OK)</t>
  </si>
  <si>
    <t>Melakukan evaluasi perolehan kontrak</t>
  </si>
  <si>
    <t>Menyusun laporan perolehan kontrak</t>
  </si>
  <si>
    <t>Perencanaan Risk Management</t>
  </si>
  <si>
    <t>Pembuatan Pedoman, Prosedur &amp; IK Manajemen Risiko</t>
  </si>
  <si>
    <t>Melakukan Penyusunan Kebijakan Manajemen Risiko</t>
  </si>
  <si>
    <t>Melakukan Penyusunan Pedoman Manajemen Risiko</t>
  </si>
  <si>
    <t>Melakukan Penyusunan Prosedur Manajemen Risiko</t>
  </si>
  <si>
    <t>Melakukan Penyusunan IK Manajemen Risiko</t>
  </si>
  <si>
    <t>Pembuatan RJPP DMR</t>
  </si>
  <si>
    <t>Melakukan Penyusunan risk register jangka panjang tingkat korporat</t>
  </si>
  <si>
    <t>Melakukan Gap Analysis</t>
  </si>
  <si>
    <t>Melakukan Penyusunan Target Jangka Panjang, Penyusunan Strategi dan Sasaran Pokok Jangka Panjang</t>
  </si>
  <si>
    <t>Dukungan Pembuatan RKAP Korporat</t>
  </si>
  <si>
    <t>Penyusunan risk register strategis</t>
  </si>
  <si>
    <t>Pembuatan RKAP Manajemen Risiko</t>
  </si>
  <si>
    <t>Melakukan Analisa RKAP Manrisk Tahun Sebelumnya</t>
  </si>
  <si>
    <t>Penyusunan perencanaan pengembangan sistem manajemen risiko</t>
  </si>
  <si>
    <t>Melakukan Analisa Kebutuhan SDM</t>
  </si>
  <si>
    <t>Melakukan Analisa RAB</t>
  </si>
  <si>
    <t>Penyusunan infrastuktur reporting manajemen risiko</t>
  </si>
  <si>
    <t>Melakukan penyusunan WIKAPIS modul manajemen risiko</t>
  </si>
  <si>
    <t>Penyusunan infrastukturknowledge manajemen risiko</t>
  </si>
  <si>
    <t>Melakukan penyusunan E-Learning Manajemen Risiko</t>
  </si>
  <si>
    <t>Penyusunan metode evaluasi manajemen risiko</t>
  </si>
  <si>
    <t xml:space="preserve"> Melakukan penyusunan pengukuran Risk Maturity Level</t>
  </si>
  <si>
    <t>Penyusunan modul internal manajemen risiko</t>
  </si>
  <si>
    <t>Melakukan penyusunan modul sesuai dengan level jabatan tertentu</t>
  </si>
  <si>
    <t>Penyusunan kamus kompetensi fungsi manajemen risiko</t>
  </si>
  <si>
    <t>Melakukan penyusunan kamus kompetensi personil fungsi manajemen risiko</t>
  </si>
  <si>
    <t>Perencanaan sertifikasi fungsi manajemen risiko</t>
  </si>
  <si>
    <t>Melakukan penyusunan perencanaan sertifikasi fungsi manajemen risiko sesuai dengan level jabatan</t>
  </si>
  <si>
    <t>Implementasi Risk Management</t>
  </si>
  <si>
    <t>Pelaksanaan sosialisasi prosedur &amp;IK</t>
  </si>
  <si>
    <t>Melakukan sosialisasi prosedur dan IK manajemen risiko kepada PIC manrisk masing-masing unit kerja</t>
  </si>
  <si>
    <t>Pelaksanaan program kerja Sistem Manajemen Risiko dan Digitalisasi</t>
  </si>
  <si>
    <t>Melakukan implementasi Sistem Manrisk dan digitalisasi</t>
  </si>
  <si>
    <t>Kegiatan Implementasi Risk Management</t>
  </si>
  <si>
    <t>Melakukan Identifikasi Risiko (Korporasi,Departemen dan Proyek) - WIKAPIS</t>
  </si>
  <si>
    <t>Melakukan Analisa Risiko (Korporasi,Departemen dan Proyek) - WIKAPIS</t>
  </si>
  <si>
    <t>Melakukan Evaluasi Hasil Analisa Risiko (Korporasi,Departemen dan Proyek) - WIKAPIS</t>
  </si>
  <si>
    <t>Melakukan Tindak Lanjut Risiko</t>
  </si>
  <si>
    <t>Pelaksanaan reporting online (Proses Dalam sistem IT)</t>
  </si>
  <si>
    <t>Mengidentifikasi risiko proyek berdasarkan RKP</t>
  </si>
  <si>
    <t>Melakukan evaluasi dan upload risk proyek</t>
  </si>
  <si>
    <t>Mengidentifikasi risiko Dep Operasi berdasarkan RKAP</t>
  </si>
  <si>
    <t>Melakukan evaluasi dan upload risk Dep Operasi</t>
  </si>
  <si>
    <t>Mengidentifikasi risiko Dep Fungsional berdasarkan RKAP</t>
  </si>
  <si>
    <t>Melakukan Evaluasi seluruh risk register yang sudah diinput</t>
  </si>
  <si>
    <t>Otomasi sistem (Extreme)</t>
  </si>
  <si>
    <t>Pelaksanaan E-Learning Manajemen Risiko</t>
  </si>
  <si>
    <t>Mengaplikasikan E-Learning dalam kegiatan sosialisasi/workshop/inhouse training</t>
  </si>
  <si>
    <t>Mengakomodasi Permintaan akses E-Learning</t>
  </si>
  <si>
    <t>Memonitoring E-Learning running (modul + quiz)</t>
  </si>
  <si>
    <t>Penilaian assignment tertulis</t>
  </si>
  <si>
    <t>Pelaksanaan Pengukuran Risk Maturity Level</t>
  </si>
  <si>
    <t>Melaksanakan klinik/audit risiko bersama SPI</t>
  </si>
  <si>
    <t>Melaksanakan self assesment</t>
  </si>
  <si>
    <t>Assessment personil di fungsi manajemen risiko</t>
  </si>
  <si>
    <t>Melaksanaan ujian/assesement manajemen risiko</t>
  </si>
  <si>
    <t>Pelaksanaan pelatihan manajemen risiko</t>
  </si>
  <si>
    <t>Memberikan Usulan ST Pelatihan ManRisk ke HC</t>
  </si>
  <si>
    <t>Mengaplikasikan modul training sesuai level dan konten</t>
  </si>
  <si>
    <t>Pelaksanaan sertifikasi fungsi manajemen risiko</t>
  </si>
  <si>
    <t>Mengikuti inhouse training dan ujian sertifikasi</t>
  </si>
  <si>
    <t>Monitoring dan Evaluasi Risk Management</t>
  </si>
  <si>
    <t>Monitoring dan Evaluasi Hasil Implementasi Risk Management</t>
  </si>
  <si>
    <t>Melakukan Monitoring keberhasilan realisasi tindak lanjut risiko</t>
  </si>
  <si>
    <t>Melakukan Analisa Biaya Mitigasi Risiko Proyek (RTL)</t>
  </si>
  <si>
    <t>Melakukan Feedback atas Risiko &amp; Mitigasi yang dilakukan (Proyek)</t>
  </si>
  <si>
    <t>Otomasi sistem (Rangkuman Mitigasi Risiko)</t>
  </si>
  <si>
    <t>Melakukan Monitoring Progres atas Peluang yang telah disetujui</t>
  </si>
  <si>
    <t>Monitoring dan Evaluasi terhadap RKAP Risk Management</t>
  </si>
  <si>
    <t>Melakukan Evaluasi GAP Terhadap RKAP Manajemen Risiko</t>
  </si>
  <si>
    <t>Evaluasi Implementasi E-Learning</t>
  </si>
  <si>
    <t>Melakukan review modul e-learning manajemen risiko</t>
  </si>
  <si>
    <t>Updating bank soal</t>
  </si>
  <si>
    <t>Evaluasi Implementasi Manajemen Risiko</t>
  </si>
  <si>
    <t>Memberikan rekomendasi untuk continual improvement</t>
  </si>
  <si>
    <t xml:space="preserve"> Evaluasi kinerja personil fungsi manajemen risiko</t>
  </si>
  <si>
    <t>Melakukan penilaian karya dan evaluasi karya</t>
  </si>
  <si>
    <t>Evaluasi pelaksanaan pelatihan</t>
  </si>
  <si>
    <t>Melakukan evaluasi dan melakukan review modul/modifikasi pelaksanaan pelatihan</t>
  </si>
  <si>
    <t>Evaluasi pelaksanaan sertifikasi manajemen risiko</t>
  </si>
  <si>
    <t>Melakukan evaluasi dan melakukan review sertifikasi</t>
  </si>
  <si>
    <t>Perencanaan dan Pengelolaan Manajemen Quality</t>
  </si>
  <si>
    <t>Penyusunan Quality Manual</t>
  </si>
  <si>
    <t>Melakukan review quality manual eksisting</t>
  </si>
  <si>
    <t>Melakukan Pembahasan dengan TPSM</t>
  </si>
  <si>
    <t>Melakukan pengesahan Quality Manual</t>
  </si>
  <si>
    <t>Penyusunan Prosedur dan IK</t>
  </si>
  <si>
    <t>Merencanakan Jadwal Review dan Pembahasan Prosedur/IK SMW</t>
  </si>
  <si>
    <t>Melakukan Review dan Penyusunan Prosedur/IK SMW</t>
  </si>
  <si>
    <t>Melakukan Pengesahan Prosedur/IK</t>
  </si>
  <si>
    <t>Penyusunan Sasaran dan Target Quality Plan</t>
  </si>
  <si>
    <t>Mempelajari Scope Pekerjaan, Spesifikasi dan Metode Kerja dari Dokumen tender</t>
  </si>
  <si>
    <t>Membuat Draft Penetapan Metode Kerja</t>
  </si>
  <si>
    <t>Menyusun Penawaran Kontrak terkait Quality</t>
  </si>
  <si>
    <t>Mempelajari Scope Pekerjaan, Spesifikasi dan Metode Kerja dari Dokumen Kontrak</t>
  </si>
  <si>
    <t>Menyusun Quality Plan</t>
  </si>
  <si>
    <t>Mereview RKAP, RJP, Renstra, dan Program Kerja Quality Eksisting</t>
  </si>
  <si>
    <t>Menyusun Program Kerja Quality</t>
  </si>
  <si>
    <t>Melakukan review standard quality eksisting</t>
  </si>
  <si>
    <t>Menetapkan standard quality terbaru</t>
  </si>
  <si>
    <t>Penyusunan Rencana Self Audit, Klinik dan Audit Internal Quality</t>
  </si>
  <si>
    <t>Menyusun Rencana Self Audit</t>
  </si>
  <si>
    <t>Menyusun Rencana Klinik</t>
  </si>
  <si>
    <t>Menyusun Rencana Audit Internal Quality</t>
  </si>
  <si>
    <t>Pelaksanaan Pemantauan dan Pemeriksaan Quality</t>
  </si>
  <si>
    <t>Pelaksanaan Program Kerja Quality Departemen</t>
  </si>
  <si>
    <t>Melakukan koordinasi program kerja dengan fungsi terkait</t>
  </si>
  <si>
    <t>Melaksanakan Program Kerja Quality Departemen</t>
  </si>
  <si>
    <t>Pelaksanaan SASAA ke Proyek</t>
  </si>
  <si>
    <t>Melakukan Koordinasi SASAA dengan fungsi terkait</t>
  </si>
  <si>
    <t>Melaksanakan SASAA</t>
  </si>
  <si>
    <t>Pembuatan IK Inspeksi dan IK Kalibrasi</t>
  </si>
  <si>
    <t>Melakukan review referensi IK Inspeksi dan IK Kalibrasi</t>
  </si>
  <si>
    <t>Melakukan konfirmasi ke pihak terkait mengenai hasil review referensi</t>
  </si>
  <si>
    <t>Menetapkan IK Inspeksi dan IK Kalibrasi</t>
  </si>
  <si>
    <t>Pelaksanaan Kalibrasi</t>
  </si>
  <si>
    <t>Melakukan koordinasi dengan instansi kalibrasi yang bersertifikat KAN</t>
  </si>
  <si>
    <t>Melakukan kalibrasi</t>
  </si>
  <si>
    <t>Pelaksanaan Tes dan Uji</t>
  </si>
  <si>
    <t>Menetapkan item, lokasi, sampel dan jenis alat uji</t>
  </si>
  <si>
    <t>Melakukan Koordinasi dengan fungsi terkait, mengenai tes dan uji</t>
  </si>
  <si>
    <t>Menyusun jadwal tes dan uji</t>
  </si>
  <si>
    <t>Melaksanakan tes dan uji</t>
  </si>
  <si>
    <t>Pelaksanaan Inspeksi Pekerjaan</t>
  </si>
  <si>
    <t>Menetapkan item, lokasi, sampel dan jenis alat inspeksi</t>
  </si>
  <si>
    <t>Melakukan Koordinasi dengan fungsi terkait, mengenai inspeksi pekerjaan</t>
  </si>
  <si>
    <t>Menyusun jadwal inspeksi</t>
  </si>
  <si>
    <t>Melaksanakan inspeksi</t>
  </si>
  <si>
    <t>Pelaksanaan Tes Commisioning</t>
  </si>
  <si>
    <t>Menetapkan item, lokasi, sampel dan jenis alat tes commisioning</t>
  </si>
  <si>
    <t>Melakukan Koordinasi dengan fungsi terkait, mengenai tes commisioning</t>
  </si>
  <si>
    <t>Menyusun jadwal tes commisioning</t>
  </si>
  <si>
    <t>Melaksanakan tes commisioning</t>
  </si>
  <si>
    <t>Penghitungan QPass</t>
  </si>
  <si>
    <t>Menetapkan item pekerjaan, lokasi dan sampel yang akan di QPass</t>
  </si>
  <si>
    <t>Merumuskan penilaian dan pembobotan QPass</t>
  </si>
  <si>
    <t>Melakukan koordinasi pelaksanaan QPass dengan Fungsi terkait</t>
  </si>
  <si>
    <t>Melaksanakan Penghitungan QPass</t>
  </si>
  <si>
    <t>Penilaian QMSL</t>
  </si>
  <si>
    <t>Melakukan koordinasi dengan fungsi terkait untuk penilaian QMSL</t>
  </si>
  <si>
    <t>Membuat Jadwal Penilaian QMSL</t>
  </si>
  <si>
    <t>Melaksanakan Penilaian QMSL</t>
  </si>
  <si>
    <t>Pemantauan Quality</t>
  </si>
  <si>
    <t>Melakukan Self Audit Quality</t>
  </si>
  <si>
    <t>Melaksanakan Klinik Quality</t>
  </si>
  <si>
    <t>Melaksanakan Audit Quality</t>
  </si>
  <si>
    <t>Melaksanakan Evaluasi Audit Quality</t>
  </si>
  <si>
    <t>Laporan Bulanan Quality</t>
  </si>
  <si>
    <t>Melakukan rekapitulasi Laporan Pelaksanaan Quality Proyek</t>
  </si>
  <si>
    <t>Melakukan review dan evaluasi laporan pelaksanaan quality proyek</t>
  </si>
  <si>
    <t>Melakukan rekapitulasi Laporan Pelaksanaan Quality Departemen</t>
  </si>
  <si>
    <t>Melakukan review dan evaluasi laporan pelaksanaan quality departemen</t>
  </si>
  <si>
    <t>Laporan Quality Proyek</t>
  </si>
  <si>
    <t>Melakukan pengumpulan data kelangkapan BAST</t>
  </si>
  <si>
    <t>Melakukan pengelompokan dan pengkodean data BAST</t>
  </si>
  <si>
    <t>Menyusun BAST</t>
  </si>
  <si>
    <t>Evaluasi dan Perbaikan Quality</t>
  </si>
  <si>
    <t>Pelaksanaan Evaluasi dan Perbaikan Quality : CPP-PTKP</t>
  </si>
  <si>
    <t>Melakukan Pencatatan Penyimpangan</t>
  </si>
  <si>
    <t>Melakukan Rekapitulasi Data Penyimpangan</t>
  </si>
  <si>
    <t>Melakukan Analisa dan Evaluasi Penyimpangan</t>
  </si>
  <si>
    <t>Pelaksanaan Evaluasi dan Perbaikan Quality : Monitoring Tindak Lanjut dan Status Perbaikan CPP-PTKP</t>
  </si>
  <si>
    <t>Menyusun Rencana Tindak Lanjut</t>
  </si>
  <si>
    <t>Melaksanakan Tindak Lanjut</t>
  </si>
  <si>
    <t>Melakukan Verifikasi CPP PTKP</t>
  </si>
  <si>
    <t>Melakukan Monitoring Tindak lanjut CPP PTKP Serta Status nya</t>
  </si>
  <si>
    <t>Melakukan Improvement</t>
  </si>
  <si>
    <t>Menyusun laporan bulanan CPP-PTKP</t>
  </si>
  <si>
    <t>Data Acquisition</t>
  </si>
  <si>
    <t>Menyusun Tim Survey BIM dan Jobdescnya</t>
  </si>
  <si>
    <t>Menyusun Area Kerja (AOI)</t>
  </si>
  <si>
    <t>Menyusun titik acuan Ground Control Point</t>
  </si>
  <si>
    <t>Menyusun flight Plan Drone</t>
  </si>
  <si>
    <t>Melakukan pengukuran GCP, ICP dan foto udara</t>
  </si>
  <si>
    <t>Melakukan pengukuran GCP, ICP dan lidar</t>
  </si>
  <si>
    <t>Data Processing</t>
  </si>
  <si>
    <t>Melakukan klasifikasi dan processing data by software dan hardware</t>
  </si>
  <si>
    <t>Data Justification</t>
  </si>
  <si>
    <t>Melakukan analisis data kontur, foto 2d dan foto 3d by software dan ICP</t>
  </si>
  <si>
    <t>Modelling dan Analisa</t>
  </si>
  <si>
    <t>Modelling</t>
  </si>
  <si>
    <t>Melakukan modeling berdasarkan basic design</t>
  </si>
  <si>
    <t xml:space="preserve"> Analisis Struktur/geometri</t>
  </si>
  <si>
    <t>Melakukan engineering review</t>
  </si>
  <si>
    <t>Clash Detection</t>
  </si>
  <si>
    <t>Melakukan clash detection</t>
  </si>
  <si>
    <t>Project Control</t>
  </si>
  <si>
    <t>Analisis Sequence</t>
  </si>
  <si>
    <t>Menggabungkan 3D Model dengan jadwal rencana proyek</t>
  </si>
  <si>
    <t>Melakukan analisis sequence</t>
  </si>
  <si>
    <t>Menggabungkan 4D Model dengan RAB Proyek</t>
  </si>
  <si>
    <t>Evaluasi dan Tindak Lanjut</t>
  </si>
  <si>
    <t>Mereview laporan progres proyek</t>
  </si>
  <si>
    <t>Perencanaan &amp; Pengorganisasian IT v0.2</t>
  </si>
  <si>
    <t>Penyusunan MPTI</t>
  </si>
  <si>
    <t>Menetapkan Tim Penyusun Master Plan TI</t>
  </si>
  <si>
    <t>Menganalisis Konseptual dan Kontekstual Bisnis</t>
  </si>
  <si>
    <t>Melakukan Assesment Kondisi TI Saat Ini</t>
  </si>
  <si>
    <t>Memberikan Masukan Tentang Kebutuhan Layanan Bisnis ke Depan</t>
  </si>
  <si>
    <t>Menganalisis Kebutuhan Layanan TI Masa Depan</t>
  </si>
  <si>
    <t>Menganalisis Tren Industri dan Best Practice TI</t>
  </si>
  <si>
    <t>Menganalisis Strategi TI Beserta Indikator Kinerjanya</t>
  </si>
  <si>
    <t>Menyusun Arsitektur Sistem Informasi dan Infrastruktur TI Masa Depan</t>
  </si>
  <si>
    <t>Merancang Tata Kelola Teknologi Informasi</t>
  </si>
  <si>
    <t>Menganalisis Kesenjangan Arsitektur dan Tata Kelola TI</t>
  </si>
  <si>
    <t>Menyusun Portfolio Program dan Proyek TI</t>
  </si>
  <si>
    <t>Penyusunan Roadmap Implementasi TI</t>
  </si>
  <si>
    <t>Menyusun Estimasi Rencana Belanja TI</t>
  </si>
  <si>
    <t>Mereview Draft Master Plan TI Secara Bertahap</t>
  </si>
  <si>
    <t>Mengesahkan Master Plan TI</t>
  </si>
  <si>
    <t>Menyusun RKAP TI</t>
  </si>
  <si>
    <t>Menganalisis Keberadaan Driver Perubahan atas MPTI</t>
  </si>
  <si>
    <t>Mereview MPTI Eksisting</t>
  </si>
  <si>
    <t>Menyusun Draft Revisi Master Plan TI</t>
  </si>
  <si>
    <t>Menyampaikan Pendapat atas Draft Revisi</t>
  </si>
  <si>
    <t>Mengidentifikasi Perubahan MPTI</t>
  </si>
  <si>
    <t>Mengesahkan Revisi MPTI</t>
  </si>
  <si>
    <t>Mereview Draft Perubahan MPTI</t>
  </si>
  <si>
    <t>Mengesahkan Perubahan MPTI</t>
  </si>
  <si>
    <t>Pengembangan, Akusisi, dan Implementasi Teknologi Informasi</t>
  </si>
  <si>
    <t>Studi Kelayakan Atas Solusi TI</t>
  </si>
  <si>
    <t>Mengidentifikasi Kebutuhan Studi Kelayakan</t>
  </si>
  <si>
    <t>Melakukan Identifikasi Awal Kandidat Solusi dan Vendor Potensial</t>
  </si>
  <si>
    <t>Menyusun Dokumen Kajian Awal</t>
  </si>
  <si>
    <t>Menerbitkan RFI Kepada Vendor</t>
  </si>
  <si>
    <t>Respons Atas RFI</t>
  </si>
  <si>
    <t>Melakukan Analisis Respon RFI</t>
  </si>
  <si>
    <t>Memfinalisasi Draft KAK dan HPS Terkait Solusi</t>
  </si>
  <si>
    <t>Mereview dan Menyetujui Studi Kelayakan dan Draft KAK dan HPS</t>
  </si>
  <si>
    <t>Pengembangan atau Akusisi Software Aplikasi</t>
  </si>
  <si>
    <t>Melakukan Penyusunan Draft Project Plan dan Project Charter Infrastruktur</t>
  </si>
  <si>
    <t>Mereview Draft Project Plan dan Project Charter</t>
  </si>
  <si>
    <t>Menyetujui Project Charter dan Project Plan</t>
  </si>
  <si>
    <t>Menganalisis Kebutuhan Sistem Informasi dan Menyusun High Level Design</t>
  </si>
  <si>
    <t>Menyusun Detailed Design</t>
  </si>
  <si>
    <t>Menganalisis Kecukupan Infrastruktur dan Perencanaan Lingkungan Operasi Aplikasi</t>
  </si>
  <si>
    <t>Melakukan Quality Assurance atas Tahapan Analisis Requirement dan Design</t>
  </si>
  <si>
    <t>Mengonfigurasi (modifikasi major) Paket Solusi</t>
  </si>
  <si>
    <t>Mengembangkan (modifikasi major) Software Aplikasi</t>
  </si>
  <si>
    <t>Menyusun Testing Plan</t>
  </si>
  <si>
    <t>Melaksanakan Testing Software Aplikasi</t>
  </si>
  <si>
    <t>Menyusun Manual Penggunaan Software Aplikasi</t>
  </si>
  <si>
    <t>Menyusun Rencana Implementasi</t>
  </si>
  <si>
    <t>Mengkonversi Data</t>
  </si>
  <si>
    <t>Mengonfigurasi Lingkungan Operasi untuk Persiapan Rilis</t>
  </si>
  <si>
    <t>Melaksanakan Quality Assurance atas Konfigurasi Solusi atau Pengembangan Aplikasi, serta Kesiapan Rilis</t>
  </si>
  <si>
    <t>Melaksanakan Training kepada Pengguna</t>
  </si>
  <si>
    <t>Merilis dan Mengimplementasikan Software Aplikasi Pertama Kali</t>
  </si>
  <si>
    <t>Memberikan Dukungan Teknis pada Operasi Awal Software Aplikasi</t>
  </si>
  <si>
    <t>Menutup Proyek</t>
  </si>
  <si>
    <t>Melakukan Post Implementation Review (PIR)</t>
  </si>
  <si>
    <t>Pengembangan Infrasutruktur &amp; Arsitektur IT</t>
  </si>
  <si>
    <t>Mengesahkan Project Charter dan Project Plan</t>
  </si>
  <si>
    <t>Mengecek Kesesuaian Spesifikasi Barang</t>
  </si>
  <si>
    <t>Mengonfigurasi Infrastruktur</t>
  </si>
  <si>
    <t>Melakukan Testing Infrastruktur</t>
  </si>
  <si>
    <t>Melaksanakan Quality Assurance atas Persiapan Rilis Infrastruktur Kritikal</t>
  </si>
  <si>
    <t>Merilis Infrastruktur yang Telah Dikonfigurasi</t>
  </si>
  <si>
    <t>Proyek Konsultasi TI</t>
  </si>
  <si>
    <t>Melakukan Pelaksanaan Konsultasi</t>
  </si>
  <si>
    <t>Menyampaikan Progress Pelaksanan Kegiatan Konsultasi</t>
  </si>
  <si>
    <t>Mereview dan Memberikan Masukan atas Keberjalanan Konsultasi oleh Pihak Ketiga</t>
  </si>
  <si>
    <t>Melakukan Sosialisasi Terhadap Deliverables yang Sudah Ditetapkan</t>
  </si>
  <si>
    <t>Melakukan Serah Terima Deliverables Kepada Pihak yang Mengerjakan Proyek</t>
  </si>
  <si>
    <t>Manajemen Perubahan TI</t>
  </si>
  <si>
    <t>Membuat Change Request</t>
  </si>
  <si>
    <t>Mereview Change Request</t>
  </si>
  <si>
    <t>Melakukan Assessment Perubahan</t>
  </si>
  <si>
    <t>Menentukan Klasifikasi Change Request</t>
  </si>
  <si>
    <t>Mengimplementasikan Perubahan Standar</t>
  </si>
  <si>
    <t>Mengimplementasikan Perubahan Emergency</t>
  </si>
  <si>
    <t>Menginformasikan Non-Major Change</t>
  </si>
  <si>
    <t>Mengeskalasi Keputusan</t>
  </si>
  <si>
    <t>Mengimplementasikan Perubahan Normal</t>
  </si>
  <si>
    <t>Menyetujui Major Change</t>
  </si>
  <si>
    <t>Mengubah Status Perubahan Menjadi Terimplementasi</t>
  </si>
  <si>
    <t>Melaksanakan Back-Out Plan dan Mengubah Status Menjadi Gagal</t>
  </si>
  <si>
    <t>Mereview dan Menutup Change Record</t>
  </si>
  <si>
    <t>Operasi Teknologi Informasi</t>
  </si>
  <si>
    <t>Manajemen Katalog Layanan TI</t>
  </si>
  <si>
    <t>Menginventarisasi Layanan yang Diselenggarakan atau Dalam Waktu Dekat Akan Diselenggarakan</t>
  </si>
  <si>
    <t>Menyusun Katalog Layanan untuk Pertama Kali</t>
  </si>
  <si>
    <t>Mereview Layanan yang Diselenggarakan di Lingkungan Produksi</t>
  </si>
  <si>
    <t>Mengidentifikasi Kebutuhan Update Katalog Layanan</t>
  </si>
  <si>
    <t>Mengupdate Katalog Layanan</t>
  </si>
  <si>
    <t>Manajemen Tingkat Layanan TI</t>
  </si>
  <si>
    <t>Mengidentifikasi Layanan Dalam Katalog Layanan yang Belum Memiliki SLA</t>
  </si>
  <si>
    <t>Menetapkan atau Memperbarui SLA</t>
  </si>
  <si>
    <t>Menetapkan OLA untuk Pendukung Layanan</t>
  </si>
  <si>
    <t>Memonitoring Keberjalanan Layanan</t>
  </si>
  <si>
    <t>Mengevaluasi Ketercapain SLA dan OLA Penyusunnya</t>
  </si>
  <si>
    <t>Mengevaluasi Penyesuaian SLA untuk Layanan Terkait</t>
  </si>
  <si>
    <t>Memperbaiki Kualitas Layanan</t>
  </si>
  <si>
    <t>Mereview Keberjalanan Manajemen Tingkat Layanan</t>
  </si>
  <si>
    <t>Manajemen Pihak Ketiga TI</t>
  </si>
  <si>
    <t>Mengajukan Hasil Studi Kelayakan atas Solusi untuk Keperluan Pengadaan</t>
  </si>
  <si>
    <t>Penyusunan atau Revisi Draft Kontrak</t>
  </si>
  <si>
    <t>Mengajukan Draft Kontrak Kepada Pihak Pengadaan untuk Diselesaikan</t>
  </si>
  <si>
    <t>Menetapkan Kontrak dengan Pihak Ketiga atau Adendum Kontrak</t>
  </si>
  <si>
    <t>Melaksanakan Kickoff Pekerjaan</t>
  </si>
  <si>
    <t>Mengevaluasi Ketercapaian Kontrak Kerja</t>
  </si>
  <si>
    <t>Menghitung Restitusi atas Ketidaktercapaian Kriteria Dalam Kontrak</t>
  </si>
  <si>
    <t>Manajemen Kapasitas</t>
  </si>
  <si>
    <t>Melakukan Inventarisasi Layanan ke Depan dan Laporan Monitoring Kapasitas</t>
  </si>
  <si>
    <t>Melakukan Analisa Kebutuhan Penambahan Kapasitas ke Depan</t>
  </si>
  <si>
    <t>Melakukan Penyusunan Draft Rencana Kebutuhan Kapasitas untuk Infrastruktur TI: Fasilitas, Server, Jaringan, Platform</t>
  </si>
  <si>
    <t>Melakukan Review Kecukupan Kapasitas</t>
  </si>
  <si>
    <t>Monitoring Penggunaan Kapasitas Sumberdaya TI</t>
  </si>
  <si>
    <t>Menyusun Laporan Rutin Penggunaan Kapasitas Sumberdaya TI</t>
  </si>
  <si>
    <t>Manajemen Ketersediaan</t>
  </si>
  <si>
    <t>Menginventarisasi Persyaratan Ketersediaan Layanan</t>
  </si>
  <si>
    <t>Menganalisis Ketersediaan Infrastruktur Pendukung</t>
  </si>
  <si>
    <t>Menyusun Rencana untuk Mendukung Ketersediaan Layanan</t>
  </si>
  <si>
    <t>Mereview Kecukupan Availability Planning</t>
  </si>
  <si>
    <t>Memonitor Ketersediaan Sumberdaya TI</t>
  </si>
  <si>
    <t>Menyusun Laporan Rutin Ketersediaan Sumberdaya TI</t>
  </si>
  <si>
    <t>Akses Fisik</t>
  </si>
  <si>
    <t>Perencanaan Kegiatan Pengelolaan Hak Akses Fisik ke DC Data Center /DRC</t>
  </si>
  <si>
    <t>Mengevaluasi Permintaan dan Rekomendasi Pemenuhan Permintaan</t>
  </si>
  <si>
    <t>Memberikan Hak Akses Fisik Terbatas Kepada Pihak Internal</t>
  </si>
  <si>
    <t>Penetapan Keputusan Terkait Pemberian Hak Akses Fisik Sementara Pihak Eksternal</t>
  </si>
  <si>
    <t>Melakukan Konfigurasi Kontrol Akses Fisik</t>
  </si>
  <si>
    <t>Memberikan Hak Akses Fisik Sementara Kepada Pihak Eksternal dengan Supervisi</t>
  </si>
  <si>
    <t>Logging dan Surveillance atas Kegiatan di Dalam Lokasi DC/DRC</t>
  </si>
  <si>
    <t>Pengecekan Masa Pemberian Hak Akses Fisik</t>
  </si>
  <si>
    <t>Pencabutan Hak Akses Fisik</t>
  </si>
  <si>
    <t>Manajemen Akun dan Akses</t>
  </si>
  <si>
    <t>Permintaan Akun Baru untuk Akses Fasilitas ke sumber daya TI</t>
  </si>
  <si>
    <t>Melakukan Disposisi Permintaan Hak Akses ke Fungsi Pengelolaan Hak Akses</t>
  </si>
  <si>
    <t>Konfigurasi Akun dan Hak Akses</t>
  </si>
  <si>
    <t>Melakukan Monitoring Penggunaan Hak Akses</t>
  </si>
  <si>
    <t>Melakukan Suspend Terhadap Akun dan Hak Akses</t>
  </si>
  <si>
    <t>Notifikasi dan Rekomendasi Kepada GM yang Membawahi Akun Terkait yang Melanggar</t>
  </si>
  <si>
    <t>Pemilik Akun Mengajukan Permintaan untuk Mengaktifkan Akun</t>
  </si>
  <si>
    <t>Mengambil Keputusan Terkait Akun dan Hak Akses yang Disuspend</t>
  </si>
  <si>
    <t>Melakukan Pengaktifan Akun yang Disuspend</t>
  </si>
  <si>
    <t>Melakukan Penghapusan Akun yang Disuspend</t>
  </si>
  <si>
    <t>Penyusunan Laporan Manajemen Hak Akses Rutin</t>
  </si>
  <si>
    <t>Manajemen Malware</t>
  </si>
  <si>
    <t>Melakukan Instalasi dan Konfigurasi Antimalware pada Jaringan Komunikasi</t>
  </si>
  <si>
    <t>Installasi dan Konfigurasi Antimalware pada Server</t>
  </si>
  <si>
    <t>Melakukan Update Rutin Antimalware pada Server dan Jaringan</t>
  </si>
  <si>
    <t>Pengguna Melakukan Update Rutin pada Desktop/Laptop Menggunakan Database Antimalware Server</t>
  </si>
  <si>
    <t>Monitoring Rutin Dekstop/Laptop Terkait Status Update Antimalware</t>
  </si>
  <si>
    <t>Tindak Lanjut Hasil Monitoring Status Update Antimalware</t>
  </si>
  <si>
    <t>Penyusunan Security Plan</t>
  </si>
  <si>
    <t>Melakukan Inventarisasi Potensi Risiko yang Terkait dengan Kemanan Informasi</t>
  </si>
  <si>
    <t>Melakukan Penyusunan Security Plan</t>
  </si>
  <si>
    <t>Review Kecukupan Security Plan</t>
  </si>
  <si>
    <t>Sosialisasi Security Plan ke Pihak Terkait</t>
  </si>
  <si>
    <t>Vulnerability Management</t>
  </si>
  <si>
    <t>Melakukan Persiapan Kegiatan Vulnerability Assessment</t>
  </si>
  <si>
    <t>Vulnerability Assessment/Monitoring</t>
  </si>
  <si>
    <t>Melakukan Penetration Testing</t>
  </si>
  <si>
    <t>Melakukan Pengecekan Kerentanan yang Dapat Dieksploitasi</t>
  </si>
  <si>
    <t>Melakukan Proses System Hardening</t>
  </si>
  <si>
    <t>Manajemen Permasalahan</t>
  </si>
  <si>
    <t>Melakukan Analisis Rutin untuk Mendeteksi Keberadaan Permasalahan atas Insiden-insiden yang Terjadi</t>
  </si>
  <si>
    <t>Mencatat, Mengkategorisasi dan Memprioritisasi Permasalahan</t>
  </si>
  <si>
    <t>Menginvestigasi dan Mendiagnosa Permasalahan</t>
  </si>
  <si>
    <t>Mengimplementasikan Work around</t>
  </si>
  <si>
    <t>Menganalisis Lebih Lanjut atas Error atau Permasalahan yang Masih Terjadi</t>
  </si>
  <si>
    <t>Melaksanakan Resolusi Pernasalahan</t>
  </si>
  <si>
    <t>Menutup Permasalahan</t>
  </si>
  <si>
    <t>Manajemen Insiden</t>
  </si>
  <si>
    <t>Melakukan Identifikasi Permintaan Layanan/Insiden</t>
  </si>
  <si>
    <t>Melakukan Pencatatan, Kategorisasi, dan Prioritisasi Insiden</t>
  </si>
  <si>
    <t>Melakukan Pengecekan Jenis Insiden</t>
  </si>
  <si>
    <t>Melakukan Diagnosis Awal Insiden</t>
  </si>
  <si>
    <t>Melakukan Investigasi dan Diagnosis Lanjutan</t>
  </si>
  <si>
    <t>Melakukan Pengecekan Kebutuhan Eskalasi</t>
  </si>
  <si>
    <t>Investigasi dan Diagnosis oleh Fungsi IT Infrstructure</t>
  </si>
  <si>
    <t>Investigasi dan Diagnosis oleh Fungsi Solution Development</t>
  </si>
  <si>
    <t>Melakukan Pengecekan Perlunya Notifikasi Kepada Manajemen</t>
  </si>
  <si>
    <t>Penyampaian Notifikasi Kepada Manajer Sistem Informasi Karena Insiden Cukup Kritikal dan Butuh Waktu Lama untuk Resolusi</t>
  </si>
  <si>
    <t>Resolusi dan Insiden Recovery yang Tidak Memerlukan Eskalasi</t>
  </si>
  <si>
    <t>Resolusi Insiden dan Recovery untuk Insiden yang Memerlukan Eskalasi</t>
  </si>
  <si>
    <t>Request Fulfillment</t>
  </si>
  <si>
    <t>Melakukan Logging dan Validasi Permintaan</t>
  </si>
  <si>
    <t>Meminta User Melakukan Pengajuan Permintaan Kembali</t>
  </si>
  <si>
    <t>Kategorisasi dan Prioritisasi Permintaan</t>
  </si>
  <si>
    <t>Memberikan Otorisasi atas Permintaan yang Masuk</t>
  </si>
  <si>
    <t>Melakukan Pengecekan Dampak Permintaan Terhadap Perubahan CI (Configuration Item)</t>
  </si>
  <si>
    <t>Pemenuhan Permintaan oleh Fungsi di Biro Sistem Informasi</t>
  </si>
  <si>
    <t>Meneruskan Permintaan Layanan Kepada Manajemen Konfigurasi</t>
  </si>
  <si>
    <t>Eksekusi Continuity Plan</t>
  </si>
  <si>
    <t>Melakukan Identifikasi Insiden Bersifat Major dan Berpotensi Bencana</t>
  </si>
  <si>
    <t>Melakukan Analisis Lanjutan untuk Memastikan Insiden yang Dilaporkan Akan Berpotensi Disaster</t>
  </si>
  <si>
    <t>Memberikan Notifikasi kepada Koordinator IT DRP untuk Melakukan Deklarasi Bencana</t>
  </si>
  <si>
    <t>Melakukan Recovery Data dan Sistem Aplikasi dan Infrastruktur</t>
  </si>
  <si>
    <t>Melakukan Pengalihan Penyelenggaraan Layanan Pada Lingkungan DRC</t>
  </si>
  <si>
    <t>Melakukan Perbaikan Pada Lingkungan DC</t>
  </si>
  <si>
    <t>Melakukan Pemulihan Layanan di DC (Resumption)</t>
  </si>
  <si>
    <t>Pengujian Continuity Plan</t>
  </si>
  <si>
    <t>Menyusun Skenario Pengujian</t>
  </si>
  <si>
    <t>Memberikan Notifikasi Kepada Layanan Terkait dengan Rencana Pengujian</t>
  </si>
  <si>
    <t>Memberikan Notifikasi Kepada Pengguna Relevan Terkait Rencana Pengujian</t>
  </si>
  <si>
    <t>Melakukan Pengujian Continuity Plan</t>
  </si>
  <si>
    <t>Melakukan Evaluasi Ketercapaian Kriteria, khususnya RTO (Recovery Time Object) dan RPO (Recovery Point Object)</t>
  </si>
  <si>
    <t>Melakukan Pengecekan Kebutuhan Training Ulang</t>
  </si>
  <si>
    <t>Menjadwalkan dan Melaksanakan Training Ulang</t>
  </si>
  <si>
    <t>Melakukan Pengecekan Kebutuhan Penyesuaian Continuity Plan</t>
  </si>
  <si>
    <t>Penyusunan Continuity Plan</t>
  </si>
  <si>
    <t>Melakukan Risk Assessment Terkait Risiko yang Mengganggu Ketersediaan Layanan</t>
  </si>
  <si>
    <t>Melakukan Business Impact Analysis</t>
  </si>
  <si>
    <t>Menyusun Konsep Struktur Organisasi untuk Menjalankan Continuity Plan</t>
  </si>
  <si>
    <t>Menyusun Strategi Recovery - Resumption</t>
  </si>
  <si>
    <t>Menyusun Prosedur Recovery untuk Layanan</t>
  </si>
  <si>
    <t>Menyusun Prosedur Resumption</t>
  </si>
  <si>
    <t>Menyusun Rencana Testing</t>
  </si>
  <si>
    <t>Melakukan Review Kecukupan Continuity Plan</t>
  </si>
  <si>
    <t>Menyetujui Continuity Plan untuk Kemudian Disahkan Direksi</t>
  </si>
  <si>
    <t>Sosialisasi dan Training Continuity Plan</t>
  </si>
  <si>
    <t>Manajemen Konfigurasi</t>
  </si>
  <si>
    <t>Merencanakan Manajemen Konfigurasi</t>
  </si>
  <si>
    <t>Mengidentifikasi Kebutuhan Konfigurasi</t>
  </si>
  <si>
    <t>Mengontrol Konfigurasi</t>
  </si>
  <si>
    <t>Memonitoring dan Memeriksa Status Konfigurasi</t>
  </si>
  <si>
    <t>Melaksanakan Verifikasi/Audit</t>
  </si>
  <si>
    <t>Backup Data</t>
  </si>
  <si>
    <t>Identifikasi Persyaratan Back Up Data Berdasarkan Kriteria RPO (Recover Poin Object) dari Proses BIA (Business Impact Analysis)</t>
  </si>
  <si>
    <t>Konfigurasi Arsitektur Teknis Terkait untuk Mendukung Tercapainya Ketercapaian RPO</t>
  </si>
  <si>
    <t>Pelaksanaan Backup Data Rutin (Sesuai dengan Kriteria Kritikalitas Layanan)</t>
  </si>
  <si>
    <t>Pengujian Berkala Hasil Backup Data</t>
  </si>
  <si>
    <t>Penyusunan Laporan Rutin Kegiatan Backup Data dan Pengujian</t>
  </si>
  <si>
    <t>Disposal Data</t>
  </si>
  <si>
    <t>Melakukan Penyusunan Rencana Pengarsipan dan Disposal Data</t>
  </si>
  <si>
    <t>Pengecekan Durasi Waktu Data untuk Dilakukan Pengarsipan</t>
  </si>
  <si>
    <t>Melakukan Pengarsipan Data ke Media yang Telah Ditetapkan</t>
  </si>
  <si>
    <t>Pengecekan Durasi Retensi Data</t>
  </si>
  <si>
    <t>Melakukan Disposal atas Data</t>
  </si>
  <si>
    <t>Pemeliharaan Aplikasi</t>
  </si>
  <si>
    <t>Menyusun Rencana Pemeliharaan atas Aplikasi</t>
  </si>
  <si>
    <t>Menetapkan Kriteria Penerimaan atas Kegiatan Pemeliharaan Aplikasi</t>
  </si>
  <si>
    <t>Melaksanakan Kegiatan Pemeliharaan</t>
  </si>
  <si>
    <t>Mengevaluasi Pencapaian Kriteria Kinerja Pemeliharaan Aplikasi</t>
  </si>
  <si>
    <t>Mengevaluasi Kegiatan Pemeliharaan Aplikasi</t>
  </si>
  <si>
    <t>Pemeliharaan Infrastruktur</t>
  </si>
  <si>
    <t>Menyusun Rencana Pemeliharaan atas Infrastruktur</t>
  </si>
  <si>
    <t>Menetapkan Kriteria Penerimaan atas Kegiatan Pemeliharaan Infrastruktur</t>
  </si>
  <si>
    <t>Melaksanakan Kegiatan Pemeliharaan oleh pihak Internal</t>
  </si>
  <si>
    <t>Melaksanakan Kegiatan Pemeliharaan oleh pihak Eksternal</t>
  </si>
  <si>
    <t>Mengevaluasi Pencapaian Kriteria Kinerja Pemeliharaan Infrastruktur</t>
  </si>
  <si>
    <t>Mengevaluasi Kegiatan Pemeliharaan Infrastruktur</t>
  </si>
  <si>
    <t>Monitoring &amp; Evaluasi Teknologi Informasi</t>
  </si>
  <si>
    <t>Monitoring dan Evaluasi Kinerja TI</t>
  </si>
  <si>
    <t>Mengusulkan Draft Indikator Kinerja untuk Masing-masing Fungsi</t>
  </si>
  <si>
    <t>Menetapkan Indikator Kinerja untuk Biro Sistem Informasi dan Masing-masing Fungsi</t>
  </si>
  <si>
    <t>Self Assessment atas Pencapaian Kinerja oleh Masing-masing Fungsi</t>
  </si>
  <si>
    <t>Menilai Pencapaian Kinerja pada Seluruh Fungsi</t>
  </si>
  <si>
    <t>Monitoring dan Evaluasi Kontrol Internal TI</t>
  </si>
  <si>
    <t>Mengusulkan Framework Kontrol Internal Berdasarkan Pertimbangan Kebutuhan Bisnis dan Kepatuhan</t>
  </si>
  <si>
    <t>Menyetujui Kontrol Internal Terkait dengan TI, Khususnya yang Berkaitan Langsung dengan Biro SI</t>
  </si>
  <si>
    <t>Mengajukan Internal Control Exception, Jika Implementasi Berbeda Dengan yang Telah Ditetapkan.</t>
  </si>
  <si>
    <t>Menyetujui Control Exception</t>
  </si>
  <si>
    <t>Mengimplementasikan Kontrol Internal Dalam Keseharian Operasional TI (termasuk exception yang telah disetujui)</t>
  </si>
  <si>
    <t>Mengontrol Self Assessment Masing-masing Fungsi</t>
  </si>
  <si>
    <t>Melaksanakan Assurance atas Kontrol Eksternal</t>
  </si>
  <si>
    <t>Melaksanakan Assurance atas Kontrol Internal</t>
  </si>
  <si>
    <t>Menindaklanjuti Rekomendasi Kegiatan Assurance</t>
  </si>
  <si>
    <t>Monitoring dan Evaluasi Tata Kelola TI</t>
  </si>
  <si>
    <t>Menyampaikan Hasil Assurance Kontrol Internal dan Evaluasi Kinerja TI pada Rapat IT Steering Committee</t>
  </si>
  <si>
    <t>Membahas Hasil Assurance Kontrol Internal dan Kinerja TI pada Rapat IT SC (Strering Comitee)</t>
  </si>
  <si>
    <t>Menetapkan Arahan untuk Peningkatan Kematangan atau Kapabilitas Tata Kelola TI atau Agenda Strategis Lainnya</t>
  </si>
  <si>
    <t>Mengimplementasikan Arahan yang Diberikan ITSC dalam Siklus Pengelolaan TI Berikutnya</t>
  </si>
  <si>
    <t>Perencanaan Research &amp; Development</t>
  </si>
  <si>
    <t>Penyusunan Program Kerja R&amp;D</t>
  </si>
  <si>
    <t>Melakukan review RKAP dan Program Kerja tahun sebelumnya</t>
  </si>
  <si>
    <t>Menyusun Program Kerja Research &amp; Lab</t>
  </si>
  <si>
    <t>Menyusun RKAP Research &amp; Lab</t>
  </si>
  <si>
    <t>Perencanaan Riset dan Pengembangan Produk, Material dan Teknologi Baru</t>
  </si>
  <si>
    <t>Menyusun rincian rencana riset tahunan</t>
  </si>
  <si>
    <t>Pelaksanaan Research &amp; Development</t>
  </si>
  <si>
    <t>Laboratory Scale(1)</t>
  </si>
  <si>
    <t>Menyusun Proposal Penelitian</t>
  </si>
  <si>
    <t>Mempresentasikan hasil review literatur</t>
  </si>
  <si>
    <t>Menyetujui rencana pelaksanaan riset</t>
  </si>
  <si>
    <t>Melaksanakan penelitian Laboratory Scale</t>
  </si>
  <si>
    <t>Modeling Plant Scale</t>
  </si>
  <si>
    <t>Melakukan presentasi hasil Laboratory Scale</t>
  </si>
  <si>
    <t>Menyusun dokumen desain,rencana kerja dan QP Modeling Plant Scale</t>
  </si>
  <si>
    <t>Membuat basic desain Modeling Plant Scale</t>
  </si>
  <si>
    <t>Membuat detail desain Modeling Plant Scale</t>
  </si>
  <si>
    <t>Melakukan Procurement and Construction</t>
  </si>
  <si>
    <t>Melakukan commissioning bersama Tim Konstruksi dan OM</t>
  </si>
  <si>
    <t>Melakukan Failure Analysis</t>
  </si>
  <si>
    <t>Melakukan penelitian modeling plant scale</t>
  </si>
  <si>
    <t>Pilot Plant Scale</t>
  </si>
  <si>
    <t>Melakukan presentasi hasil Modeling Plant Scale</t>
  </si>
  <si>
    <t>Menyusun dokumen desain,rencana kerja, dan QP Pilot Plant Scale</t>
  </si>
  <si>
    <t>Membuat basic desain Pilot Plant Scale</t>
  </si>
  <si>
    <t>Membuat detail desain Pilot Plant Scale</t>
  </si>
  <si>
    <t>Melakukan pilot plant scale bersama Tim Konstruksi dan OM</t>
  </si>
  <si>
    <t>Melakukan penelitian pilot plant scale</t>
  </si>
  <si>
    <t>Membuat Final Report Pilot Plant Scale</t>
  </si>
  <si>
    <t>Commercial Scale</t>
  </si>
  <si>
    <t>Melakukan presentasi hasil Pilot Plant Scale</t>
  </si>
  <si>
    <t>Menyusun dokumen rencana kerja, dan QP Full Scale</t>
  </si>
  <si>
    <t>Membuat basic desain Commercial Scale</t>
  </si>
  <si>
    <t>Adopsi Produk</t>
  </si>
  <si>
    <t>Melakukan koordinasi dengan perusahaan pemilik lisensi produk</t>
  </si>
  <si>
    <t>Melakukan presentasi rencana adopsi produk ke manajemen</t>
  </si>
  <si>
    <t>Menyusun rencana kerja bersama perusahaan pemilik lisensi</t>
  </si>
  <si>
    <t>Melakukan Lab Analysis produk yang akan diadopsi</t>
  </si>
  <si>
    <t>Melakukan presentasi ke Manajemen terkait hasil lab analysis produk yg akan diadopsi</t>
  </si>
  <si>
    <t>Mengajukan standarisasi dan sertifikasi produk ke Instansi terkait</t>
  </si>
  <si>
    <t>Publikasi Ilmiah</t>
  </si>
  <si>
    <t>Menyusun Makalah / Jurnal Ilmiah / Paper</t>
  </si>
  <si>
    <t>Melakukan Publikasi Makalah/ Jurnal Ilmiah/ Paper</t>
  </si>
  <si>
    <t>Paten Produk</t>
  </si>
  <si>
    <t>Menyusun Final Report Produk</t>
  </si>
  <si>
    <t>Mengajukan paten produk ke Direktorat Jenderal Hak Kekayaan Intelektual</t>
  </si>
  <si>
    <t>Paten Alat</t>
  </si>
  <si>
    <t>Mengajukan paten alat ke Direktorat Jenderal Hak Kekayaan Intelektual</t>
  </si>
  <si>
    <t>Monitoring dan Evaluasi Research &amp; Development</t>
  </si>
  <si>
    <t>Evaluasi Pencapaian Kinerja R&amp;D</t>
  </si>
  <si>
    <t>Membandingkan realisasi dan rencana target kinerja R&amp;D</t>
  </si>
  <si>
    <t>Melakukan evaluasi pencapaian kinerja R&amp;D</t>
  </si>
  <si>
    <t>Perencanaan Pengelolaan Manajemen SHE</t>
  </si>
  <si>
    <t>Penyusunan Sasaran dan Target SHE</t>
  </si>
  <si>
    <t>Melakukan review pencapaian sasaran dan target SHE tahun sebelumnya</t>
  </si>
  <si>
    <t>Menyusun Sasaran dan Target SHE tahun berjalan</t>
  </si>
  <si>
    <t>Penyusunan Program Kerja SHE Pusat</t>
  </si>
  <si>
    <t>Melakukan review Program Kerja SHE tahun sebelumnya</t>
  </si>
  <si>
    <t>Menyusun Program Kerja SHE</t>
  </si>
  <si>
    <t>Penyusunan Program Kerja SHE Operasi</t>
  </si>
  <si>
    <t>Melakukan review Program Kerja SHE DOP tahun sebelumnya</t>
  </si>
  <si>
    <t>Menyusun Program Kerja SHE Dep Operasi</t>
  </si>
  <si>
    <t>Penyusunan Standard SHE</t>
  </si>
  <si>
    <t>Melakukan review standard SHE yang sudah ada di WIKA</t>
  </si>
  <si>
    <t>Menyusun Standard SHE</t>
  </si>
  <si>
    <t>Penyusunan SHE Plan</t>
  </si>
  <si>
    <t>Menyusun Hirarc &amp; Aspek dan Dampak Lingkungan</t>
  </si>
  <si>
    <t>Mengidentifikasi peraturan perundangan dan persyaratan lainnya</t>
  </si>
  <si>
    <t>Melakukan review Program Kerja SHE Proyek tahun sebelumnya</t>
  </si>
  <si>
    <t>Menyusun Program Kerja SHE Proyek</t>
  </si>
  <si>
    <t>Menyusun SHE Plan</t>
  </si>
  <si>
    <t>Pelaksanaan, Pemantauan dan Pemeriksaan SHE</t>
  </si>
  <si>
    <t>Pelaksanaan dan Pemantauan SHE Proyek</t>
  </si>
  <si>
    <t>Melaksanakan program kerja SHE Proyek</t>
  </si>
  <si>
    <t>Melakukan pemantauan pelaksanaan Program kerja SHE proyek</t>
  </si>
  <si>
    <t>Pelaksanaan dan Pemantauan SHE Operasi</t>
  </si>
  <si>
    <t>Melaksanakan program kerja SHE Operasi</t>
  </si>
  <si>
    <t>Melakukan pemantauan program kerja dan sasaran SHE Operasi</t>
  </si>
  <si>
    <t>Pelaksanaan dan Pemantauan SHE Pusat</t>
  </si>
  <si>
    <t>Melaksanakan program kerja SHE Pusat</t>
  </si>
  <si>
    <t>Melakukan pemantauan program kerja dan sasaran SHE Pusat</t>
  </si>
  <si>
    <t>Kesiapsiagaan Tanggap Darurat</t>
  </si>
  <si>
    <t>Melakukan review Laporan Keadaan Darurat SHE sebelumnya</t>
  </si>
  <si>
    <t>Menyusun Emergency Response Plan (ERP)</t>
  </si>
  <si>
    <t>Menyelenggarakan pelatihan tim ERT</t>
  </si>
  <si>
    <t>Menyusun skenario simulasi keadaan darurat</t>
  </si>
  <si>
    <t>Melakukan simulasi keadaan darurat</t>
  </si>
  <si>
    <t>Melakukan evaluasi hasil simulasi keadaan darurat</t>
  </si>
  <si>
    <t>Melakukan tindak lanjut hasil evaluasi simulasi keadaan darurat</t>
  </si>
  <si>
    <t>Penanganan Keadaan Darurat</t>
  </si>
  <si>
    <t>Melaporkan keadaan darurat</t>
  </si>
  <si>
    <t>Melakukan penetapan keadaan darurat</t>
  </si>
  <si>
    <t>Melakukan penanganan keadaan darurat (on -scene)</t>
  </si>
  <si>
    <t>Melakukan penanganan keadaan darurat lanjutan tingkat I</t>
  </si>
  <si>
    <t>Melakukan penanganan keadaan darurat lanjutan tingkat II</t>
  </si>
  <si>
    <t>Melakukan langkah-langkah pemulihan</t>
  </si>
  <si>
    <t>Penyelidikan (Investigasi) Kecelakaan Kerja dan Penyakit Kerja</t>
  </si>
  <si>
    <t>Membentuk tim investigasi kecelakaan kerja dan/atau penyakit akibat kerja</t>
  </si>
  <si>
    <t>Melakukan kegiatan Penyelidikan (wawancara / observasi/ rekonstruksi)</t>
  </si>
  <si>
    <t>Melakukan analisis akar penyebab kejadian</t>
  </si>
  <si>
    <t>Merumuskan tindak lanjut perbaikan kejadian Kecelakaan kerja dan/atau penyakit akibat kerja</t>
  </si>
  <si>
    <t>Melakukan tindak lanjut perbaikan</t>
  </si>
  <si>
    <t>Melakukan sosialisasi pembelajaran kejadian Kecelakaan kerja dan/atau penyakit akibat kerja</t>
  </si>
  <si>
    <t>Evaluasi dan Perbaikan SHE</t>
  </si>
  <si>
    <t>Evaluasi Kinerja SHE Proyek</t>
  </si>
  <si>
    <t>Melakukan evaluasi hasil pelaksanaan SHE Proyek</t>
  </si>
  <si>
    <t>Evaluasi Kinerja SHE Operasi</t>
  </si>
  <si>
    <t>Melakukan review dan gap analysis Laporan SHE di Dep Operasi</t>
  </si>
  <si>
    <t>Evaluasi Kinerja SHE Pusat</t>
  </si>
  <si>
    <t>Melakukan review dan gap analysis Laporan SHE di Pusat</t>
  </si>
  <si>
    <t>Audit Internal SHE</t>
  </si>
  <si>
    <t>Menyusun jadwal audit internal SHE</t>
  </si>
  <si>
    <t>Melaksanakan audit internal SHE</t>
  </si>
  <si>
    <t>Melakukan verifikasi tindak lanjut perbaikan</t>
  </si>
  <si>
    <t>Tinjauan Manajemen</t>
  </si>
  <si>
    <t>Melakukan tinjauan manajemen</t>
  </si>
  <si>
    <t xml:space="preserve">Perencanaan Kinerja </t>
  </si>
  <si>
    <t>Rencana Kinerja Korporat</t>
  </si>
  <si>
    <t>Melakukan Review Terhadap Shareholder Asporation</t>
  </si>
  <si>
    <t>Mempresentasikan Draft Scorecard Kepada Direksi</t>
  </si>
  <si>
    <t>Wawancara Scorecard PjPU dan Fungsional dengan Seluruh GM Departemen</t>
  </si>
  <si>
    <t>Mempresentasikan Draft Scorecard PjPU dan Fungsional di Radir GM</t>
  </si>
  <si>
    <t>Menyusun Scorecard PPU</t>
  </si>
  <si>
    <t>Mempresentasikan Scorecard PPU</t>
  </si>
  <si>
    <t>Menentukan Target KPI Scorecard</t>
  </si>
  <si>
    <t>Melakukan Pengesahan Scorecard</t>
  </si>
  <si>
    <t>Perencanaan Kontrol PMO</t>
  </si>
  <si>
    <t>Melakukan Pemetaan dan Klasifikasi Strategi WIKA Dari RKAP Sesuai Fungsi dan Tanggung Jawab</t>
  </si>
  <si>
    <t>Melakukan Koordinasi Dengan Fungsi Terkait Penanggung Jawab Program Srategi</t>
  </si>
  <si>
    <t>Menyusun Program Kerja PMO</t>
  </si>
  <si>
    <t>Memetakan Kebutuhan IT Berdasarkan Program Kerja</t>
  </si>
  <si>
    <t>Penyusunan Laporan Perencanaan Kinerja</t>
  </si>
  <si>
    <t>Menyesuaikan Prosedur Dengan Target Scorecard</t>
  </si>
  <si>
    <t>Melakukan Penyusunan Template Pengukuran</t>
  </si>
  <si>
    <t>Menyusun Template Laporan Hasil Usaha</t>
  </si>
  <si>
    <t>Melakukan Pengupdatean Data KPI dan Hasil Usaha di Sistem (IT)</t>
  </si>
  <si>
    <t>Pengukuran &amp; Monitoring Kinerja</t>
  </si>
  <si>
    <t>Pengukuran Kinerja PPU</t>
  </si>
  <si>
    <t>Melakukan Penginputan Realiasi Scorecard dan Hasil Usaha di PPU</t>
  </si>
  <si>
    <t>Melakukan Otorisasi Terhadap Scorecard dan Hasil Usaha PPU</t>
  </si>
  <si>
    <t>Pengukuran Kinerja PJPU</t>
  </si>
  <si>
    <t>Melakukan penginputan Pada Realisasi Scorecard dan Hasil Usaha di PJPU</t>
  </si>
  <si>
    <t>Melakukan Otorisasi Terhadap Scorecard dan Hasil Usaha PJPU</t>
  </si>
  <si>
    <t>Pengukuran Kinerja Unit Fungsional</t>
  </si>
  <si>
    <t xml:space="preserve">Melakukan Penginputan Pada Realisasi Scorecard dan Program Kerja Strategis Fungsional Oleh PIC Scorecard </t>
  </si>
  <si>
    <t>Melakukan Otorisasi Terhadap Scorecard Fungsional</t>
  </si>
  <si>
    <t>Pengukuran Kinerja Unit Korporat</t>
  </si>
  <si>
    <t>Menerima dan Melakukan Evaluasi Laporan Scorecard dari PJPU</t>
  </si>
  <si>
    <t>Melakukan Konsolidasi dan Mengevaluasi Laporan Program Kerja Strategis Dept Fungsional</t>
  </si>
  <si>
    <t>Melakukan Penginputan Pada Realisasi Scorecard Oleh PIC Korporat</t>
  </si>
  <si>
    <t>Analisis Compliance Investasi</t>
  </si>
  <si>
    <t>Melakukan Monitoring berkala setiap tahapan proses investasi</t>
  </si>
  <si>
    <t xml:space="preserve">Melakukan Monitoring pelaksanaan investasi berdasarkan periode yang telah ditetapkan dan updating Target Realisasi </t>
  </si>
  <si>
    <t>Analisis Gap Target Departemen (bukan proyek)</t>
  </si>
  <si>
    <t>Melakukan monitoring dan evaluasi project timeline dan performance margin</t>
  </si>
  <si>
    <t>Pengukuran Kinerja Program Strategis Perusahaan</t>
  </si>
  <si>
    <t>Melakukan Review Terhadap Program Kerja PMO</t>
  </si>
  <si>
    <t>Melakukan Penginputan Kinerja Program Kerja Strategis</t>
  </si>
  <si>
    <t xml:space="preserve">Laporan Pengukuran, Monitoring </t>
  </si>
  <si>
    <t>Melakukan Evaluasi Realisasi Scorecard Aspek Keuangan</t>
  </si>
  <si>
    <t>Melakukan Evaluasi Realisasi Scorecard Aspek Non Keuangan dan Program Kerja Srategis</t>
  </si>
  <si>
    <t>Evaluasi dan Review Kinerja</t>
  </si>
  <si>
    <t>Rapat Evaluasi dan Pembahasan Kinerja</t>
  </si>
  <si>
    <t>Melakukan Penyusunan Materi Untuk Manajemen Review</t>
  </si>
  <si>
    <t>Melakukan Rapat Manajemen Review/Rapat Koordinasi Tingkat Pusat</t>
  </si>
  <si>
    <t>Tindakan Perbaikan dan Peningkatan Kinerja</t>
  </si>
  <si>
    <t>Memberikan Surat Feedback RTL Aspek Keuangan Kepada Unit Kerja Terkait</t>
  </si>
  <si>
    <t>Memberikan Surat Feedback RTL Aspek Non Keuangan Kepada Unit Kerja Terkait</t>
  </si>
  <si>
    <t>Melakukan Perbaikan Sesuai Rencana Tindak Lanjut Aspek Keuangan</t>
  </si>
  <si>
    <t>Melakukan Perbaikan Sesuai Rencana Tindak Lanjut Aspek Non Keuangan</t>
  </si>
  <si>
    <t>Melakukan Penyusunan Laporan Perbaikan dan Tindakan Kinerja Aspek Keuangan</t>
  </si>
  <si>
    <t>Melakukan Penyusunan Laporan Perbaikan dan Tindakan Kinerja Aspek Non Keuangan</t>
  </si>
  <si>
    <t>Monitoring Perbaikan dan Peningkatan Kinerja</t>
  </si>
  <si>
    <t>Melakukan Monitoring Perbaikan dan Peningkatan Kinerja Aspek Keuangan</t>
  </si>
  <si>
    <t>Melakukan Monitoring Perbaikan dan Peningkatan Kinerja Aspek Non Keuangan</t>
  </si>
  <si>
    <t>Pra Audit</t>
  </si>
  <si>
    <t xml:space="preserve">Penyusunan RKAP dan PKPT  </t>
  </si>
  <si>
    <t>Menyusun dan mengajukan pengesahan Risk Based Audit</t>
  </si>
  <si>
    <t>Melakukan evaluasi RKAP Pengawasan Internal tahun sebelumnya</t>
  </si>
  <si>
    <t>Melakukan penyusunan RKAP Pengawasan Internal</t>
  </si>
  <si>
    <t>Melakukan klasifikasi objek pemeriksaan berdasarkan parameter penilaian Risk Based Audit dan jadwal pemeriksaan</t>
  </si>
  <si>
    <t>Audit</t>
  </si>
  <si>
    <t>Persiapan Audit SPI</t>
  </si>
  <si>
    <t>Menyusun dokumen persiapan penugasan berdasarkan PKPT atau permintaan khusus</t>
  </si>
  <si>
    <t>Melakukan audit pendahuluan</t>
  </si>
  <si>
    <t>Pelaksanaan Pemeriksaan / Audit SPI</t>
  </si>
  <si>
    <t>Melaksanakan audit dan menyusun kertas kerja pemeriksaan</t>
  </si>
  <si>
    <t>Melakukan penelaahan dan kajian KKP</t>
  </si>
  <si>
    <t>Laporan Hasil Pemeriksaan</t>
  </si>
  <si>
    <t xml:space="preserve"> Menyusun laporan hasil pemeriksaan</t>
  </si>
  <si>
    <t>Mendistribusikan surat tindak lanjut dirut</t>
  </si>
  <si>
    <t>Post Audit</t>
  </si>
  <si>
    <t>Tindak Lanjut Hasil Pemeriksaan</t>
  </si>
  <si>
    <t>Memasukkan temuan ke dalam LTLA Online (WIKA PIS)</t>
  </si>
  <si>
    <t>Memasukan analisa permasalahan, RTL dan dokumen pendukung RTL</t>
  </si>
  <si>
    <t>Melakukan monitoring dan evaluasi tindak lanjut temuan</t>
  </si>
  <si>
    <t>Perencanaan Program Legal</t>
  </si>
  <si>
    <t>Penyusunan RJPP Legal</t>
  </si>
  <si>
    <t>Melakukan Analisa Kegiatan Legal pada RJPP WIKA</t>
  </si>
  <si>
    <t>Menyusun RJPP LEGAL</t>
  </si>
  <si>
    <t>Penyusunan Rencana Kegiatan RKAP</t>
  </si>
  <si>
    <t>Melakukan Analisa Kegiatan Legal pada RKAP WIKA</t>
  </si>
  <si>
    <t>Menyusun RKAP LEGAL</t>
  </si>
  <si>
    <t>Pelaksanaan Kepatuhan Legal</t>
  </si>
  <si>
    <t>Legal Regulatory Awareness</t>
  </si>
  <si>
    <t>Melakukan Penyusunan/ Mereview Draft Perjanjian KSO</t>
  </si>
  <si>
    <t>Memastikan dilakukan Pengesahan Dokumen KSO</t>
  </si>
  <si>
    <t>Melakukan Review Dokumen Tender</t>
  </si>
  <si>
    <t>Memastikan dilakukannya Pengesahan Terhadap Jaminan Tender</t>
  </si>
  <si>
    <t>Mengajukan persetujuan ke direksi</t>
  </si>
  <si>
    <t>Melakukan Analisa Kepatuhan Hukum Terhadap RKP</t>
  </si>
  <si>
    <t>Melakukan Review Perjanjian Kerja</t>
  </si>
  <si>
    <t>Memastikan dilakukannya Pengesahan Review Perjanjian Kerja</t>
  </si>
  <si>
    <t>Melakukan Review Jaminan</t>
  </si>
  <si>
    <t>Setoran Modal (Investasi)</t>
  </si>
  <si>
    <t>Mereview permohonan kajian investasi setoran modal</t>
  </si>
  <si>
    <t>Melakukan review risiko terhadap kajian investasi setoran modal</t>
  </si>
  <si>
    <t>Memetakan AP yang termasuk perusahaan terafiliasi</t>
  </si>
  <si>
    <t>Melakukan pengadaan KJPP untuk Menyusun FO bagi perusahaan yang memiliki hubungan afiliasi</t>
  </si>
  <si>
    <t>Melakukan Corporate Approval</t>
  </si>
  <si>
    <t>Melakukan penandatanganan surat keputusan</t>
  </si>
  <si>
    <t>Mengikuti RUPS AP</t>
  </si>
  <si>
    <t>Menyusun surat pemberitahuan kepada pemohon</t>
  </si>
  <si>
    <t>Menyetorkan modal ke AP</t>
  </si>
  <si>
    <t>Akuisisi (Investasi)</t>
  </si>
  <si>
    <t>Melakukan Kegiatan Penyusunan Preliminary Legal Due Dilligence</t>
  </si>
  <si>
    <t>Menyampaikan preliminary LDD Ke direksi</t>
  </si>
  <si>
    <t>Melakukan kordinasi dengan instansi terkait mengenai perizinan dan perolehan sertifikat</t>
  </si>
  <si>
    <t>Menyusun surat keputusun Investasi No Go</t>
  </si>
  <si>
    <t>Menyusun LDD, LO, dokumen transaksi dan memproses Corporate Approval</t>
  </si>
  <si>
    <t>Kerjasama Investasi</t>
  </si>
  <si>
    <t>Membuat kajian aset (feasibility study)</t>
  </si>
  <si>
    <t>Melakukan analisis KYP dan kajian internal</t>
  </si>
  <si>
    <t>Melakukan pengadaan konsultan dan monitoring hasil</t>
  </si>
  <si>
    <t>Menyusun surat keputusun Perjanjian Kerjasama tidak disetujui</t>
  </si>
  <si>
    <t>Mengajukan approval hasil kajian eksternal</t>
  </si>
  <si>
    <t>Melakukan tanda tangan perjanjian</t>
  </si>
  <si>
    <t>Divestasi (Investasi)</t>
  </si>
  <si>
    <t>Membuat kajian divestasi</t>
  </si>
  <si>
    <t>Melakukan pengadaan konsultan dan monitoring hasil kajian konsultan eksternal</t>
  </si>
  <si>
    <t>Mengajukan ke perusahaan yang akan di divestasi</t>
  </si>
  <si>
    <t>Menyusun surat keputusun Divestasi No Go</t>
  </si>
  <si>
    <t>Melakukan penawaran atas saham yang akan di divestasikan ke pemegang saham eksisting/pihak ketiga</t>
  </si>
  <si>
    <t>Melakukan aktivitas divestasi</t>
  </si>
  <si>
    <t>Pendirian Perusahaan Patungan (Investasi)</t>
  </si>
  <si>
    <t>Membuat kajian pendirian Perusahaan Patungan (Investasi)</t>
  </si>
  <si>
    <t>Melakukan persetujuan pembentukan perusahaan patungan</t>
  </si>
  <si>
    <t>Menyusun surat pemberitahuan kepada setiap calon mitra</t>
  </si>
  <si>
    <t>Penyelesaian Sengketa (Mediasi)</t>
  </si>
  <si>
    <t>Melakukan penunjukkan mediator, melakukan penyerahan dokumen-dokumen terkait dan melakukan paparan atau presentasi dan goal yang diharapkan</t>
  </si>
  <si>
    <t>Melakukan Proses Mediasi (Pembahasan)</t>
  </si>
  <si>
    <t>Penyelesaian Sengketa (Arbitrase) Sebagai Pemohon</t>
  </si>
  <si>
    <t>Melakukan koordinasi dengan unit kerja terkait</t>
  </si>
  <si>
    <t>Melakukan surat menyurat untuk menyelesaikan permasalahan melalui arbitrase (Permohonan Arbitrase)</t>
  </si>
  <si>
    <t>Menyusun CR Permohonan Arbitrase dan Menyusun Permohonan Arbitrase serta menyusun SKK</t>
  </si>
  <si>
    <t>Melakukan Pendaftaran Permohonan Arbitrase dan SKK</t>
  </si>
  <si>
    <t>Melakukan penunjukan Arbiter</t>
  </si>
  <si>
    <t>Melakukan persiapan persidangan di Arbitrase</t>
  </si>
  <si>
    <t>Melaksanakan persidangan arbitrase dengan melakukan presentasi dan/atau paparan permohonan arbitrase</t>
  </si>
  <si>
    <t>Menyusun Replik dan/atau Jawaban atas Rekonpensi</t>
  </si>
  <si>
    <t>Melakukan Persidangan dengan Agenda Penyampaian Replik dan/atau Jawaban atas rekonpensi</t>
  </si>
  <si>
    <t>Melakukan persidangan dengan agenda penyampaian duplik dari Termohon</t>
  </si>
  <si>
    <t>Melakukan pengumpulan dan penyusunan bukti tertulis</t>
  </si>
  <si>
    <t>Melakukan agenda sidang eksaminasi bukti tertulis para pihak</t>
  </si>
  <si>
    <t>Melakukan pencarian saksi fakta dan persiapan pemeriksaan saksi fakta</t>
  </si>
  <si>
    <t>Melakukan persidangan pemeriksaan saksi fakta</t>
  </si>
  <si>
    <t>Melakukan pencarian saksi Ahli dan persiapan pemeriksaan saksi Ahli</t>
  </si>
  <si>
    <t>Melakukan persidangan pemeriksaan Saksi Ahli</t>
  </si>
  <si>
    <t>Menyusun kesimpulan</t>
  </si>
  <si>
    <t>Melakukan persidangan dengan penyampaian kesimpulan</t>
  </si>
  <si>
    <t>Melakukan Agenda sidang pembacaan putusan</t>
  </si>
  <si>
    <t>Melakukan pendaftaran putusan arbitrase ke Pengadilan Negeri</t>
  </si>
  <si>
    <t>Menerima / melakukan upaya hukum pembatalan putusan arbitrase</t>
  </si>
  <si>
    <t>Penyelesaian Sengketa (Arbitrase) Sebagai Termohon</t>
  </si>
  <si>
    <t>Melakukan Penunjukan Penasehat Hukum/In House Lawyer</t>
  </si>
  <si>
    <t>Menyusun Tim Kuasa Khusus, Eksepsi dan Jawaban dan/atau Rekonpensi</t>
  </si>
  <si>
    <t>Melakukan penunjukkan Arbiter Pembayaran Arbitrase</t>
  </si>
  <si>
    <t>Melakukan Persiapan Persidangan di Arbitrase</t>
  </si>
  <si>
    <t>Menyusun paparan dan atau presentasi materi</t>
  </si>
  <si>
    <t>Menyusun Eksepsi dan Jawaban dan/atau rekonpensi dari Termohon</t>
  </si>
  <si>
    <t>Melakukan persidangan dengan agenda penyampaian eksepsi dan jawaban dan / atau rekonpensi dari Termohon</t>
  </si>
  <si>
    <t>Melakukan persidanagan dengan agenda Replik dari Pemohon</t>
  </si>
  <si>
    <t>Melakukan penyusunan Duplik Termohon</t>
  </si>
  <si>
    <t>Melakukan persidangan dengan agenda penyampaian Duplik Termohon</t>
  </si>
  <si>
    <t>Menyusun dan menyiapkan alat bukti tertulis</t>
  </si>
  <si>
    <t>Melakukan persidangan dengan agenda pemeriksaan alat bukti tertulis</t>
  </si>
  <si>
    <t>Melakukan pencarian saksi fakta</t>
  </si>
  <si>
    <t>Melakukan agenda sidang pembacaan putusan</t>
  </si>
  <si>
    <t>Perdata PMH dan Wanprestasi Sebagai Penggugat</t>
  </si>
  <si>
    <t>Membuat CR, Menyusun Gugatan dan Surat Kuasa &amp; surat penunjukan penasehat hukam /inhouse lawyer</t>
  </si>
  <si>
    <t>Mendaftarkan gugatan dan surat kuasa ke Pengadilan Negri</t>
  </si>
  <si>
    <t>Mengikuti sidang pendahuluan</t>
  </si>
  <si>
    <t>Melakukan Proses Mediasi</t>
  </si>
  <si>
    <t>Melakukan sidang lanjutan</t>
  </si>
  <si>
    <t>Melakukan pembacaan gugatan</t>
  </si>
  <si>
    <t>Menyaksikan Pembacaan Eksepsi dan Jawaban Tergugat</t>
  </si>
  <si>
    <t>Melakukan Pembacaan Replik Penggugat</t>
  </si>
  <si>
    <t>Menyaksikan pembacaan Duplik Tergugat</t>
  </si>
  <si>
    <t>Menghadiri Pembacaan Putusan Sela</t>
  </si>
  <si>
    <t>Melakukan Pemeriksaan bukti tertulis Penggugat</t>
  </si>
  <si>
    <t>Melakukan Pemeriksaan bukti tertulis Tergugat</t>
  </si>
  <si>
    <t>Melakukan Pemeriksaan saksi fakta Penggugat</t>
  </si>
  <si>
    <t>Melakukan Pemeriksaan saksi fakta Tergugat</t>
  </si>
  <si>
    <t>Melakukan Pemeriksaan Ahli dari Penggugat</t>
  </si>
  <si>
    <t>Melakukan Pemeriksaan Ahli dari Tergugat</t>
  </si>
  <si>
    <t>Menyusun Kesimpulan</t>
  </si>
  <si>
    <t>Menghadiri Pembacaan Kesimpulan dari Para Pihak</t>
  </si>
  <si>
    <t>Menghadiri Pembacaan Putusan Pengadilan Negeri</t>
  </si>
  <si>
    <t>Menerima Putusan Pengadilan Negeri</t>
  </si>
  <si>
    <t>Mengajukan Perkara ke tingkat yang lebih tinggi</t>
  </si>
  <si>
    <t>Perdata PMH Wanprestasi Sebagai Tergugat</t>
  </si>
  <si>
    <t>Menyusun Surat Kuasa (bisa kepada inhouse Lawyer atau external lawyer) dan pendaftaran Surat Kuasa ke PN</t>
  </si>
  <si>
    <t>Melakukan Sidang Lanjutan</t>
  </si>
  <si>
    <t>Menghadiri pembacaan gugatan</t>
  </si>
  <si>
    <t>Melakukan pembacaan eksepsi dan jawaban Tergugat</t>
  </si>
  <si>
    <t>Menghadiri pembacaan Replik Penggugat</t>
  </si>
  <si>
    <t>Melakukan pembacaan Duplik Tergugat</t>
  </si>
  <si>
    <t>Melakukan Pemerikasaan bukti tertulis Tergugat</t>
  </si>
  <si>
    <t>Melakukan inzage putusan pengadilan negeri</t>
  </si>
  <si>
    <t>Perdata Dalam Proses Banding Sebagai Pembanding</t>
  </si>
  <si>
    <t>Melakukan pendaftaran surat kuasa, pernyataan banding dan memori banding pada Pengadilan Tinggi melalui Pengadilan Negeri setempat/semula</t>
  </si>
  <si>
    <t>Monitoring Dokumentasi Banding</t>
  </si>
  <si>
    <t>Memperoleh putusan banding</t>
  </si>
  <si>
    <t>Menerima Putusan Banding</t>
  </si>
  <si>
    <t>Mengajukan Kasasi</t>
  </si>
  <si>
    <t>Perdata Dalam Proses Banding Sebagai Terbanding</t>
  </si>
  <si>
    <t>Melakukan pendaftaran Surat Kuasa dan penyampaian kontra memori banding ke Pengadilan Tinggi melalui kepaniteraan pengadilan negeri setempat/semula</t>
  </si>
  <si>
    <t>Perdata Dalam Proses Kasasi Sebagai Pemohon Kasasi</t>
  </si>
  <si>
    <t>Melakukan Pendaftaran Surat Kuasa dan pernyataan Kasasi dan memori Kaasi ke Mahakamah Agung melalui Kepaniteraan Pengadilan Negeri semula</t>
  </si>
  <si>
    <t>Melakukan Monitoring dokumentasi kasasi</t>
  </si>
  <si>
    <t>Memperoleh Putusan Kasasi</t>
  </si>
  <si>
    <t>Menerima Putusan Kasasi</t>
  </si>
  <si>
    <t>Mengajukan Upaya Hukum Luar Biasa</t>
  </si>
  <si>
    <t>Perdata Dalam Proses Kasasi Sebagai Termohon Kasasi</t>
  </si>
  <si>
    <t>Melakukan pendaftaran surat kuasa dan penyampaian kontra memori Kasasi ke Mahkamah Agung melalui kepaniteraan pengadilan negeri setempat/semula</t>
  </si>
  <si>
    <t>Monitoring dokumentasi Kasasi</t>
  </si>
  <si>
    <t>Perdata Dalam Proses PK Sebagai Pemohon PK</t>
  </si>
  <si>
    <t>Melakukan Pendaftaran Surat Kuasa dan penyataan PK serta penyampaian memori PK</t>
  </si>
  <si>
    <t>Melakukan Monitoring dokumentasi PK</t>
  </si>
  <si>
    <t>Memperoleh Putusan PK</t>
  </si>
  <si>
    <t>Perdata Dalam Proses PK sebagai Termohon PK</t>
  </si>
  <si>
    <t>Perdata Khusus Pengadilan Hubungan Industrial sebagai Tergugat</t>
  </si>
  <si>
    <t>Menyusun surat kuasa dan surat tugas penyelesaian bipartit dan tripartit</t>
  </si>
  <si>
    <t>Melakukan Forum Penyelesaian Bipartit antara Tenaga Kerja dan Perusahaan</t>
  </si>
  <si>
    <t>Melakukan Forum Penyelesaian Tripartit antara Tenaga Kerja dan Perusahaan serta Dinas Ketenagakerjaan</t>
  </si>
  <si>
    <t>Menyusun Surat Kuasa dan pendaftaran Surat Kuasa ke PHI</t>
  </si>
  <si>
    <t>Melakukan sidang pendahuluan</t>
  </si>
  <si>
    <t>Melakukan Pemeriksaan Pokok Perkara</t>
  </si>
  <si>
    <t>Melakukan pembacaan Replik Penggugat</t>
  </si>
  <si>
    <t>Melakukan Pembacaan Putusan Sela</t>
  </si>
  <si>
    <t>Melakukan Pemeriksaan bukti Penggugat</t>
  </si>
  <si>
    <t>Melakukan Pemeriksaan bukti Tergugat</t>
  </si>
  <si>
    <t>Menghadiri Pembacaan kesimpulan para pihak</t>
  </si>
  <si>
    <t>Perdata Khusus Pengadilan Hubungan Industrial dalam proses kasasi sebagai termohon</t>
  </si>
  <si>
    <t>Melakukan Pendaftaran Surat Kuasa dan penyampaian kontra memori Kasasi ke Mahkamah Agung melalui kepaniteraan pengadilan hubungan industrial setempat/semula</t>
  </si>
  <si>
    <t>Perdata Khusus Pengadilan Hubungan Industrial dalam proses Kasasi sebagai Pemohon</t>
  </si>
  <si>
    <t>Melakukan Pendaftaran Surat Kuasa dan pernyataan Kasasi dan memori Kasasi ke Mahakamah Agung melalui Kepaniteraan Pengadilan Hubungan Industrial semula</t>
  </si>
  <si>
    <t>Perdata Khusus Pengadilan Hubungan Industrial dalam proses PK sebagai Termohon</t>
  </si>
  <si>
    <t>Melakukan Pendaftaran Surat Kuasa dan penyataan PK serta penyampaian kontra memori PK</t>
  </si>
  <si>
    <t>Perdata Khusus Pengadilan Hubungan Industrial dalam proses PK sebagai Pemohon</t>
  </si>
  <si>
    <t>Perdata Sebagai Pemohon Eksekusi</t>
  </si>
  <si>
    <t>Menyusun surat kuasa dan permohonan eksekusi</t>
  </si>
  <si>
    <t>Melakukan Pendaftaran surat kuasa dan surat permohonan eksekusi</t>
  </si>
  <si>
    <t>Melaksanakan aanmaning</t>
  </si>
  <si>
    <t>Melakasanakan eksekusi</t>
  </si>
  <si>
    <t>Perdata Sebagai Termohon Eksekusi</t>
  </si>
  <si>
    <t>Melakukan penyerahan surat perlawanan eksekusi</t>
  </si>
  <si>
    <t>Komisi Pengawas Persaingan Usaha (KPPU)</t>
  </si>
  <si>
    <t>Menyusun surat kuasa</t>
  </si>
  <si>
    <t>Melakukan pemeriksaan saksi investigator</t>
  </si>
  <si>
    <t>Melakukan Pemeriksaan Terlapor</t>
  </si>
  <si>
    <t>Melakukan Inzage</t>
  </si>
  <si>
    <t>Melakukan penyerahan dan penyampaian kesimpulan</t>
  </si>
  <si>
    <t>Pidana (dari WIKA ke Luar) Sebagai Pelapor</t>
  </si>
  <si>
    <t>Menyusun CR, Surat Kuasa, dan Menyusun Laporan Kepada APH</t>
  </si>
  <si>
    <t>Mengikuti Proses Penyelidikan Pemeriksaan Perkara</t>
  </si>
  <si>
    <t>Mengikuti Proses Penyidikan Perkara</t>
  </si>
  <si>
    <t>Mengikuti Proses Persidangan dengan menghadirkan Terdakwa</t>
  </si>
  <si>
    <t>Menghadiri Pembacaan Dakwaan dari Jasa Penuntut Umum sebagai pemantau perkara</t>
  </si>
  <si>
    <t>Menghadiri Pembacaan Eksepsi dari Terdakwa</t>
  </si>
  <si>
    <t>Menghadiri pemeriksaan saksi-saksi yang dihadirkan oleh Jasa Penuntut Umum</t>
  </si>
  <si>
    <t>Menghadiri Pemeriksaan saksi-saksi yang dihadirkan oleh Terdakwa</t>
  </si>
  <si>
    <t>Menghadiri Pemeriksaan Ahli yang dihadirkan oleh Jasa Penuntut Umum</t>
  </si>
  <si>
    <t>Menghadiri Pemeriksaan Ahli yang dihadirkan oleh Terdakwa</t>
  </si>
  <si>
    <t>Menghadiri Pembacaan Surat Tuntutan oleh Jasa Penuntut Umum</t>
  </si>
  <si>
    <t>Menghadiri Pembacaan Nota Pembelaan (Pleidoi) dari Terdakwa</t>
  </si>
  <si>
    <t>Melakukan Pembacaan Replik dari Jasa Penuntut Umum</t>
  </si>
  <si>
    <t>Melakukan Pembacaan Duplik dari Terdakwa</t>
  </si>
  <si>
    <t>Pidana (dari Pihak Luar ke WIKA) Terlapor</t>
  </si>
  <si>
    <t>Menyusun Surat Kuasa Pendampingan dan Mengikuti Proses Penyelidikan Pemeriksaan Perkara</t>
  </si>
  <si>
    <t>Mengikuti Proses Pemeriksaan sidang Pengadilan</t>
  </si>
  <si>
    <t>Menghadiri Pembacaan Dakwaan dari Jasa Penuntut Umum</t>
  </si>
  <si>
    <t>Melakukan Pembacaan Eksepsi dari Terdakwa</t>
  </si>
  <si>
    <t>Menghadiri Pemeriksaan saksi-saksi yang dihadirkan oleh Jasa Penuntut Umum</t>
  </si>
  <si>
    <t>Menghadiri Pembacaan Pleidoi/Nota Pembelaan Terdakwa</t>
  </si>
  <si>
    <t>Menghadiri Pembacaan Replik dari Jasa Penuntut Umum</t>
  </si>
  <si>
    <t>Menghadiri Pembacaan Duplik dari Terdakwa</t>
  </si>
  <si>
    <t>Pidana Dalam Proses Banding (Sebagai Terdakwa)</t>
  </si>
  <si>
    <t>Menyusun Surat Kuasa dan Memori Banding</t>
  </si>
  <si>
    <t>Mendaftarkan Surat Kuasa dan Memori banding</t>
  </si>
  <si>
    <t>Melakukan Monitoring Memori Banding</t>
  </si>
  <si>
    <t>Menghadiri Penyampaian Putusan Pengadilan Tinggi</t>
  </si>
  <si>
    <t>Menerima Putusan Pengadilan Tinggi</t>
  </si>
  <si>
    <t>Pidana sebagai Pemohon Kasasi</t>
  </si>
  <si>
    <t>Mendaftarkan Surat Kuasa dan Pernyataan Kasasi &amp; memori Kasasi ke Mahakamah Agung melalui Kepaniteraan Pengadilan Negeri semula</t>
  </si>
  <si>
    <t>Menghadiri Penyampaian Putusan Kasasi</t>
  </si>
  <si>
    <t>Pidana Dalam Proses Kasasi Sebagai Termohon</t>
  </si>
  <si>
    <t>Mendaftarkan Surat Kuasa dan penyerahan kontra memori Kasasi ke Mahakamah Agung melalui Kepaniteraan Pengadilan Negeri semula</t>
  </si>
  <si>
    <t>Melakukan monitoring dokumentasi Kasasi</t>
  </si>
  <si>
    <t>Pidana Dalam Proses PK Sebagai Pemohon</t>
  </si>
  <si>
    <t>Menyusun Surat kuasa dan memori PK</t>
  </si>
  <si>
    <t>Mendaftarkan Surat Kuasa dan Memori PK</t>
  </si>
  <si>
    <t>Melakukan Monitoring Dokumentasi PK</t>
  </si>
  <si>
    <t>Menghadiri Penyampaian putusan PK</t>
  </si>
  <si>
    <t>PTUN (Pengadilan Tata Usaha Negara)</t>
  </si>
  <si>
    <t>Melakukan Pendaftaran Surat Kuasa dan penyerahan memori Kasasi ke Mahakamah Agung melalui Kepaniteraan Pengadilan Tata Usaha Negara</t>
  </si>
  <si>
    <t>Menyampaikan Bukti-Bukti Keberatan</t>
  </si>
  <si>
    <t>Menyampaikan Bukti-Bukti Tambahan untuk mengajukan Banding</t>
  </si>
  <si>
    <t>Menyampaikan Bukti-Bukti Keseluruhan dan mengajukan PK</t>
  </si>
  <si>
    <t>Menerima Putusan Pengadilan</t>
  </si>
  <si>
    <t>Pembatalan Putusan Arbitrase (Sebagai Pemohon)</t>
  </si>
  <si>
    <t>Menyusun CR, dan Surat Kuasa serta Permohonan/gugatan Pembatalan Putusan Arbitrase</t>
  </si>
  <si>
    <t>Menghadiri Sidang Pendahuluan</t>
  </si>
  <si>
    <t>Melakukan pembacaan permohonan/gugatan</t>
  </si>
  <si>
    <t>Melakukan pembacaan eksepsi dan jawaban Termohon/Tergugat</t>
  </si>
  <si>
    <t>Melakukan pembacaan Replik Pemohon/Penggugat</t>
  </si>
  <si>
    <t>Melakukan pembacaan Duplik Termohon/Tergugat</t>
  </si>
  <si>
    <t>Menghadiri Eksaminasi bukti Pemohon/Penggugat</t>
  </si>
  <si>
    <t>Menghadiri Eksaminasi bukti tertulis Termohon/Tergugat</t>
  </si>
  <si>
    <t>Menghadiri Pemeriksaan saksi fakta Pemohon/Penggugat</t>
  </si>
  <si>
    <t>Menghadiri Pemeriksaan saksi fakta Tergugat</t>
  </si>
  <si>
    <t>Menghadiri Pemeriksaan Ahli dari Pemohon/Penggugat</t>
  </si>
  <si>
    <t>Menghadiri Pemeriksaan Ahli dari Termohon/Tergugat</t>
  </si>
  <si>
    <t>Perdata Dalam Proses Kasasi Sebagai Pemohon Kasasi Pembatalan putusan Arbitrase</t>
  </si>
  <si>
    <t>Mendaftarkan Surat Kuasa dan pernyataan Kasasi dan memori Kaasi ke Mahakamah Agung melalui Kepaniteraan Pengadilan Negeri semula</t>
  </si>
  <si>
    <t>Melakukan Monitoring dokumentasi Kasasi</t>
  </si>
  <si>
    <t>Perdata Dalam Proses PK Sebagai Pemohon PK Pembatalan Putusan Arbitrase</t>
  </si>
  <si>
    <t>Mendaftarkan Surat Kuasa dan penyataan PK serta penyampaian memori PK</t>
  </si>
  <si>
    <t>Menghadiri Penyampaian Putusan PK</t>
  </si>
  <si>
    <t>Perdata Pembatalan Putusan Arbitrase sebagai Termohon/Tergugat</t>
  </si>
  <si>
    <t>Menyusun Surat Kuasa dan Mendaftarkan Surat Kuasa ke Pengadilan Negeri</t>
  </si>
  <si>
    <t>Menghadiri Inzaghe Putusan Pengadilan Negeri</t>
  </si>
  <si>
    <t>Perdata Dalam Proses Kasasi Sebagai Termohon Kasasi Pembatalan Putusan Arbitrase</t>
  </si>
  <si>
    <t>Mendaftarkan Surat Kuasa dan Menyampaikan kontra memori Kasasi ke Mahkamah Agung melalui kepaniteraan pengadilan negeri setempat/semula</t>
  </si>
  <si>
    <t>Perdata Dalam Proses PK Sebagai Termohon PK Pembatalan Putusan Arbitrase</t>
  </si>
  <si>
    <t>Mendaftarkan Surat Kuasa dan penyataan PK serta mepenyampaian kontra memori PK</t>
  </si>
  <si>
    <t>Melakukan monitoring dokumentasi PK</t>
  </si>
  <si>
    <t>Niaga (Permohonan Pernyataan pailit)</t>
  </si>
  <si>
    <t>Menyusun Circuler Resolution Direksi untuk Penyelesaian Perselisihan</t>
  </si>
  <si>
    <t>Mengikuti Pelaksanaan gelar perkara terhadap debitor yang akan dinyatakan pailit</t>
  </si>
  <si>
    <t>Menyusun Permohonan Kepailitan dan Surat Kuasa</t>
  </si>
  <si>
    <t>Melakukan Pendaftaran Permohonan Pernyataan Pailit dan Surat Kuasa melalui Panitera Pengadilan Niaga</t>
  </si>
  <si>
    <t>Mengikuti Agenda Penetapan hari sidang oleh Pengadilan Niaga</t>
  </si>
  <si>
    <t>Menghadiri Persidangan Pendahuluan</t>
  </si>
  <si>
    <t>Mengikuti Pemeriksaan bukti tertulis Debitor</t>
  </si>
  <si>
    <t>Mengikuti Pemeriksaan bukti tertulis Kreditor</t>
  </si>
  <si>
    <t>Mengikuti Pemeriksaan saksi Debitor</t>
  </si>
  <si>
    <t>Mengikuti Pemeriksaan saksi Kreditor</t>
  </si>
  <si>
    <t>Menerima Putusan pernyataan pailit</t>
  </si>
  <si>
    <t>Melakukan Penunjukkan Kurator dan Hakim Pengawas</t>
  </si>
  <si>
    <t>Menerima Keterangan Hakim Pengawas dan Panitia Kreditor Sementara</t>
  </si>
  <si>
    <t>Menerima Putusan Pencabutan Pernyataan Pailit</t>
  </si>
  <si>
    <t>Permohonan Perdamaian oleh Debitor Pailit</t>
  </si>
  <si>
    <t>Menerima Penawaran perdamaian oleh Debitor Pailit dengan Kreditor di Pengadilan Niaga</t>
  </si>
  <si>
    <t>Menerima salinan rencana perdamaian untuk Kurator dan masing-masing kreditor dari Panitera</t>
  </si>
  <si>
    <t>Menerima pendapat tertulis terhadap rencana perdamaian dari Kurator dan Panitia Kreditor</t>
  </si>
  <si>
    <t>Menerima keterangan dan pembelaan untuk merubah perdamaian dari Debitor pailit</t>
  </si>
  <si>
    <t>Mengikuti Pemungutan suara untuk persetujuan perdamaian</t>
  </si>
  <si>
    <t>Menghadiri Persidangan untuk pengesahan hasil pemungutan suara untuk perdamaian yang diajukan oleh Debitor Pailit</t>
  </si>
  <si>
    <t>Menerima Penetapan sidang perdamaian</t>
  </si>
  <si>
    <t>BUMN sebagai Debitor dalam PKPU yang diajukan oleh Kementerian Keuangan</t>
  </si>
  <si>
    <t>Melakukan Pengajuan Penundaan Kewajiban Pembayaran Utang melalui Circuler Resolution Direksi</t>
  </si>
  <si>
    <t>Menyusun Surat PKPU kepada Kementerian Keuangan</t>
  </si>
  <si>
    <t>Melakukan Pendaftaran rencana PKPU oleh Pemohon (BUMN) ke Pengadilan Niaga</t>
  </si>
  <si>
    <t>Menghadiri Persidangan PKPU</t>
  </si>
  <si>
    <t>Mengikuti Pembacaan putusan PKPU sementara</t>
  </si>
  <si>
    <t>Mengikuti Persidangan mendengar keterangan Kreditor, Debitor, Hakim Pengawas, dan Pengurus</t>
  </si>
  <si>
    <t>Menghadiri Persidangan untuk pemungutan suara PKPU Tetap</t>
  </si>
  <si>
    <t>Menerima Putusan penetapan untuk PKPU tetap</t>
  </si>
  <si>
    <t>Niaga (Kasasi Permohonan Pernyataan pailit)</t>
  </si>
  <si>
    <t>Menyusun Memori Kasasi Putusan Pernyataan Pailit</t>
  </si>
  <si>
    <t>Melakukan Pendaftaran Permohonan dan Memori Kasasi ke Pengadilan Niaga</t>
  </si>
  <si>
    <t>Melakukan Monitoring permohonan kasasi pernyataan pailit</t>
  </si>
  <si>
    <t>Menghadiri penyampaian putusan kasasi permohonan pernyataan pailit</t>
  </si>
  <si>
    <t>Niaga (Peninjauan Kembali Permohonan Kasasi Pernyataan pailit)</t>
  </si>
  <si>
    <t>Menyusun Circuler Resolution Direksi untuk Peninjauan Kembali</t>
  </si>
  <si>
    <t>Menyusun Memori Peninjauan Kembali terhadap Putusan Kasasi Pernyataan Pailit</t>
  </si>
  <si>
    <t>Melakukan Pendaftaran Permohonan dan Memori Peninjauan Kembali ke Pengadilan Niaga</t>
  </si>
  <si>
    <t>Melakukan Monitoring Peninjauan Kembali atas putusan kasasi pernyataan pailit</t>
  </si>
  <si>
    <t>Menghadiri penyampaian putusan Peninjauan Kembali atas Putusan Kasasi pernyataan pailit</t>
  </si>
  <si>
    <t>Penyelesaian Keberatan Pajak</t>
  </si>
  <si>
    <t>Menyusun Rencana Pengajuan Keberatan Pajak melalui Circuler Resolution Direksi</t>
  </si>
  <si>
    <t>Menyusun keberatan pajak</t>
  </si>
  <si>
    <t>Melakukan Pendaftaran Surat Keberatan ke Ditjen Pajak melalui KPP Terdaftar</t>
  </si>
  <si>
    <t>Mengikuti Pemeriksaan dan Klarifikasi terhadap Surat Keberatan Wajib Pajak</t>
  </si>
  <si>
    <t>Memberikan keterangan atau mendengar penjelasan sebagai Wajib Pajak yang dipanggil oleh Ditjen Pajak guna</t>
  </si>
  <si>
    <t>Menerima Keputusan Ditjen Pajak atas Surat Keberatan Wajib Pajak</t>
  </si>
  <si>
    <t>Menyusun Rencana Pengajuan Permohonan Banding Pajak melalui Circuler Resolution Direksi</t>
  </si>
  <si>
    <t>Menyusun Permohonan Banding dan Surat Kuasa</t>
  </si>
  <si>
    <t>Melakukan Pendaftaran Permohonan Banding dengan melampirkan Keputusan Keberatan dan Surat Kuasa ke Pengadilan Pajak</t>
  </si>
  <si>
    <t>Melakukan Pemeriksaan oleh Majelis Hakim atau Hakim Tunggal</t>
  </si>
  <si>
    <t>Menerima Putusan Majelis Hakim atau Hakim Tunggal</t>
  </si>
  <si>
    <t>Menerima Penetapan Majelis Hakim atau Hakim Tunggal</t>
  </si>
  <si>
    <t>Mengikuti Agenda Pemberitahuan Putusan Perkara Banding Dengan Acara Cepat kepada Pejabat Terbanding</t>
  </si>
  <si>
    <t>Menerima Penetapan dilanjutkan dengan Acara Biasa</t>
  </si>
  <si>
    <t>Banding Pajak melalui Acara Biasa</t>
  </si>
  <si>
    <t>Melakukan Surat Uraian Banding kepada Pemohon Banding</t>
  </si>
  <si>
    <t>Melakukan bantahan melalui Surat Bantahan Pemohon Banding</t>
  </si>
  <si>
    <t>Mengikuti Pemeriksaan Persiapan oleh Ketua Majelis Hakim</t>
  </si>
  <si>
    <t>Menghadiri Persidangan terbuka untuk umum</t>
  </si>
  <si>
    <t>Melakukan penjelasan pokok sengketa pajak kepada para pihak</t>
  </si>
  <si>
    <t>Mengikuti Pemeriksaan Bukti Tertulis Terbanding</t>
  </si>
  <si>
    <t>Mengikuti Pemeriksaan Bukti Tertulis Pemohon Banding</t>
  </si>
  <si>
    <t>Mengikuti Pemeriksaan saksi Terbanding</t>
  </si>
  <si>
    <t>Mengikuti Pemeriksaan Saksi Pemohon Banding</t>
  </si>
  <si>
    <t>Mengikuti Pemeriksaan Ahli Terbanding</t>
  </si>
  <si>
    <t>Mengikuti Pemeriksaan Ahli Pemohon Banding</t>
  </si>
  <si>
    <t>Mengikuti Pembacaan Putusan Pengadilan Pajak</t>
  </si>
  <si>
    <t xml:space="preserve">Pidana dalam proses PK sebagai Termohon </t>
  </si>
  <si>
    <t>Menyusun Surat Kuasa dan Kontra Memori PK</t>
  </si>
  <si>
    <t>Mendaftarkan Surat Kuasa dan Kontra Memori PK</t>
  </si>
  <si>
    <t>Peninjaun Kembali atas Gugatan Sengeketa Pajak</t>
  </si>
  <si>
    <t>Menyusun Permohonan Peninjauan Kembali terhadap Putusan Gugatan Pengadilan Pajak</t>
  </si>
  <si>
    <t>Melakukan Pendaftaran Permohonan Peninjauan Kembali ke Pengadilan Pajak</t>
  </si>
  <si>
    <t>Melakukan Monitoring Peninjauan Kembali atas Putusan Gugatan Pengadilan Pajak</t>
  </si>
  <si>
    <t>Menghadiri penyampaian putusan Peninjauan Kembali atas Putusan Gugatan Pengadilan Pajak</t>
  </si>
  <si>
    <t>PTUN (Pengadilan Tata Usaha Negara) sebagai Penggugat</t>
  </si>
  <si>
    <t>Menyusun Rencana Pengajuan Gugatan PTUN melalui Circuler Resolution Direksi</t>
  </si>
  <si>
    <t>Menyusun Gugatan dan Surat Kuasa</t>
  </si>
  <si>
    <t>Melakukan Pendaftaran Gugatan dan Surat Kuasa ke Pengadilan Tata Usaha Negara</t>
  </si>
  <si>
    <t>Mengikuti Dismissal Prosedur oleh Ketua Pengadilan</t>
  </si>
  <si>
    <t>Menghadiri Persidangan Pembuka/Pendahuluan</t>
  </si>
  <si>
    <t>Mengikuti Pembacaan Jawaban dari Majelis Hakim dan Tergugat</t>
  </si>
  <si>
    <t>Mengikuti Pembacaan Replik Pengguat</t>
  </si>
  <si>
    <t>Mengikuti Pembacaan Duplik Tergugat</t>
  </si>
  <si>
    <t>Mengikuti Pemeriksaan Bukti Tertulis Penggugat</t>
  </si>
  <si>
    <t>Mengikuti Pemeriksaan Bukti Tertulis Tergugat</t>
  </si>
  <si>
    <t>Mengikuti Pemeriksaan saksi Penggugat</t>
  </si>
  <si>
    <t>Mengikuti Pemeriksaan Saksi Tergugat</t>
  </si>
  <si>
    <t>Mengikuti Pemeriksaan Ahli Penggugat</t>
  </si>
  <si>
    <t>Mengikuti Pembacaan kesimpulan para pihak</t>
  </si>
  <si>
    <t>Mengikuti Pembacaan Putusan Pengadilan Tata Usaha Negara</t>
  </si>
  <si>
    <t>Melakukan Pendaftaran Banding</t>
  </si>
  <si>
    <t>PTUN sebagai Pemohon Banding</t>
  </si>
  <si>
    <t>Melakukan Pendaftaran Surat Kuasa dan pernyataan banding dan memori banding pada Pengadilan Tinggi TUN melalui Pengadilan TUN setempat</t>
  </si>
  <si>
    <t>Melakukan Monitoring Dokumentasi Banding</t>
  </si>
  <si>
    <t>Menerima Penyampaian putusan banding</t>
  </si>
  <si>
    <t>PTUN (Pengadilan Tata Usaha Negara) sebagai Pemohon Kasasi</t>
  </si>
  <si>
    <t>Melakukan monitoring dokumentasi kasasi</t>
  </si>
  <si>
    <t>Menerima Penyampaian Putusan Kasasi</t>
  </si>
  <si>
    <t>PTUN (Pengadilan Tata Usaha Negara) sebagai Pemohon Peninjauan Kembali</t>
  </si>
  <si>
    <t>Menyusun Permohonan Peninjauan Kembali terhadap Putusan Kasasi</t>
  </si>
  <si>
    <t>Melakukan Pendaftaran Permohonan Peninjauan Kembali ke Pengadilan Tata Usaha Negara</t>
  </si>
  <si>
    <t>Melakukan Monitoring Peninjauan Kembali atas Putusan Kasasi</t>
  </si>
  <si>
    <t>Menghadiri penyampaian putusan Peninjauan Kembali atas Putusan Kasasi Mahkamah Agung</t>
  </si>
  <si>
    <t>Penyusunan Laporan Pelaksanaan Legal</t>
  </si>
  <si>
    <t>Melakukan Rekapitulasi Aktifitas Legal</t>
  </si>
  <si>
    <t>Monitoring dan Evaluasi (Monev) Legal</t>
  </si>
  <si>
    <t xml:space="preserve">Legal Sharing </t>
  </si>
  <si>
    <t>Menyusun Persiapan Sosialisasi Legal</t>
  </si>
  <si>
    <t>Melakukan Sosialisasi Legal</t>
  </si>
  <si>
    <t>Penyusunan Laporan Monev dan Kinerja Legal</t>
  </si>
  <si>
    <t>Menyusun Materi MR</t>
  </si>
  <si>
    <t>Melakukan Pelaporan di MR</t>
  </si>
  <si>
    <t>Perencanaan GCG</t>
  </si>
  <si>
    <t>Penyusunan Roadmap GCG</t>
  </si>
  <si>
    <t>Melakukan Review RJPP dan Mensinergikan dengan Visi Misi Perusahaan</t>
  </si>
  <si>
    <t>Meratifikasi Regulasi Eksternal</t>
  </si>
  <si>
    <t>Melakukan Penyesuaian Pada Anggaran Dasar Perusahaan</t>
  </si>
  <si>
    <t>Melakukan Perumusan Pada Roadmap GCG</t>
  </si>
  <si>
    <t>Melakukan Approval roadmap GCG Oleh Organ Perusahaan (Komisaris, Direksi, dan RUPS)</t>
  </si>
  <si>
    <t>Mendistribusikan Roadmap GCG kepada Stakeholder Perusahaan</t>
  </si>
  <si>
    <t>Initial Assessment GCG</t>
  </si>
  <si>
    <t>Melakukan Survey Pemahaman GCG</t>
  </si>
  <si>
    <t>Melakukan Review Hasil Survey GCG</t>
  </si>
  <si>
    <t>Merumuskan Tindak Lanjut Gap Pemahaman GCG</t>
  </si>
  <si>
    <t>Merumuskan Program Improvement GCG</t>
  </si>
  <si>
    <t>Penyusunan RKAP GCG</t>
  </si>
  <si>
    <t>Melakukan Penyusunan Rancangan Program Tahunan dan Target GCG</t>
  </si>
  <si>
    <t>Melakukan Support Buku RKAP Untuk Bagian GCG</t>
  </si>
  <si>
    <t>Melakukan Pengesahan Pada RKAP</t>
  </si>
  <si>
    <t>Penyusunan Instrumen GCG</t>
  </si>
  <si>
    <t>Melakukan review PERMEN KBUMN; Roadmap GCG Nasional (KNKG); Peraturan Perundang-undangan ( UU Anti Korupsi dan PBJ); Peraturan OJK</t>
  </si>
  <si>
    <t>Melakukan Review Pada Draft Instrument GCG</t>
  </si>
  <si>
    <t>Finalisasi Instrumen Berdasarkan Masukan dan Arahan Komisaris Direksi</t>
  </si>
  <si>
    <t>Melakukan Pengesahan Pada Instrumen GCG</t>
  </si>
  <si>
    <t>Pelaksanaan GCG</t>
  </si>
  <si>
    <t>Review Rencana Kerja GCG</t>
  </si>
  <si>
    <t>Mengadopsi Perubahan Pada Perundang-undangan Secara Tiba-Tiba</t>
  </si>
  <si>
    <t>Melakukan Amandemen Pada Rencana Kerja GCG</t>
  </si>
  <si>
    <t>Pelaksanaan GCG PPU/PjPU/Kantor Pusat/ Entitas Anak</t>
  </si>
  <si>
    <t>Melakukan Penilaian Pelaksanaan GCG Untuk PPU/PjPU/Kantor Pusat/Entitas Anak</t>
  </si>
  <si>
    <t>Menyusun Rancangan Hasil Tindak Lanjut Penilaian GCG</t>
  </si>
  <si>
    <t>Memberikan Adanya Rekomendasi Perbaikan</t>
  </si>
  <si>
    <t>Melakukan Monitoring Program Perbaikan Unit Kerja PPU/PjPU/Kantor Pusat/Entitas Anak</t>
  </si>
  <si>
    <t>Penilaian Implementasi GCG</t>
  </si>
  <si>
    <t>Membuat Surat Permintaan Kepada Lembaga Asesor Yang Ditunjuk Oleh Komisaris</t>
  </si>
  <si>
    <t>Menerima Respons Dari Lembaga Asesor (Jadwal, Anggota Tim, Biaya)</t>
  </si>
  <si>
    <t>Melakukan Entry Meeting Oleh Lembaga Asesor</t>
  </si>
  <si>
    <t>Membuat Surat Permintaan Data (Dokumen) Untuk Keperluan Asesmen GCG</t>
  </si>
  <si>
    <t>Menyiapkan Dokumen Pendukung Dari Seluruh Unit Kerja</t>
  </si>
  <si>
    <t>Melakukan Penilaian Kuesioner (Direksi; Komisaris; Top Manajemen; Staf (Online))</t>
  </si>
  <si>
    <t>Melakukan Wawancara Kepada (Direksi; Komisaris; Top Manajemen)</t>
  </si>
  <si>
    <t>Melakukan Penilaian Implementasi GCG</t>
  </si>
  <si>
    <t>Melakukan Klarifikasi Pada Data Quantitatif</t>
  </si>
  <si>
    <t>Konsinyering Penilaian GCG</t>
  </si>
  <si>
    <t>Melakukan Exit Meeting</t>
  </si>
  <si>
    <t>Menyusun Buku Laporan Pada Penilaian Implementasi</t>
  </si>
  <si>
    <t>Menyampaikan Laporan Hasil Penilaian Implementasi GCG Kepada Direksi, Komisaris dan RUPS</t>
  </si>
  <si>
    <t>Monitoring dan Evaluasi Kinerja GCG</t>
  </si>
  <si>
    <t xml:space="preserve">Penyusunan RTL </t>
  </si>
  <si>
    <t>Membuat Surat Kepada Seluruh GM Departemen Untuk Melakukan Perbaikan</t>
  </si>
  <si>
    <t>Melakukan Konsolidasi RTL dari Unit Kerja</t>
  </si>
  <si>
    <t>Menyusun Laporan RTL untuk Komisaris dan Direksi</t>
  </si>
  <si>
    <t>Monev GCG</t>
  </si>
  <si>
    <t>Melakukan Review Laporan Pelaksanaan GCG</t>
  </si>
  <si>
    <t>Menyusun Materi Management Review</t>
  </si>
  <si>
    <t>Melakukan Management Review</t>
  </si>
  <si>
    <t>Pengembangan Organisasi</t>
  </si>
  <si>
    <t>Menyusun Rencana Jangka Panjang Perusahaan (RJPP) HC.</t>
  </si>
  <si>
    <t>Menyusun form RJPP HC</t>
  </si>
  <si>
    <t>Merekap data pendukung RJPP dari tim manajemen departemen operasi</t>
  </si>
  <si>
    <t>Mengisi data RJJP HC (Kebutuhan Personil, Pengembangan, Anggaran Biaya Usaha Departemen)</t>
  </si>
  <si>
    <t>Melakukan Konsolidasi dengan Tim Manajemen untuk Keputusan Final RJPP HC</t>
  </si>
  <si>
    <t>Merekap Data RJPP dari Biro HC &amp; Menyusun Konten RJPP HC</t>
  </si>
  <si>
    <t>Melakukan pembahasan draft RJPP HC</t>
  </si>
  <si>
    <t>Pengesahan RJPP HC</t>
  </si>
  <si>
    <t>Menyusun Rencana Kerja Anggaran Perusahaan (RKAP) HC.</t>
  </si>
  <si>
    <t>Menyusun form RKAP HC</t>
  </si>
  <si>
    <t>Merekap Data Pendukung RKAP Dari Tim Manajemen Departemen</t>
  </si>
  <si>
    <t>Mengisi data RKAP HC (Kebutuhan Personil, Pengembangan, Anggaran Biaya Usaha)</t>
  </si>
  <si>
    <t>Melakukan Konsolidasi dengan Tim Manajemen untuk Keputusan Final RKAP HC</t>
  </si>
  <si>
    <t>Merekap Data RKAP dari Biro HC &amp; Menyusun Konten RKAP HC</t>
  </si>
  <si>
    <t>Melakukan pembahasan draft RKAP HC</t>
  </si>
  <si>
    <t>Pengesahan RKAP HC</t>
  </si>
  <si>
    <t>Menyusun KPI &amp; PI</t>
  </si>
  <si>
    <t>Menyusun program kerja berdasarkan target dan inisiatif strategis</t>
  </si>
  <si>
    <t>Menyusun KPI &amp; PI untuk setiap level jabatan fungsi HC terkait</t>
  </si>
  <si>
    <t>Menyetujui KPI &amp; PI untuk setiap level jabatan fungsi HC terkait</t>
  </si>
  <si>
    <t>Mendesain Struktur Organisasi</t>
  </si>
  <si>
    <t>Mereview Efektifitas Organisasi Ditinjau dari RJPP dan RKAP</t>
  </si>
  <si>
    <t>Membahas Rancangan Organisasi Bersama User</t>
  </si>
  <si>
    <t>Menyusun Draft SKSO Departemen</t>
  </si>
  <si>
    <t>Finalisasi draft SKSO</t>
  </si>
  <si>
    <t>Menandatangani ST Tim Tender</t>
  </si>
  <si>
    <t>Menyetujui ST Tim Persiapan</t>
  </si>
  <si>
    <t>Menyusun SK Pembentukan Proyek dan SKSO Proyek</t>
  </si>
  <si>
    <t>Menandatangani SK Pembentukan proyek</t>
  </si>
  <si>
    <t>Membuat usulan penyimpangan SO Proyek</t>
  </si>
  <si>
    <t>Menandatangani Surat Usulan penyimpangan</t>
  </si>
  <si>
    <t>Mengkaji usulan penyimpangan SO Proyek</t>
  </si>
  <si>
    <t>Menandatangani surat persetujuan penyimpangan</t>
  </si>
  <si>
    <t>Menyusun amandemen SKSO Proyek</t>
  </si>
  <si>
    <t>Menandatangani amandemen skso proyek</t>
  </si>
  <si>
    <t>Melakukan update SO di HCIS</t>
  </si>
  <si>
    <t>Mereview Charter Interaksi Induk dan Anak Perusahaan</t>
  </si>
  <si>
    <t>Menyusun timeline dan undangan FGD Review Charter Interaksi</t>
  </si>
  <si>
    <t>Melaksanakan FGD Review Charter Interaksi</t>
  </si>
  <si>
    <t>Menyusun Draft Review Charter Interaksi</t>
  </si>
  <si>
    <t>Memverifikasi dan Finalisasi Draft Review Charter Interaksi</t>
  </si>
  <si>
    <t>Menyusun SK dan CR Pengesahan charter interaksi</t>
  </si>
  <si>
    <t>Pengesahan Charter Interaksi</t>
  </si>
  <si>
    <t>Charter Interaksi di distribusikan dan di arsip</t>
  </si>
  <si>
    <t>Menganalisis Jabatan dan Menyusun Kualifikasi SDM</t>
  </si>
  <si>
    <t>Melakukan kajian analisa jabatan dan kualifikasi SDM</t>
  </si>
  <si>
    <t>Menyusun Jobdesc</t>
  </si>
  <si>
    <t>Finalisasi Usulan Jobdesc</t>
  </si>
  <si>
    <t>Mereview masa berlaku jobdesc</t>
  </si>
  <si>
    <t>Mereview Konten Jobdesc</t>
  </si>
  <si>
    <t>Finalisasi usulan jobdesc hasil review</t>
  </si>
  <si>
    <t>Menerima, mengarsip dan mendistribusikan jobdesc kepada pemangku jabatan</t>
  </si>
  <si>
    <t>Melakukan penjajakan Konsultan kamus kompetensi</t>
  </si>
  <si>
    <t>Melakukan beauty contest konsultan kamus kompetensi</t>
  </si>
  <si>
    <t>Melakukan analisis kebutuhan kompetensi WIKA</t>
  </si>
  <si>
    <t>Melakukan FGD dengan narasumber</t>
  </si>
  <si>
    <t>Melakukan analisis kompetensi (detail nama kompetensi per level jabatan, Key Behavior Kompetensi dan Matriks Kompetensi, standar kompetensi per tiap jabatan, kategorisasi pencapaian kompetensi)</t>
  </si>
  <si>
    <t>Melakukan validasi kamus dan standar</t>
  </si>
  <si>
    <t>Finalisasi Kamus competency</t>
  </si>
  <si>
    <t>Melakukan sosialisasi kamus competency dan SKJ wika baru</t>
  </si>
  <si>
    <t>Menyusun Evaluasi Jabatan.</t>
  </si>
  <si>
    <t>Menyusun Persiapan FGD Penyusunan Faktor Penilaian Jabatan</t>
  </si>
  <si>
    <t>FGD Penyusunan Faktor Penilaian Jabatan</t>
  </si>
  <si>
    <t>Melakukan survey / wawancara kepada pemangku jabatan</t>
  </si>
  <si>
    <t>Menganalisis Bobot Jabatan</t>
  </si>
  <si>
    <t>Melakukan Evaluasi Grading Jabatan</t>
  </si>
  <si>
    <t>Melakukan Pengesahan Perubahan Grading Jabatan</t>
  </si>
  <si>
    <t>Mengukur efektivitas organisasi.</t>
  </si>
  <si>
    <t>Melakukan desk research terkait efektifitas organisasi yang akan dinilai</t>
  </si>
  <si>
    <t>Melakukan Asesmen efektifitas organisasi</t>
  </si>
  <si>
    <t>Melakukan analisis hasil asesmen</t>
  </si>
  <si>
    <t>Menyusun/ Mereview prosedur dan instruksi kerja</t>
  </si>
  <si>
    <t>Membuat monitoring jadwal review Prosedur Eksisting</t>
  </si>
  <si>
    <t>Membuat usulan/ review Prosedur dan IK berdasarkan proses bisnis</t>
  </si>
  <si>
    <t>Melakukan Finalisasi dan Pengesahan Prosedur dan IK</t>
  </si>
  <si>
    <t>Menganalisis Beban Kerja</t>
  </si>
  <si>
    <t>Melakukan pemetaan beban kerja (RASCI)</t>
  </si>
  <si>
    <t>Melakukan penghitungan waktu dan pengelompokan beban kerja berdasarkan RASCI</t>
  </si>
  <si>
    <t>Melakukan analisis penghitungan beban kerja</t>
  </si>
  <si>
    <t>Melakukan rekapitulasi indeks beban kerja jabatan</t>
  </si>
  <si>
    <t>Menyusun standarisasi beban kerja untuk setiap jabatan</t>
  </si>
  <si>
    <t>Melakukan Kajian Profitabilitas dan Man Power Planning</t>
  </si>
  <si>
    <t>Melakukan rekapitulasi Laba, OK, rencana jumlah proyek, RAB dan Realisasi Biaya Usaha setiap unit kerja</t>
  </si>
  <si>
    <t>Melakukan simulasi growth profitabilitas</t>
  </si>
  <si>
    <t>Menetapkan indeks profitabilitas dan batasan jumlah kebutuhan pegawai</t>
  </si>
  <si>
    <t>Menyusun dan mendistribusi surat permintaan rencana kebutuhan pegawai ke setiap unit kerja</t>
  </si>
  <si>
    <t>Menyusun rencana kebutuhan pegawai ke setiap unit kerja</t>
  </si>
  <si>
    <t>Menyusun rekapitulasi rencana kebutuhan pegawai setiap unit kerja</t>
  </si>
  <si>
    <t>Mereview Budaya Organisasi</t>
  </si>
  <si>
    <t>Membuat jadwal FGD review budaya organisasi</t>
  </si>
  <si>
    <t>Pelaksanaan FGD Budaya Organisasi</t>
  </si>
  <si>
    <t>Penerbitan SK Budaya Organisasi</t>
  </si>
  <si>
    <t>Pengesahaan Budaya Organisasi</t>
  </si>
  <si>
    <t>Penyusunan Logo Budaya Organisasi</t>
  </si>
  <si>
    <t>Pengesahan Logo Budaya Organisasi</t>
  </si>
  <si>
    <t>Pedoman Perilaku Budaya Organisasi</t>
  </si>
  <si>
    <t>Membuat jadwal FGD Pedoman Perilaku sesuai budaya Organisasi</t>
  </si>
  <si>
    <t>Pelaksanaan FGD Pedoman Perilaku</t>
  </si>
  <si>
    <t>Penyusunan Pedoman Perilaku Pegawai</t>
  </si>
  <si>
    <t>Pengesahan Pedoman Perilaku Pegawai</t>
  </si>
  <si>
    <t>Mensosialisasikan Budaya Organisasi</t>
  </si>
  <si>
    <t>Program dan Timeline sosialisasi Budaya Organisasi</t>
  </si>
  <si>
    <t>Persetujuan Program Budaya Organisasi</t>
  </si>
  <si>
    <t>Pelaksanaan Sosialisasi Budaya Organisasi</t>
  </si>
  <si>
    <t>Mengukur Budaya Organisasi</t>
  </si>
  <si>
    <t>Penyusunan Instrumen pengukuran Budaya Organisasi</t>
  </si>
  <si>
    <t>Pelaksanaan Pengukuran Budaya Organisasi (FGD, Survey, dsb)</t>
  </si>
  <si>
    <t>Sosialisasi Hasil Pengukuran Budaya Organisasi</t>
  </si>
  <si>
    <t>Menindaklanjuti Hasil Servei Pengukuran Budaya Organisasi</t>
  </si>
  <si>
    <t>Analisa Gap Budaya Organisasi masing-masing Unit Kerja</t>
  </si>
  <si>
    <t>Persetujuan Program Tindak Lanjut Budaya Organisasi</t>
  </si>
  <si>
    <t>Pelaksanaan dan Monitoring Program Tindak Lanjut Budaya Organisasi</t>
  </si>
  <si>
    <t>Pengukuran Budaya Organisasi</t>
  </si>
  <si>
    <t>Rekrut dan Penempatan</t>
  </si>
  <si>
    <t>Melakukan Proses Rekrut PPCP</t>
  </si>
  <si>
    <t>Menyusun jadwal rekrut dan sumber tenaga kerja</t>
  </si>
  <si>
    <t>Melakukan publikasi lowongan</t>
  </si>
  <si>
    <t>Melakukan seleksi administratif</t>
  </si>
  <si>
    <t>Mengumumkan peserta yang lolos seleksi administrasi</t>
  </si>
  <si>
    <t>Melaksanakan Psikotes</t>
  </si>
  <si>
    <t>Melaksanakan wawancara</t>
  </si>
  <si>
    <t>Melaksanakan tes kesehatan</t>
  </si>
  <si>
    <t>Melaksanakan Wawancara direksi</t>
  </si>
  <si>
    <t>Menyusun Perjanjian Program Pelatihan Calon Pegawai</t>
  </si>
  <si>
    <t>Melakukan pembahasan hasil tes calon pegawai</t>
  </si>
  <si>
    <t>Menyusun Draft Kontrak Kerja Calon Pegawai</t>
  </si>
  <si>
    <t>Melaksanakan Sign Contract</t>
  </si>
  <si>
    <t>Perekrutan Pegawai Kontrak Duta Bangsa</t>
  </si>
  <si>
    <t>Menyusun kebutuhan personil duta bangsa</t>
  </si>
  <si>
    <t>Melakukan publikasi lowongan berkerjasama dengan koordinator pekerja (mandor), PJTKI</t>
  </si>
  <si>
    <t>Melaksanakan wawancara soft competency dan hard competency, serta praktik kerja</t>
  </si>
  <si>
    <t>Melakukan monitoring pelaksanan tes kesehatan oleh PJTKI</t>
  </si>
  <si>
    <t>Melakukan Monitoring Persiapan data dan dokumen administrasi keberangkatan duta bangsa sesuai negara tujuan</t>
  </si>
  <si>
    <t>Memastikan diselenggarakannya Basic Discipline Training oleh vendor</t>
  </si>
  <si>
    <t>Memastikan terselenggaranya sertifikasi Keahlian untuk Duta Bangsa</t>
  </si>
  <si>
    <t>Memberikan Pembekalaan sebelum keberangkatan</t>
  </si>
  <si>
    <t>Memesankan tiket keberangkatan duta bangsa</t>
  </si>
  <si>
    <t>Perekrutan Pegawai Kontrak (non-Duta Bangsa)</t>
  </si>
  <si>
    <t>Menyusun kebutuhan personil kontrak proyek</t>
  </si>
  <si>
    <t>Menyelenggarakan Psikotes</t>
  </si>
  <si>
    <t>Melaksanakan wawancara user dan HC</t>
  </si>
  <si>
    <t>Menyusun Draft Kontrak Kerja Calon Tenaga Kontrak</t>
  </si>
  <si>
    <t>Perekrutan OS</t>
  </si>
  <si>
    <t>Menyusun perjanjian kerjasama pengadaan tenaga kerja/pemborongan pekerjaan dengan lembaga OS</t>
  </si>
  <si>
    <t>Menyelenggarakan Wawancara User dan HC untuk OS</t>
  </si>
  <si>
    <t>Mendaftarkan calon tenaga OS ke Provider Pemborong Pekerja</t>
  </si>
  <si>
    <t>Melaksanakan Pelatihan Calon Pegawai</t>
  </si>
  <si>
    <t>Menyusun Modul Pelatihan Calon Pegawai</t>
  </si>
  <si>
    <t>Menyusun Persiapan Pelatihan Indoor (jadwal, ruangan, konsumsi, instruktur, materi)</t>
  </si>
  <si>
    <t>Pelaksanaan Pelatihan Indoor calon pegawai</t>
  </si>
  <si>
    <t>Persiapan Outbound (jadwal, Daftar Peserta dan Konsumsi)</t>
  </si>
  <si>
    <t>Pelaksanaan Outbond</t>
  </si>
  <si>
    <t>Menyusun rencana penempatan OJT Calon pegawai (uker penempatan, mentor)</t>
  </si>
  <si>
    <t>Menyusun ST Penempatan Calon pegawai</t>
  </si>
  <si>
    <t>Melakukan distribusi ST penempatan Calon pegawai</t>
  </si>
  <si>
    <t>Menyusun persiapan half check (jadwal, instruktur, ruangan, materi)</t>
  </si>
  <si>
    <t>Menerbitkan ST Half Check</t>
  </si>
  <si>
    <t>Pelaksanaan Half Check</t>
  </si>
  <si>
    <t>Menyusun persiapan final check (ruangan, konsumsi, jadwal, penguji)</t>
  </si>
  <si>
    <t>Menerbitkan ST Final Check</t>
  </si>
  <si>
    <t>Pelaksanaan presentasi Final Check</t>
  </si>
  <si>
    <t>Melakukan rapat penerimaan calon pegawai</t>
  </si>
  <si>
    <t>Menyusun SK Pengangkatan</t>
  </si>
  <si>
    <t>Penempatan Pegawai Baru</t>
  </si>
  <si>
    <t>Melakukan review rencana penempatan pegawai baru</t>
  </si>
  <si>
    <t>Menyusun persiapan pelantikan pegawai baru</t>
  </si>
  <si>
    <t>Pelantikan pegawai baru</t>
  </si>
  <si>
    <t>Penempatan Pegawai</t>
  </si>
  <si>
    <t>Menetapkan personil inti sesuai struktur organisasi proyek</t>
  </si>
  <si>
    <t>Melaksanakan rapat persetujuan personil</t>
  </si>
  <si>
    <t>Melakukan review Hasil Fit and Proper Test/ ICE/ Asesmen/ Hasil penilaian kompetensi/Hasil pelatihan mandatory</t>
  </si>
  <si>
    <t>Melakukan persetujuan usulan</t>
  </si>
  <si>
    <t>Menyusun SK Pengangkatan/Penempatan Pegawai</t>
  </si>
  <si>
    <t>Melakukan pengesahan SK Pengangkatan/Penempatan pegawai</t>
  </si>
  <si>
    <t>Manajemen Kinerja Pegawai</t>
  </si>
  <si>
    <t>Menyusun Sistem Penilaian Kinerja</t>
  </si>
  <si>
    <t>Perumusan dan review indikator kinerja kunci (KPI) dan ukuran kinerja</t>
  </si>
  <si>
    <t>Melakukan workshop penetapan KPI bagi seluruh pimpinan unit kerja</t>
  </si>
  <si>
    <t>Pengesahan KPI Unit Kerja</t>
  </si>
  <si>
    <t>Menyusun sistem penilaian kinerja individu yang obyektif</t>
  </si>
  <si>
    <t>Pengesahan Sistem/ prosedur penilaian kinerja individu</t>
  </si>
  <si>
    <t>Memastikan Pelaksanaan Penyusunan Kesepakatan Karya</t>
  </si>
  <si>
    <t>Melakukan monitoring pengisian form kesepakatan karya</t>
  </si>
  <si>
    <t>Melaksanakan Asesmen Pegawai</t>
  </si>
  <si>
    <t>Memetakan pegawai yang perlu di-assess di tahun berjalan</t>
  </si>
  <si>
    <t>Membuat data Rencana-Realisasi Pelaksanaan Assessment di tahun berjalan</t>
  </si>
  <si>
    <t>Membuat Surat Tugas Pembekalan Assesment, Pelaksanaan Assessment</t>
  </si>
  <si>
    <t>Melakukan pemetaan kompetensi sesuai level jabatan</t>
  </si>
  <si>
    <t>Menyusun persiapan pembekalan asesmen dan fit &amp; proper test</t>
  </si>
  <si>
    <t>Melaksanakan Pembekalan Assessment</t>
  </si>
  <si>
    <t>Melaksanakan assessment kompetensi</t>
  </si>
  <si>
    <t>Melakukan rekapitulasi dalam Data Rencana-Realisasi peserta Assessment di tahun berjalan</t>
  </si>
  <si>
    <t>Rekap dan Input Hasil Assessment dan Fit &amp; Proper pada System Assessment Control System</t>
  </si>
  <si>
    <t>Review Pelaksanaan Assessmen</t>
  </si>
  <si>
    <t>Evaluasi Hasil Assessment</t>
  </si>
  <si>
    <t>Review tools Assessment Online</t>
  </si>
  <si>
    <t>Interview Narasumber penyusunan tools</t>
  </si>
  <si>
    <t>Rapat koordinasi dengan Konsultan</t>
  </si>
  <si>
    <t>Pilot Project Pelaksanaan Assessmen</t>
  </si>
  <si>
    <t>Memastikan Pelaksanaan Proses Feed Forward Assement</t>
  </si>
  <si>
    <t>Memilah pegawai yang sudah memiliki hasil assessment namun belum mengikuti feedforward</t>
  </si>
  <si>
    <t>Menyusun jadwal feedforward</t>
  </si>
  <si>
    <t>Melakukan persiapan pelaksanaan feed forward</t>
  </si>
  <si>
    <t>Menyusun ST Peserta dan Pemberi Feedforward</t>
  </si>
  <si>
    <t>Melaksanakan feed forward</t>
  </si>
  <si>
    <t>Melakukan Rekap dan Input Pegawai yang sudah Feed Forward &amp; IDP nya pada System Assessment Control System</t>
  </si>
  <si>
    <t>Memastikan pelaksanaan pengisian evaluasi kompetensi (EK)</t>
  </si>
  <si>
    <t>Memonitor progres pengisian Evaluasi Kompetensi</t>
  </si>
  <si>
    <t>Memastikan pelaksanaan pengisian penilaian karya (PK)</t>
  </si>
  <si>
    <t>Melakukan proses coaching dalam pengisian Penilaian Karya</t>
  </si>
  <si>
    <t>Memonitor progres pengisian penilaian karya</t>
  </si>
  <si>
    <t>Pembelajaran dan Pengembangan</t>
  </si>
  <si>
    <t>Learning &amp; Development Need Analysis</t>
  </si>
  <si>
    <t>Melakukan Analisis Kebutuhan Kompetensi Organisasi</t>
  </si>
  <si>
    <t>Menentukan pengembangan melalui mapping kompetensi eksisting dibandingkan dengan tuntutan organisasi (gap kompetensi)</t>
  </si>
  <si>
    <t>Merumuskan Kebutuhan Modul Program Pengembangan</t>
  </si>
  <si>
    <t>Menyusun Kurikulum, Silabus &amp; Modul Learning &amp; Development</t>
  </si>
  <si>
    <t>Melakukan Penjajakan Narasumber internal / eksternal</t>
  </si>
  <si>
    <t>Melakukan Beauty Contest Narasumber Eksternal (jika diperlukan)</t>
  </si>
  <si>
    <t>Menyusun Modul dan Metode dengan Narasumber Internal dan/atau Eksternal</t>
  </si>
  <si>
    <t>Menyusun Panduan Pelaksanaan Program Pengembangan (Persyaratan Peserta, Instruktur dan Rundown)</t>
  </si>
  <si>
    <t>Menyusun Katalog Learning &amp; Development</t>
  </si>
  <si>
    <t>Menentukan Timeline Program Pengembangan Yang Akan Dilaksanakan</t>
  </si>
  <si>
    <t>Menyusun Blue Print Pengembangan Talenta</t>
  </si>
  <si>
    <t>Melakukan Training Needs Analysis (Reguler)</t>
  </si>
  <si>
    <t>Menyusun Katalog dan modul program pengembangan tahunan</t>
  </si>
  <si>
    <t>Menetapkan Kriteria Penguji, Instruktur, Coach &amp; Mentor</t>
  </si>
  <si>
    <t>Melakukan Diskusi Dengan Para Ahli Terkait Penguji, Instruktur, Coach &amp; Mentor</t>
  </si>
  <si>
    <t>Menerbitkan Surat Tugas Pemilihan Penguji, Instruktur, Coach &amp; Mentor</t>
  </si>
  <si>
    <t>Seleksi Peserta Pelatihan (Reguler &amp; Mandatori)</t>
  </si>
  <si>
    <t>Mengidentifikasi Peserta yang Sesuai Untuk Mengikuti Training Berdasarkan Urgency dan Kualifikasi</t>
  </si>
  <si>
    <t>Menganalisis dan Menyusun Daftar Peserta Sesuai Kebutuhan</t>
  </si>
  <si>
    <t>Seleksi Instruktur Pelatihan</t>
  </si>
  <si>
    <t>Menetapkan Kualifikasi Instruktur Pelatihan</t>
  </si>
  <si>
    <t>Menganalisis dan Menyusun Daftar Instruktur Sesuai Kebutuhan</t>
  </si>
  <si>
    <t>Penetapan Mentor Pelatihan dengan Job Assignment</t>
  </si>
  <si>
    <t>Menetapkan Kualifikasi Mentor Pelatihan dengan Job Assignment</t>
  </si>
  <si>
    <t>Menetapkan Kualifikasi Mentor Pelatihan dengan Job Assignment (Strategic &amp; Business)</t>
  </si>
  <si>
    <t>Menganalisis dan Menyusun Daftar Mentor Sesuai Kebutuhan</t>
  </si>
  <si>
    <t>Pelaksanaan Program Pelatihan (Training)</t>
  </si>
  <si>
    <t>Melakukan Konfirmasi Calon Peserta, Instruktur, Penguji, dan Mentor ke HC Unit Kerja/Wika Grup</t>
  </si>
  <si>
    <t>Membuat ST Penugasan Pegawai Sebagai Peserta Pelatihan, ST Instruktur Ielatihan Berdasarkan Konfirmasi Dari HC Unit kerja/Wika Grup dan ST Mentor &amp; Penguji Job Assignment</t>
  </si>
  <si>
    <t>Melakukan Persiapan Pelatihan (Rundown, Materi, Instruktur, Mentor, Lokasi, Layout, Perlengkapan, Spanduk, Konsumsi, Akomodasi &amp; Dokumentasi)</t>
  </si>
  <si>
    <t>Melaksanakan Program Pelatihan (In Class)</t>
  </si>
  <si>
    <t>Menyusun ST Penguji Untuk Pelatihan dengan Job Assignment</t>
  </si>
  <si>
    <t>Melaksanakan Ujian Pelatihan Dengan Job Assigment</t>
  </si>
  <si>
    <t>Melakukan Upload Pada Sistem HCIS Mengenai Hasil Pelatihan</t>
  </si>
  <si>
    <t>Pelaksanaan Program Pendidikan Lanjutan</t>
  </si>
  <si>
    <t>Melakukan Pemetaan Bidang Pendidikan Lanjutan sesuai pilar bisnis WIKA</t>
  </si>
  <si>
    <t>Mengumpulkan nama kandidat dari usulan unit kerja dan seleksi online</t>
  </si>
  <si>
    <t>Melakukan Proses Seleksi Kandidat Pendidikan Lanjutan</t>
  </si>
  <si>
    <t>Melakukan Konfirmasi Peserta dan Jurusan Peserta yang Lolos Seleksi</t>
  </si>
  <si>
    <t>Mengumumkan Peserta yang Lolos Seleksi</t>
  </si>
  <si>
    <t>Melakukan Pendataan Peserta yang Perlu Pendalaman Bahasa</t>
  </si>
  <si>
    <t>Melakukan Pendalaman dan Tes Bahasa Pada Peserta Pendidikan Lanjutan</t>
  </si>
  <si>
    <t>Mengikuti Ujian Saringan Masuk Universitas</t>
  </si>
  <si>
    <t>Melakukan Proses Ikatan Dinas, SK Diklan, RAB Selama Sekolah</t>
  </si>
  <si>
    <t>Malakukan Pre-departure Meeting (Narsum : Peserta Diklan tahun lalu)</t>
  </si>
  <si>
    <t>Monitoring Progress Peserta Diklan (Tugas Belajar dan Ijin Belajar)</t>
  </si>
  <si>
    <t>Melaporkan hasil selesai belajar</t>
  </si>
  <si>
    <t>Melakukan Presentasi Hasil Belajar dan Inovasi Peserta Diklan LN</t>
  </si>
  <si>
    <t>Membuat Surat Ucapan Selamat Kelulusan</t>
  </si>
  <si>
    <t>Melakukan Review Pelaksanaan Pelatihan</t>
  </si>
  <si>
    <t>Melakukan Evaluasi Sarana dan Prasarana Berdasarkan Feedback Mutu</t>
  </si>
  <si>
    <t>Melakukan Evaluasi Harian</t>
  </si>
  <si>
    <t>Mereview Modul</t>
  </si>
  <si>
    <t>Mereview Content &amp; Metode Pelatihan Sesuai dengan Sasaran</t>
  </si>
  <si>
    <t>Melakukan Review Kamus Kompetensi</t>
  </si>
  <si>
    <t>Menyusun sasaran review kompetensi (Soft &amp; Hard)</t>
  </si>
  <si>
    <t>Menyusun TOR dan melakukan beauty contest narasumber eksternal untuk Review Kamus Kompetensi</t>
  </si>
  <si>
    <t>Melakukan Diskusi review kamus kompetensi dengan Narasumber Internal dan Eksternal</t>
  </si>
  <si>
    <t>Melakukan validasi kompetensi</t>
  </si>
  <si>
    <t>Mempresentasikan kamus kompetensi ke Direktur / Top Manajement</t>
  </si>
  <si>
    <t>Melakukan sosialisasi kamus kompetensi</t>
  </si>
  <si>
    <t>Manajemen Karir dan Talenta</t>
  </si>
  <si>
    <t xml:space="preserve">Menyusun Pola Karir </t>
  </si>
  <si>
    <t>Menyusun Rumpun Jabatan</t>
  </si>
  <si>
    <t>Menyusun Jalur dan Lajur Karir WIKA</t>
  </si>
  <si>
    <t>Menyusun Migrasi Sesuai Latar Belakang (Teknik dan Non-teknik) dan Fungsi Bidang</t>
  </si>
  <si>
    <t>Menyusun Pola Karir (Promosi, Demosi, Mutasi/ Rotasi)</t>
  </si>
  <si>
    <t>Menyusun Daftar Persyaratan Pendidikan, Jenjang Jabatan, Tupoksi Jalur Karir Keahlian, Kompetensi Jabatan, Requirement Devlopment</t>
  </si>
  <si>
    <t>Pelaksanaan Manajemen Karir</t>
  </si>
  <si>
    <t>Melakukan Evaluasi dan sosialisasi Manajemen Karir</t>
  </si>
  <si>
    <t>Menyusun Sistem Manajemen Talenta</t>
  </si>
  <si>
    <t>Identifikasi Key Position</t>
  </si>
  <si>
    <t>Melakukan seleksi kandidat untuk key position</t>
  </si>
  <si>
    <t>Menyusun Program Pengembangan Talent (Metode, Content, Durasi, Mentor/Coach)</t>
  </si>
  <si>
    <t>Melaksanakan program pengembangan talent</t>
  </si>
  <si>
    <t>Pengembangan Karir</t>
  </si>
  <si>
    <t>Menyusun List Kandidat Peserta Uji Keahlian Internal Berdasarkan Ketentuan Keahlian Internal dan Data Base Pegawai di HCIS</t>
  </si>
  <si>
    <t>Membuat Memo Kandidat dan Mendiskusikan dengan Unit Kerja Untuk Rekomendasi dan Finalisasi Kandidat</t>
  </si>
  <si>
    <t>Menyusun Jadwal Uji Keahlian Internal</t>
  </si>
  <si>
    <t>Menyiapkan Pelaksanaan Uji Keahlian Internal (ST Peserta, ST Penguji Internal, SPK Penguji Eksternal, Form Uji, Sarana dan Prasarana lainnya)</t>
  </si>
  <si>
    <t>Pelaksanaan Uji Keahlian Internal</t>
  </si>
  <si>
    <t>Merekapitulasi Hasil Penilaian Penguji</t>
  </si>
  <si>
    <t>Menindaklanjuti Rekap Hasil Penilaian Penguji : - Sertifikat jika Lulus - Surat Pengumuman jika Tidak Lulus atau Lulus dengan Syarat</t>
  </si>
  <si>
    <t>Berkoordinasi Dengan Atasan/Mentor dan HC Terkait Untuk Menyusun Assignment</t>
  </si>
  <si>
    <t>Membuat Surat Tugas Peserta dan Surat Tugas Mentor untuk Assignment</t>
  </si>
  <si>
    <t>Pelaksanaan Assignment Keahlian Internal</t>
  </si>
  <si>
    <t>Menindaklanjuti Hasil Penilaian Mentor : - Sertifikat jika Lulus - Surat Pengumuman jika Tidak Lulus</t>
  </si>
  <si>
    <t>Melakukan Proses Suksesi</t>
  </si>
  <si>
    <t>Melakukan analisa posisi kosong</t>
  </si>
  <si>
    <t>Melakukan mapping kebutuhan posisi kosong dengan list suksesor yang tersedia</t>
  </si>
  <si>
    <t>Menyiapkan kertas kerja Shortlisted Suksesor untuk Direksi / Top Management</t>
  </si>
  <si>
    <t>Menyampaikan kertas kerja shortlisted suksesor</t>
  </si>
  <si>
    <t>Membuat SK / CR</t>
  </si>
  <si>
    <t>Melakukan Update di HCIS</t>
  </si>
  <si>
    <t>Pengharkatan</t>
  </si>
  <si>
    <t>Penyusunan Perjanjian Kerja Bersama</t>
  </si>
  <si>
    <t>Menyusun Persiapan Rapat Pembentukan Tim Perunding PKB</t>
  </si>
  <si>
    <t>Melakukan Rapat Pembentukan Tim Perunding</t>
  </si>
  <si>
    <t>Melakukan Perundingan PKB</t>
  </si>
  <si>
    <t>Melakukan Rapat Finalisasi PKB</t>
  </si>
  <si>
    <t>Menyusun Draft PKB</t>
  </si>
  <si>
    <t>Melakukan Rekapitulasi Daftar Perubahan PKB</t>
  </si>
  <si>
    <t>Mempersiapkan Kelengkapan Persyaratan Pengesahan PKB</t>
  </si>
  <si>
    <t>Menyusun Persiapan Rapat Pembentukan Tim Sosialisasi PKB</t>
  </si>
  <si>
    <t>Melakukan Rapat Pembentukan Tim Sosialisasi PKB</t>
  </si>
  <si>
    <t>Menyusun Dokumen Perencanaan Sosialisasi PKB ( Penentuan Lokasi, Waktu, Pembagian Tim, Undangan dll)</t>
  </si>
  <si>
    <t>Melakukan Sosialisasi PKB Untuk Pegawai</t>
  </si>
  <si>
    <t>Penilaian Pegawai</t>
  </si>
  <si>
    <t>Menyusun Surat Pengisian EK dan PK</t>
  </si>
  <si>
    <t>Melakukan Pengisian EK dan PK</t>
  </si>
  <si>
    <t>Melakukan Rekapitulasi EK dan PK Departemen Operasi dan Fungsional</t>
  </si>
  <si>
    <t>Melakukan Validasi EK &amp; PK</t>
  </si>
  <si>
    <t>Peninjauan Pendapatan Pegawai Tahunan</t>
  </si>
  <si>
    <t>Melakukan Formulasi Usulan Besaran Kenaikan Gaji Berdasarkan Quadran Gaji dan Performance</t>
  </si>
  <si>
    <t>Melakukan Perhitungan Kenaikan Pendapatan Pegawai</t>
  </si>
  <si>
    <t>Melakukan Kordinasi Pembahasan Gaji Pegawai</t>
  </si>
  <si>
    <t>Pembuatan SK Pendapatan Pegawai</t>
  </si>
  <si>
    <t>Asuransi Purna Jabatan</t>
  </si>
  <si>
    <t>Mendaftarkan Direksi dan Komisaris di Lembaga Pengelola Asuransi Purna Jabatan</t>
  </si>
  <si>
    <t>Mencairkan Manfaat Asuransi Purna Jabatan Untuk Direksi dan Komisaris Yang Selesai Masa Jabatannya</t>
  </si>
  <si>
    <t>Salary Survey</t>
  </si>
  <si>
    <t>Mengisi Kertas Kerja Salary Survey dari Konsultan</t>
  </si>
  <si>
    <t>Melaksanakan Salary survey</t>
  </si>
  <si>
    <t>Struktur Pendapatan dan Tunjangan Grade Pegawai</t>
  </si>
  <si>
    <t>Melakukan Review Struktur Pendapatan dan Tunjangan Grade</t>
  </si>
  <si>
    <t>Menyusun SK Struktur Pendapatan dan Tunjangan Grade</t>
  </si>
  <si>
    <t>Penghitungan Jasa Produksi</t>
  </si>
  <si>
    <t>Melakukan Perhitungan Fund JP Per Uker</t>
  </si>
  <si>
    <t>Melakukan Pembahasan Usulan Fund Jasprod Per Unit Kerja di Radir GM</t>
  </si>
  <si>
    <t>Melakukan Validasi Data Pegawai ke Unit Kerja</t>
  </si>
  <si>
    <t>Perhitungan JP Per Pegawai Termasuk Penghitungan Pajak</t>
  </si>
  <si>
    <t>Melakukan Verifikasi Nilai JP Per Pegawai</t>
  </si>
  <si>
    <t>Melakukan Pembayaran JP</t>
  </si>
  <si>
    <t>Penghitungan IHL</t>
  </si>
  <si>
    <t>Menyusun Dokumen Usulan Pemberian IHL</t>
  </si>
  <si>
    <t>Menyusun SK Pemberian IHL</t>
  </si>
  <si>
    <t>Melakukan Penghitungan IHL Per Pegawai Termasuk Penghitungan Pajak</t>
  </si>
  <si>
    <t>Melakukan Pembayaran IHL</t>
  </si>
  <si>
    <t>Peninjauan Pendapatan Pegawai Promosi</t>
  </si>
  <si>
    <t>Melakukan Verifikasi Data Pegawai Promosi</t>
  </si>
  <si>
    <t>Melakukan Perhitungan Kenaikan Pendapatan Pegawai Promosi</t>
  </si>
  <si>
    <t>Menyusun SK Penetapan Pendapatan Pegawai Promosi</t>
  </si>
  <si>
    <t>Perhitungan Rapel dan Pajak Rapel Pegawai Promosi</t>
  </si>
  <si>
    <t>Melakukan Pembayaran Rapel Pendapatan Pegawai Promosi</t>
  </si>
  <si>
    <t>Asuransi Jiwa</t>
  </si>
  <si>
    <t>Menyusun Kualifikasi Benefit Asuransi yang Dibutuhkan WIKA</t>
  </si>
  <si>
    <t>Menyusun Dokumen Pengadaan Konsultan Asuransi Jiwa</t>
  </si>
  <si>
    <t>Melakukan Beauty Contest Vendor Asuransi Jiwa</t>
  </si>
  <si>
    <t>Mendaftarkan Pegawai Sebagai Peserta Asuransi Jiwa</t>
  </si>
  <si>
    <t>Melakukan Claim Pencairan Benefit Asuransi Jiwa</t>
  </si>
  <si>
    <t>Asuransi Kesehatan</t>
  </si>
  <si>
    <t>Menyusun Dokumen Pengadaan Konsultan Asuransi Kesehatan</t>
  </si>
  <si>
    <t>Melakukan Beauty Contest Vendor Asuransi Kesehatan</t>
  </si>
  <si>
    <t>Mendaftarkan Pegawai Sebagai Peserta Asuransi Kesehatan</t>
  </si>
  <si>
    <t>Melakukan Claim Reimbursmen Asuransi Kesehatan</t>
  </si>
  <si>
    <t>Melakukan Review Kinerja Vendor Asuransi</t>
  </si>
  <si>
    <t>Melakukan Rekap Ekses Claim Pegawai</t>
  </si>
  <si>
    <t>Melakukan Penagihan Ekses Claim ke Pegawai</t>
  </si>
  <si>
    <t>BPJS Kesehatan</t>
  </si>
  <si>
    <t>Mendaftarkan Pegawai dan Keluarganya Sebagai Peserta BPJS Kesehatan</t>
  </si>
  <si>
    <t>Memproses Iuran Dari Tagihan Berdasarkan EDABU (Sistem BPJS kesehatan)</t>
  </si>
  <si>
    <t>Melakukan RK ke Setiap Departemen dan AP</t>
  </si>
  <si>
    <t>Melakukan Pembayaran Iuran BPJS Kesehatan Tiap Bulan</t>
  </si>
  <si>
    <t>BPJS Ketenagakerjaan</t>
  </si>
  <si>
    <t>Mendaftarkan Pegawai dan Keluarganya Sebagai Peserta BPJS Ketenagakerjaan</t>
  </si>
  <si>
    <t>Memproses Iuran Dari Tagihan Berdasarkan SIPP(Sistem BPJS Ketenagakerjaan)</t>
  </si>
  <si>
    <t>Melakukan Amalgamasi Nomor Kartu Pegawai Jika Memiliki Lebih Dari Satu Kartu</t>
  </si>
  <si>
    <t>Penggajian</t>
  </si>
  <si>
    <t>Membuat Periode Gaji</t>
  </si>
  <si>
    <t>Memastikan Daftar Pegawai WIKA Pusat</t>
  </si>
  <si>
    <t>Melakukan Rekapitulasi Potongan - Potongan Gaji Pegawai</t>
  </si>
  <si>
    <t>Mengisi Kertas Kerja Gaji Dengan Data Potongan Gaji dan Mengupload ke HCIS</t>
  </si>
  <si>
    <t>Melakukan Pemrosesan Gaji Pegawai</t>
  </si>
  <si>
    <t>Melakukan Pemrosesan Pajak Gaji Pegawai</t>
  </si>
  <si>
    <t>Mereview dan Mencetak Kertas Kerja Gaji Pegawai Yang Sudah Selesai</t>
  </si>
  <si>
    <t>Menyusun Rekapitulas Keseluruhan Data Gaji Pegawai</t>
  </si>
  <si>
    <t>Membuat Bukti Kas Penggajian (Mandiri dan BNI)</t>
  </si>
  <si>
    <t>Menyiapkan Data Transfer Bank (Mandiri dan BNI)</t>
  </si>
  <si>
    <t>Menyusun Surat Transfer Gaji dan Menyusun Slip Transfer Gaji</t>
  </si>
  <si>
    <t>Melakukan Pembayaran Gaji Pegawai</t>
  </si>
  <si>
    <t>SPD</t>
  </si>
  <si>
    <t>Menginput Data SPD (HCIS)</t>
  </si>
  <si>
    <t>Mencetak SPD dan Biayanya</t>
  </si>
  <si>
    <t>Membuat Bukti Kas Uang Saku Perjalanan Dinas</t>
  </si>
  <si>
    <t>Melakukan Pembayaran Uang Saku Perjalanan Dinas</t>
  </si>
  <si>
    <t>Evaluasi Pengharkatan</t>
  </si>
  <si>
    <t>Mendesain Konten Employee Engagement Survey</t>
  </si>
  <si>
    <t>Melakukan Beauty Contest dan Penunjukan Konsultan EES</t>
  </si>
  <si>
    <t>Membuat EDF (Employee Data File) untuk WIKA Induk</t>
  </si>
  <si>
    <t>Melakukan Employee Engagement Survey</t>
  </si>
  <si>
    <t>Pengelolaan Knowledge</t>
  </si>
  <si>
    <t>Review Knowledge Eksisting</t>
  </si>
  <si>
    <t>Melakukan Survey Kebutuhan Knowledge</t>
  </si>
  <si>
    <t>Membuat Strategi Pemenuhan Kebutuhan Knowledge</t>
  </si>
  <si>
    <t>Melakukan Sosialisasi Kebutuhan Knowledge (melalui KM forum atau MR)</t>
  </si>
  <si>
    <t>Knowledge Collection</t>
  </si>
  <si>
    <t>Melakukan Pembuatan Strategi Knowledge Collection</t>
  </si>
  <si>
    <t>Melaksanakan Knowledge Collection</t>
  </si>
  <si>
    <t>Melakukan Klasterisasi dan managing database</t>
  </si>
  <si>
    <t>Sosialisasi &amp; Transfer of Knowledge</t>
  </si>
  <si>
    <t>Perencanaan Transfer of Knowledge</t>
  </si>
  <si>
    <t>Melakukan Strategi Transfer Knowledge dari jenis database knowledge update</t>
  </si>
  <si>
    <t>Sosialisasi</t>
  </si>
  <si>
    <t>Melakukan Sosialisasi &amp; Distribusi Knowledge</t>
  </si>
  <si>
    <t>Monitoring dan Evaluasi Knowledge Management</t>
  </si>
  <si>
    <t xml:space="preserve"> Perencanaan Evaluasi KM</t>
  </si>
  <si>
    <t>Melakukan Perumusan efektivitas dan efisiensi Knowledge (KPI atau Target)</t>
  </si>
  <si>
    <t>Evaluasi Kinerja KM</t>
  </si>
  <si>
    <t>Melakukan Evaluasi Hasil terhadap KPI / target yang telah ditetapkan</t>
  </si>
  <si>
    <t>Membuat strategi Improvement pelaksanaan KM dari hasil evaluasi</t>
  </si>
  <si>
    <t>Manajemen Review KM</t>
  </si>
  <si>
    <t>Melakukan Pemaparan rekomendasi strategi improvement</t>
  </si>
  <si>
    <t>Menentukan strategi improvement dari rekomendasi oleh Manajemen</t>
  </si>
  <si>
    <t>Perencanaan Public Relation</t>
  </si>
  <si>
    <t>Penyusunan RKAP Public Relation</t>
  </si>
  <si>
    <t>Melakukan evaluasi RKAP tahun sebelumnya</t>
  </si>
  <si>
    <t>Melakukan analisis lingkungan eksternal dan internal perusahaan</t>
  </si>
  <si>
    <t>Menyusun RKAP Public Relation</t>
  </si>
  <si>
    <t>Penyusunan Program Kerja Public Relation</t>
  </si>
  <si>
    <t>Melakukan Analisis SWOT</t>
  </si>
  <si>
    <t>Menyusun strategi komunikasi untuk satu tahun kedepan</t>
  </si>
  <si>
    <t>Menyusun program kerja untuk satu tahun kedepan</t>
  </si>
  <si>
    <t>Pelaksanaan Public Relation</t>
  </si>
  <si>
    <t>Pelaksanaan Kegiatan Protokoler</t>
  </si>
  <si>
    <t>Menyusun callendar of event</t>
  </si>
  <si>
    <t>Melakukan review teknis acara</t>
  </si>
  <si>
    <t>Memeriksa relevansi dan availability direksi</t>
  </si>
  <si>
    <t>Melakukan koordinasi dengan penyelenggara acara terkait / EO teknis protokol acara</t>
  </si>
  <si>
    <t>Menyiapkan kebutuhan direksi (presentasi, teks pidato, tiket perjalanan dsb.)</t>
  </si>
  <si>
    <t>Melaksanakan aktivitas protokoler saat acara berlangsung</t>
  </si>
  <si>
    <t>Pelaksanaan Kegiatan Promosi : Pameran</t>
  </si>
  <si>
    <t>Melakukan kordinasi antar departemen dan pihak terkait</t>
  </si>
  <si>
    <t>Menyusun surat konfirmasi keikutsertaan / surat konsorsium</t>
  </si>
  <si>
    <t>Menyusun requirement kegiatan promosi</t>
  </si>
  <si>
    <t>Melakukan Beaty contest vendor</t>
  </si>
  <si>
    <t>Melakukan kegiatan produksi</t>
  </si>
  <si>
    <t>Pelaksanaan Kegiatan Promosi : Iklan/Advertorial</t>
  </si>
  <si>
    <t>Menyusun konten iklan</t>
  </si>
  <si>
    <t>Publikasi iklan</t>
  </si>
  <si>
    <t>Pelaksanaan Kegiatan Media Relation : Media Visit</t>
  </si>
  <si>
    <t>Melakukan Korespondensi Surat dan Izin</t>
  </si>
  <si>
    <t>Menyusun materi media visit</t>
  </si>
  <si>
    <t>Melakukan media visit</t>
  </si>
  <si>
    <t>Pelaksanaan Kegiatan Media Relation : Site Visit</t>
  </si>
  <si>
    <t>Melakukan koordinasi antar departemen</t>
  </si>
  <si>
    <t>Melakukan persiapan site visit</t>
  </si>
  <si>
    <t>Melakukan koordinasi dengan media</t>
  </si>
  <si>
    <t>Melakukan persiapan kunjungan</t>
  </si>
  <si>
    <t>Melaksanakan site visit</t>
  </si>
  <si>
    <t>Monitoring pemberitaan media</t>
  </si>
  <si>
    <t>Pelaksanaan Kegiatan Media Relation : Press Conference</t>
  </si>
  <si>
    <t>Menyusun persiapan Press Conference</t>
  </si>
  <si>
    <t>Mengundang media massa</t>
  </si>
  <si>
    <t>Melakukan press conference</t>
  </si>
  <si>
    <t>Pelaksanaan Kegiatan Media Relation : Media Gathering</t>
  </si>
  <si>
    <t>Menyusun persiapan Media Gathering</t>
  </si>
  <si>
    <t>Melakukan Media Gathering</t>
  </si>
  <si>
    <t>Pelaksanaan Kegiatan Media Relation : Press Release</t>
  </si>
  <si>
    <t>Menyusun jadwal Release bulanan, mingguan, dan harian</t>
  </si>
  <si>
    <t>Melakukan pengumpulan informasi (5W+1H)</t>
  </si>
  <si>
    <t>Menyusun dan mengkonfirmasi konten Press Release</t>
  </si>
  <si>
    <t>Pelaksanaan Kegiatan Media Relation : Publikasi Eksternal dan Internal</t>
  </si>
  <si>
    <t>Membuat perencanaan cover story dan rubrikasi setahun</t>
  </si>
  <si>
    <t>Melakukan pengumpulan informasi (reportase dan wawancara)</t>
  </si>
  <si>
    <t>Menyusun dan mengonfirmasi konten wikamagazine</t>
  </si>
  <si>
    <t>Pelaksanaan Kegiatan Dokumentasi</t>
  </si>
  <si>
    <t>Membuat breakdown perencanaan dokumentasi setahun</t>
  </si>
  <si>
    <t>Melakukan kegiatan dokumentasi</t>
  </si>
  <si>
    <t>Melakukan pemilihan dan editing foto dan video</t>
  </si>
  <si>
    <t>Memberikan penamaan kelompok foto dan video siap pakai</t>
  </si>
  <si>
    <t>Melakukan penyimpanan kelompok foto dan video di sistem storage yang sudah ditentukan</t>
  </si>
  <si>
    <t>Pelaksanaan Kegiatan Penanggulangan Krisis</t>
  </si>
  <si>
    <t>Melakukan review kronologis dan penyebab kejadian</t>
  </si>
  <si>
    <t>Menyusun pernyataan resmi perusahaan terkait tanggap darurat krisis</t>
  </si>
  <si>
    <t>Melakukan press conference dan press release</t>
  </si>
  <si>
    <t>Melakukan Monitoring dan evaluasi media</t>
  </si>
  <si>
    <t>Pelaksanaan Upacara</t>
  </si>
  <si>
    <t>Menyusun calendar of event</t>
  </si>
  <si>
    <t>Melakukan review kegiatan hari besar</t>
  </si>
  <si>
    <t>Melakukan persiapan upacara</t>
  </si>
  <si>
    <t>Melakukan pelatihan kesiapan petugas upacara</t>
  </si>
  <si>
    <t>Melakukan final check kesiapan petugas dan atribut</t>
  </si>
  <si>
    <t>Monitoring dan Evaluasi Kinerja PR</t>
  </si>
  <si>
    <t>Monev Kinerja PR</t>
  </si>
  <si>
    <t>Melakukan review laporan kegiatan Public Relation</t>
  </si>
  <si>
    <t>Perencanaan PKBL &amp; CSR</t>
  </si>
  <si>
    <t>Penyusunan RKKBL.01.01 AP PKBL</t>
  </si>
  <si>
    <t>Menerima Informasi Aspirasi Pemegang Saham</t>
  </si>
  <si>
    <t>Menyusun Analisa Risk Register</t>
  </si>
  <si>
    <t>Menentukan Besaran Dana Penyaluran Program Kemitraan (PK)</t>
  </si>
  <si>
    <t>Menentukan Besaran Dana Bina Lingkungan (BL)</t>
  </si>
  <si>
    <t>Menentukan Program Kerja dari Rencana Anggaran Dana PK</t>
  </si>
  <si>
    <t>Menentukan Program Kerja dari Rencana Anggaran Dana BL</t>
  </si>
  <si>
    <t>Menyusun RKAP PKBL</t>
  </si>
  <si>
    <t>Pelaksanaan PKBL &amp; CSR</t>
  </si>
  <si>
    <t>Pelaksanaan Program Kemitraan</t>
  </si>
  <si>
    <t>Melakukan Sosialisasi Program Kemitraan (PK) &amp; Aktifitas Pencarian Mitra Binaan</t>
  </si>
  <si>
    <t>Melakukan Survey Calon Mitra Binaan</t>
  </si>
  <si>
    <t>Melakukan Filtrasi Awal Calon Mitra Program Kemitraan (PK)</t>
  </si>
  <si>
    <t>Melakukan Filtrasi kedua Calon Mitra Program Kemitraan (PK)</t>
  </si>
  <si>
    <t>Melakukan Filtrasi Ketiga Calon Mitra Program Kemitraan (PK)</t>
  </si>
  <si>
    <t>Menyusun Dokumen Administrasi Pencairan Dana</t>
  </si>
  <si>
    <t>Pelaksanaan Program Bina Lingkungan</t>
  </si>
  <si>
    <t>Menerima Proposal &amp; Informasi Program Bina Lingkungan</t>
  </si>
  <si>
    <t>Melakukan Survey</t>
  </si>
  <si>
    <t>Melakukan Persiapan</t>
  </si>
  <si>
    <t>Melakukan Penyusunan Anggaran</t>
  </si>
  <si>
    <t>Mengajukan Penyaluran Dana BL di Level Manager</t>
  </si>
  <si>
    <t>Mengajukan Penyaluran Dana BL di Level Sekper</t>
  </si>
  <si>
    <t>Mengajukan Penyaluran Dana BL di Level DKU</t>
  </si>
  <si>
    <t>Menyusun Dokumen Pelaksanaan Bina Lingkungan</t>
  </si>
  <si>
    <t>Monitoring dan Evaluasi Kinerja PKBL &amp; CSR</t>
  </si>
  <si>
    <t>Monev Program Kemitraan</t>
  </si>
  <si>
    <t>Laporan Pembinaan</t>
  </si>
  <si>
    <t>Monitoring Pinjaman</t>
  </si>
  <si>
    <t>Menyusun Laporan Realisasi Keuangan Program Kemitraan (PK)</t>
  </si>
  <si>
    <t>Menyusun Laporan Kegiatan PK/ Kemitraan</t>
  </si>
  <si>
    <t>Monev Program Bina Lingkungan</t>
  </si>
  <si>
    <t>Melakukan Monitoring Pembinaan Lingkungan</t>
  </si>
  <si>
    <t>Menyusun Laporan Realisasi Keuangan BL/ Bina Lingkungan</t>
  </si>
  <si>
    <t>Menyusun Laporan Kegiatan Bina Lingkungan</t>
  </si>
  <si>
    <t xml:space="preserve">Management Review </t>
  </si>
  <si>
    <t>Melakukan MR Internal WIKA (Triwulanan)</t>
  </si>
  <si>
    <t>Menyusun Laporan EHU PKBL</t>
  </si>
  <si>
    <t>Melakukan MR PKBL BUMN (Triwulanan)</t>
  </si>
  <si>
    <t xml:space="preserve">Penyusunan Laporan PKBL </t>
  </si>
  <si>
    <t>Penyusunan Laporan PKBL</t>
  </si>
  <si>
    <t>Menyusun Kegiatan PKBL &amp; CSR Tahunan</t>
  </si>
  <si>
    <t>Perencanaan General Affair</t>
  </si>
  <si>
    <t>Penyusunan RJPP General Affair</t>
  </si>
  <si>
    <t>Melakukan kordinasi internal untuk mengisi form RJPP sekper</t>
  </si>
  <si>
    <t>Melakukan review Draft RJPP sekper</t>
  </si>
  <si>
    <t>Penyusunan RKAP General Affair</t>
  </si>
  <si>
    <t>Melakukan kordinasi internal untuk mereview RKAP tahun sebelumnya</t>
  </si>
  <si>
    <t>Melakukan review Draft RKAP Sekretaris Perusahaan</t>
  </si>
  <si>
    <t>Penyusunan Uraian Jobdesc Individu</t>
  </si>
  <si>
    <t>Melakukan penyusunan program kerja berdasarkan RKAP GA</t>
  </si>
  <si>
    <t>Memetakan program kerja sesuai jobdesc individu</t>
  </si>
  <si>
    <t>Pelaksanaan General Affair</t>
  </si>
  <si>
    <t>Pelaksanaan Kegiatan Perizinan</t>
  </si>
  <si>
    <t xml:space="preserve">Mengumpulkan dan merekapitulasi seluruh data masa aktif perizinan </t>
  </si>
  <si>
    <t>Melakukan perpanjangan perizinan di Dinas/Institusi terkait</t>
  </si>
  <si>
    <t>Updating Data Aset</t>
  </si>
  <si>
    <t>Mengumpulkan Seluruh Dokumen Data Aset</t>
  </si>
  <si>
    <t>Pembayaran Pajak dan Perizinan Aset</t>
  </si>
  <si>
    <t>Melakukan pembayaran pajak aset</t>
  </si>
  <si>
    <t>Melaksanakan kewajiban administrasi kepemilikan dan perizinan aset (cth. Perpanjangan dsb.)</t>
  </si>
  <si>
    <t>Penggunaan dan Pengamanan Aset</t>
  </si>
  <si>
    <t>Melakukan Pengamanan Aset terhadap Fisik Aset</t>
  </si>
  <si>
    <t>Pengelolaan Gedung</t>
  </si>
  <si>
    <t>Menyusun dokumen kontrak pengelolaan gedung bersama Wika Realty</t>
  </si>
  <si>
    <t>Melakukan Review item pekerjaan dan negosiasi harga service charge bersama WIKA Realty</t>
  </si>
  <si>
    <t>Melakukan Pengelolaan fasilitas gedung, perawatan dan kebersihan gedung, keamanan gedung, pengelolaan parkir dan pemenuhan syarat gedung</t>
  </si>
  <si>
    <t>Visitor Management</t>
  </si>
  <si>
    <t>Melakukan pendataan tamu masuk</t>
  </si>
  <si>
    <t>Melakukan pendataan tamu keluar</t>
  </si>
  <si>
    <t>Pengelolaan ruang rapat</t>
  </si>
  <si>
    <t>Melakukan Pencatatan</t>
  </si>
  <si>
    <t>Melakukan approval by sistem atau surat (untuk peminjaman jangka panjang)</t>
  </si>
  <si>
    <t>Melakukan Pemesanan makanan konsumsi</t>
  </si>
  <si>
    <t>Manajemen Kendaraan Direksi</t>
  </si>
  <si>
    <t>Melakukan Penyediaan kendaraan dan supir</t>
  </si>
  <si>
    <t>Melakukan Penyediaan akomodasi perjalanan</t>
  </si>
  <si>
    <t xml:space="preserve"> Kesekretariatan</t>
  </si>
  <si>
    <t>Mengatur jadwal Undangan Direksi</t>
  </si>
  <si>
    <t>Mengatur jadwal komisaris</t>
  </si>
  <si>
    <t>Undangan untuk Sekretaris Perusahaan</t>
  </si>
  <si>
    <t>Mengakomodasi kebutuhan Direksi</t>
  </si>
  <si>
    <t>Mengakomodasi kebutuhan Komisaris</t>
  </si>
  <si>
    <t>Mengakomodasi kebutuhan Sekretaris Perusahaan</t>
  </si>
  <si>
    <t>Surat Menyurat</t>
  </si>
  <si>
    <t>Melakukan pencatatan Surat Masuk</t>
  </si>
  <si>
    <t>Melakukan Disposisi Surat Masuk</t>
  </si>
  <si>
    <t>Melakukan pencatatan Surat Keluar</t>
  </si>
  <si>
    <t>Proses pengiriman/ Kurir</t>
  </si>
  <si>
    <t>Mailing room</t>
  </si>
  <si>
    <t>Melakukan pencatatan surat/barang masuk</t>
  </si>
  <si>
    <t>Melakukan pendistribusian / pengambilan barang / surat</t>
  </si>
  <si>
    <t>Musibah dan lelayu</t>
  </si>
  <si>
    <t>Menginformasikan berita duka melalui paging call gedung</t>
  </si>
  <si>
    <t>Mengirim tim menuju lokasi untuk menghandle kebutuhan di rumah duka</t>
  </si>
  <si>
    <t>Monitoring dan Evaluasi Kinerja</t>
  </si>
  <si>
    <t>Monev Kegiatan Perizinan, Manajemen Aset, Kesekretariatan</t>
  </si>
  <si>
    <t>Melakukan Rapat Koordinasi berkala Kegiatan perizinan</t>
  </si>
  <si>
    <t>Melakukan Rapat Koordinasi berkala kegiatan manajemen aset</t>
  </si>
  <si>
    <t>Melakukan rapat koordinasi berkala</t>
  </si>
  <si>
    <t>Monev Kegiatan Kerumah Tanggaan dan Management Review</t>
  </si>
  <si>
    <t>Menyusun form survei kepuasan tenant</t>
  </si>
  <si>
    <t>Penyebaran kuisioner dan penilaian</t>
  </si>
  <si>
    <t>Menyusun materi Manajemen Review GA dan memaparkan materi saat MR</t>
  </si>
  <si>
    <t xml:space="preserve">Perencanaan Pengelolaan SMP </t>
  </si>
  <si>
    <t>Menetapkan tim dan sarana prasarana pengamanan</t>
  </si>
  <si>
    <t>Membentuk struktur organisasi pengamanan</t>
  </si>
  <si>
    <t>Menentukan sarana dan prasarana pendukung pengamanan</t>
  </si>
  <si>
    <t>Penyusunan Manajemen Risiko SMP</t>
  </si>
  <si>
    <t>Melakukan identifikasi Aset</t>
  </si>
  <si>
    <t>Menetapkan level risiko</t>
  </si>
  <si>
    <t>Menetapkan tingkat pengendalian</t>
  </si>
  <si>
    <t>Penyusunan Sasaran dan Rencana Pengamanan</t>
  </si>
  <si>
    <t>Melakukan review sasaran dan rencana pengamanan yang pernah terjadi/sebelumnya</t>
  </si>
  <si>
    <t>Menetapkan sasaran dan rencana pengamanan baru</t>
  </si>
  <si>
    <t>Menyusun Program Pengamanan</t>
  </si>
  <si>
    <t xml:space="preserve">Pelaksanaan, Pemantauan dan Pemeriksaan SMP </t>
  </si>
  <si>
    <t>Apel dan Jaga</t>
  </si>
  <si>
    <t>Mendata kehadiran petugas keamanan</t>
  </si>
  <si>
    <t>Melakukan pemeriksaan kelengkapan petugas pengamanan</t>
  </si>
  <si>
    <t>Memberikan pengarahan kepada petugas pengamanan</t>
  </si>
  <si>
    <t>Patroli Pengamanan</t>
  </si>
  <si>
    <t>Menentukan Jadwal Patroli</t>
  </si>
  <si>
    <t>Menentukan area patroli</t>
  </si>
  <si>
    <t>Menyiapkan peralatan patroli</t>
  </si>
  <si>
    <t>Melaksanakan Patroli</t>
  </si>
  <si>
    <t>Rapat Pengamanan</t>
  </si>
  <si>
    <t>Melakukan rapat pengamanan minimal 1 bulan sekali</t>
  </si>
  <si>
    <t>Monitoring Keamanan</t>
  </si>
  <si>
    <t>Melakukan monitoring keamanan</t>
  </si>
  <si>
    <t>Pendataan Identitas Pegawai/Pekerja</t>
  </si>
  <si>
    <t>Melakukan Monitoring/ pendataan kehadiran pegawai / pekerja</t>
  </si>
  <si>
    <t>Screening Entry</t>
  </si>
  <si>
    <t>Melakukan screening / pemeriksaan kelengkapan kerja dan barang bawaan</t>
  </si>
  <si>
    <t>Backup Data (Proyek)</t>
  </si>
  <si>
    <t>Melakukan scanning data - data hardcopy ke bentuk softcopy</t>
  </si>
  <si>
    <t>Melakukan backup data softcopy personal di masing - masing PC secara berkala</t>
  </si>
  <si>
    <t>Melakukan pengumpulan hasil backup data ke PIC yang ditunjuk atau ke WDFS</t>
  </si>
  <si>
    <t>Melakukan penyimpanan backup data di server secara automasi</t>
  </si>
  <si>
    <t>Pengawalan Aset dan Orang</t>
  </si>
  <si>
    <t>Melakukan koordinasi dengan pihak berwenang</t>
  </si>
  <si>
    <t>Melaksanakan Pengawalan</t>
  </si>
  <si>
    <t>Penanganan Kejadian Kriminal</t>
  </si>
  <si>
    <t>Melakukan verifikasi informasi kejadian kriminal</t>
  </si>
  <si>
    <t>Menginformasikan kejadian kriminal ke penanggung jawab pengamanan</t>
  </si>
  <si>
    <t>Melaporkan kejadian dan menerima hasil laporan penyelidikan pihak berwenang</t>
  </si>
  <si>
    <t>Pelaksanaan Tanggap Darurat Keamanan</t>
  </si>
  <si>
    <t>Menginformasikan kejadian darurat ke penanggung jawab keamanan</t>
  </si>
  <si>
    <t>Melakukan verifikasi informasi kejadian darurat</t>
  </si>
  <si>
    <t>Melakukan sterilisasi lokasi dan tindakan pengamanan</t>
  </si>
  <si>
    <t>Pembinaan dan Pelatihan Satpam</t>
  </si>
  <si>
    <t>Melakukan rekrutmen dan evaluasi kompetensi dan kinerja satpam</t>
  </si>
  <si>
    <t>Menyusun program pembinaan dan pelatihan satpam</t>
  </si>
  <si>
    <t>Melaksanan program pembinaan dan pelatihan satpam</t>
  </si>
  <si>
    <t>Evaluasi dan Perbaikan SMP</t>
  </si>
  <si>
    <t>Audit SMP</t>
  </si>
  <si>
    <t>Menyusun ST Audit SMP</t>
  </si>
  <si>
    <t>Menyusun Jadwal Audit SMP dan melakukan kordinasi dengan auditee</t>
  </si>
  <si>
    <t>Melakukan pelaksanaan audit SMP</t>
  </si>
  <si>
    <t>Klinik dan CMC SMP</t>
  </si>
  <si>
    <t>Menyusun jadwal klinik / CMC SMP</t>
  </si>
  <si>
    <t>Melakukan pelaksanaan klinik / CMC SMP</t>
  </si>
  <si>
    <t>Evaluasi Tindakan Pengamanan</t>
  </si>
  <si>
    <t>Melakukan review hasil laporan pelaksanaan pengamanan</t>
  </si>
  <si>
    <t>Menetapkan tindak lanjut dan improvement</t>
  </si>
  <si>
    <t>Operation dan Maintenance</t>
  </si>
  <si>
    <t>Perencanaan Pengendalian Proyek</t>
  </si>
  <si>
    <t>PROBIS 2</t>
  </si>
  <si>
    <t>A. Engineering Proyek Design dan Build</t>
  </si>
  <si>
    <t>E. Engineering Proyek Investasi D dan B</t>
  </si>
  <si>
    <t>B. Engineering Proyek EPC dengan FEED Beauty Contest</t>
  </si>
  <si>
    <t>Research dan Development</t>
  </si>
  <si>
    <t>PKBL dan CSR</t>
  </si>
  <si>
    <t>Level 1-2</t>
  </si>
  <si>
    <t xml:space="preserve"> RISK TENDER</t>
  </si>
  <si>
    <t>Level 1-4</t>
  </si>
  <si>
    <t xml:space="preserve"> RISK REGISTER</t>
  </si>
  <si>
    <t>NOMENKLATUR RISK TENDER</t>
  </si>
  <si>
    <t>Rencana Tindak Lanjut (Mitigasi) Proaktif</t>
  </si>
  <si>
    <t>Rencana Tindak Lanjut (Mitigasi) Reaktif</t>
  </si>
  <si>
    <t>RISIKO / PELUANG</t>
  </si>
  <si>
    <t>DEFINISI  KATEGORI &amp; KRITERIA</t>
  </si>
  <si>
    <t>No.</t>
  </si>
  <si>
    <t>Definisi</t>
  </si>
  <si>
    <t xml:space="preserve">Financial </t>
  </si>
  <si>
    <t xml:space="preserve">Risiko akibat aktivitas keuangan yang memengaruhi kesehatan finansial perusahaan </t>
  </si>
  <si>
    <t>Risiko realisasi revenue di bawah target</t>
  </si>
  <si>
    <t>Risiko ketidaktercapaian target marketing dalam existing customer, geography, atau specialized sector</t>
  </si>
  <si>
    <t>Performance (Cost &amp; Schedule)</t>
  </si>
  <si>
    <t>Risiko dari aktivitas operasi (konstruksi dan investasi) yang mengakibatkan peningkatan durasi dan/atau biaya (overtime dan/atau overbudget)</t>
  </si>
  <si>
    <t>Risiko ketidaktercapaian keputusan strategis sehubungan dengan perubahan lingkungan bisnis (customer,geografis, teknologi, sektor baru/di luar spesialisasi) &amp; aksi korporasi di luar core business lainnya</t>
  </si>
  <si>
    <t>Risiko dari aktivitas operasi (konstruksi dan investasi) yang mengakibatkan permasalahan dari segi kualitas/operasional</t>
  </si>
  <si>
    <t>Kegiatan operasional yang dapat memengaruhi kesehatan, keselamatan, dan lingkungan kerja &amp; sekitar</t>
  </si>
  <si>
    <t>Ketidakpatuhan terhadap peraturan perundang-undangan dan peraturan internal yang dapat merugikan perusahaan</t>
  </si>
  <si>
    <t>Kegiatan operasional yang berkaitan dengan masyarakat setempat yang berdampak negatif pada citra perusahaan</t>
  </si>
  <si>
    <t>Risiko yang berkaitan dengan SDM (produktivitas, kebutuhan, kompetensi, ketepatan penempatan)</t>
  </si>
  <si>
    <t>Risiko sehubungan dengan pihak ketiga (customer, Lembaga keuangan, LSM, third party lainnya) yang dapat merugikan perusahaan</t>
  </si>
  <si>
    <t>Mengacu pada Sheet Matriks Probis dan Definisi Kriteria</t>
  </si>
  <si>
    <t>test</t>
  </si>
  <si>
    <t>QS</t>
  </si>
  <si>
    <t>Engineering Design</t>
  </si>
  <si>
    <t>Kontraktor mengajukan deviasi teknis dalam proposal</t>
  </si>
  <si>
    <t>Deviasi teknis ditolak oleh owner</t>
  </si>
  <si>
    <t>Kontraktor kembali mengikuti spesifikasi teknis dan harga menjadi lebih besar</t>
  </si>
  <si>
    <t>Eng &amp; Komersial</t>
  </si>
  <si>
    <t>2% tambahan kompensasi biaya untuk follow Owner Requirement.</t>
  </si>
  <si>
    <t xml:space="preserve">Biaya Eng &amp; Material </t>
  </si>
  <si>
    <t xml:space="preserve">-Menyampaikan list deviasi teknis
-Menyampaikan back up dokumen pendukung dari vendor terkait dan perhitungan teknis bahwa deviasi yang diajukan tidak berdampak pada garansi performa </t>
  </si>
  <si>
    <t>Engineering Fee</t>
  </si>
  <si>
    <t>ls</t>
  </si>
  <si>
    <t>(later)</t>
  </si>
  <si>
    <t>Manajemen Penjadwalan (Scheduling)</t>
  </si>
  <si>
    <t>MK, Komersial, Keuangan</t>
  </si>
  <si>
    <t>Biaya crashing schedule 2 bulan BTL. BTL = 1,2M/month (Alokasi biaya tambahan Task force)</t>
  </si>
  <si>
    <t>Biaya crashing schedule</t>
  </si>
  <si>
    <t>Penyusunan schedule pekerjaan berdasarkan batasan jam kerja sesuai peraturan yang berlaku</t>
  </si>
  <si>
    <t>Batasan maksimum jam kerja (Overtime dibatasi)</t>
  </si>
  <si>
    <t>Produktivitas waktu kerja rendah</t>
  </si>
  <si>
    <t>Keterlambatan schedule pekerjaan</t>
  </si>
  <si>
    <t>Manajemen Stakeholder</t>
  </si>
  <si>
    <t>Konflik Soshankam</t>
  </si>
  <si>
    <t>Respon negatif dari stakeholder lokal</t>
  </si>
  <si>
    <t>Proyek terhambat</t>
  </si>
  <si>
    <t>Site Manajer</t>
  </si>
  <si>
    <t>Nilai BTL 3 bulan</t>
  </si>
  <si>
    <t>Biaya BTL menjadi bertambah</t>
  </si>
  <si>
    <t>Mengajukan klaim overhead akibat kejadian eksternal</t>
  </si>
  <si>
    <t>Biaya pengurusan klaim</t>
  </si>
  <si>
    <t>Proyek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</si>
</sst>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164" formatCode="_-* #,##0_-;\-* #,##0_-;_-* &quot;-&quot;_-;_-@_-"/>
    <numFmt numFmtId="165" formatCode="_-* #,##0.00_-;\-* #,##0.00_-;_-* &quot;-&quot;??_-;_-@_-"/>
    <numFmt numFmtId="166" formatCode="[$-409]dd\-mmm\-yy;@"/>
    <numFmt numFmtId="167" formatCode="_-* #,##0.00_-;\-* #,##0.00_-;_-* &quot;-&quot;_-;_-@_-"/>
    <numFmt numFmtId="168" formatCode="_(* #,##0.00_);_(* \(#,##0.00\);_(* &quot;-&quot;_);_(@_)"/>
    <numFmt numFmtId="169" formatCode="_-* #,##0.0000_-;\-* #,##0.0000_-;_-* &quot;-&quot;??_-;_-@_-"/>
    <numFmt numFmtId="170" formatCode="_(* #,##0.0000_);_(* \(#,##0.0000\);_(* &quot;-&quot;_);_(@_)"/>
    <numFmt numFmtId="171" formatCode="_-* #,##0.0000_-;\-* #,##0.0000_-;_-* &quot;-&quot;_-;_-@_-"/>
    <numFmt numFmtId="172" formatCode="_-* #,##0_-;\-* #,##0_-;_-* &quot;-&quot;??_-;_-@_-"/>
  </numFmts>
  <fonts count="41"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sz val="11"/>
      <color rgb="FFFF0000"/>
      <name val="Calibri"/>
      <family val="2"/>
      <scheme val="minor"/>
    </font>
    <font>
      <sz val="11"/>
      <color theme="0"/>
      <name val="Calibri"/>
      <family val="2"/>
      <scheme val="minor"/>
    </font>
    <font>
      <b/>
      <sz val="18"/>
      <color theme="1"/>
      <name val="Calibri"/>
      <family val="2"/>
      <scheme val="minor"/>
    </font>
    <font>
      <b/>
      <u/>
      <sz val="14"/>
      <color theme="1"/>
      <name val="Calibri"/>
      <family val="2"/>
      <scheme val="minor"/>
    </font>
    <font>
      <b/>
      <sz val="12"/>
      <color theme="1"/>
      <name val="Calibri"/>
      <family val="2"/>
      <scheme val="minor"/>
    </font>
    <font>
      <b/>
      <sz val="16"/>
      <color rgb="FFC00000"/>
      <name val="Calibri"/>
      <family val="2"/>
      <scheme val="minor"/>
    </font>
    <font>
      <sz val="8"/>
      <color theme="1"/>
      <name val="Calibri"/>
      <family val="2"/>
      <scheme val="minor"/>
    </font>
    <font>
      <b/>
      <sz val="12"/>
      <color rgb="FFFF0000"/>
      <name val="Calibri"/>
      <family val="2"/>
      <scheme val="minor"/>
    </font>
    <font>
      <b/>
      <sz val="14"/>
      <color theme="1"/>
      <name val="Calibri"/>
      <family val="2"/>
      <scheme val="minor"/>
    </font>
    <font>
      <b/>
      <sz val="12"/>
      <color theme="0"/>
      <name val="Calibri"/>
      <family val="2"/>
      <scheme val="minor"/>
    </font>
    <font>
      <b/>
      <sz val="12"/>
      <name val="Calibri"/>
      <family val="2"/>
      <scheme val="minor"/>
    </font>
    <font>
      <sz val="11"/>
      <name val="Calibri"/>
      <family val="2"/>
      <scheme val="minor"/>
    </font>
    <font>
      <b/>
      <i/>
      <sz val="11"/>
      <color theme="1"/>
      <name val="Calibri"/>
      <family val="2"/>
      <scheme val="minor"/>
    </font>
    <font>
      <b/>
      <sz val="11"/>
      <color theme="4"/>
      <name val="Calibri"/>
      <family val="2"/>
      <scheme val="minor"/>
    </font>
    <font>
      <i/>
      <sz val="11"/>
      <color theme="4"/>
      <name val="Calibri"/>
      <family val="2"/>
      <scheme val="minor"/>
    </font>
    <font>
      <sz val="12"/>
      <color theme="1"/>
      <name val="Arial"/>
      <family val="2"/>
    </font>
    <font>
      <sz val="9"/>
      <color theme="0"/>
      <name val="Arial"/>
      <family val="2"/>
    </font>
    <font>
      <i/>
      <sz val="11"/>
      <color rgb="FF0070C0"/>
      <name val="Calibri"/>
      <family val="2"/>
      <scheme val="minor"/>
    </font>
    <font>
      <sz val="13"/>
      <color theme="1"/>
      <name val="Calibri"/>
      <family val="2"/>
      <scheme val="minor"/>
    </font>
    <font>
      <b/>
      <sz val="13"/>
      <color theme="1"/>
      <name val="Calibri"/>
      <family val="2"/>
      <scheme val="minor"/>
    </font>
    <font>
      <sz val="8"/>
      <name val="Calibri"/>
      <family val="2"/>
      <scheme val="minor"/>
    </font>
    <font>
      <i/>
      <sz val="10"/>
      <color rgb="FFFF0000"/>
      <name val="Calibri"/>
      <family val="2"/>
      <scheme val="minor"/>
    </font>
    <font>
      <sz val="12"/>
      <color theme="0"/>
      <name val="Calibri"/>
      <family val="2"/>
      <scheme val="minor"/>
    </font>
    <font>
      <b/>
      <sz val="11"/>
      <color rgb="FFFF0000"/>
      <name val="Calibri"/>
      <family val="2"/>
      <scheme val="minor"/>
    </font>
    <font>
      <b/>
      <sz val="11"/>
      <color theme="0"/>
      <name val="Calibri"/>
      <family val="2"/>
      <scheme val="minor"/>
    </font>
    <font>
      <i/>
      <sz val="11"/>
      <color theme="0"/>
      <name val="Calibri"/>
      <family val="2"/>
      <scheme val="minor"/>
    </font>
    <font>
      <sz val="8"/>
      <color rgb="FFFF0000"/>
      <name val="Calibri"/>
      <family val="2"/>
      <scheme val="minor"/>
    </font>
    <font>
      <sz val="11"/>
      <color rgb="FF000000"/>
      <name val="Calibri"/>
      <family val="2"/>
    </font>
    <font>
      <sz val="11"/>
      <color rgb="FF0070C0"/>
      <name val="Calibri"/>
      <family val="2"/>
      <scheme val="minor"/>
    </font>
    <font>
      <sz val="11"/>
      <color rgb="FF00B050"/>
      <name val="Calibri"/>
      <family val="2"/>
      <scheme val="minor"/>
    </font>
    <font>
      <b/>
      <sz val="11"/>
      <name val="Calibri"/>
      <family val="2"/>
      <scheme val="minor"/>
    </font>
    <font>
      <b/>
      <sz val="14"/>
      <name val="Calibri"/>
      <family val="2"/>
      <scheme val="minor"/>
    </font>
    <font>
      <b/>
      <sz val="11"/>
      <name val="Arial"/>
      <family val="2"/>
    </font>
    <font>
      <sz val="10"/>
      <color theme="1"/>
      <name val="Calibri"/>
      <family val="2"/>
      <scheme val="minor"/>
    </font>
    <font>
      <sz val="10"/>
      <color rgb="FF000000"/>
      <name val="Arial"/>
      <family val="2"/>
    </font>
    <font>
      <sz val="11"/>
      <color rgb="FF000000"/>
      <name val="Calibri"/>
      <family val="2"/>
      <scheme val="minor"/>
    </font>
  </fonts>
  <fills count="21">
    <fill>
      <patternFill patternType="none"/>
    </fill>
    <fill>
      <patternFill patternType="gray125"/>
    </fill>
    <fill>
      <patternFill patternType="solid">
        <fgColor theme="7" tint="0.79998168889431442"/>
        <bgColor indexed="64"/>
      </patternFill>
    </fill>
    <fill>
      <patternFill patternType="solid">
        <fgColor rgb="FFFFC000"/>
        <bgColor indexed="64"/>
      </patternFill>
    </fill>
    <fill>
      <patternFill patternType="solid">
        <fgColor theme="4"/>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bgColor indexed="64"/>
      </patternFill>
    </fill>
    <fill>
      <patternFill patternType="solid">
        <fgColor theme="5" tint="-0.249977111117893"/>
        <bgColor indexed="64"/>
      </patternFill>
    </fill>
    <fill>
      <patternFill patternType="solid">
        <fgColor rgb="FF66FF33"/>
        <bgColor indexed="64"/>
      </patternFill>
    </fill>
    <fill>
      <patternFill patternType="solid">
        <fgColor theme="7"/>
        <bgColor indexed="64"/>
      </patternFill>
    </fill>
    <fill>
      <patternFill patternType="solid">
        <fgColor rgb="FFFF9900"/>
        <bgColor indexed="64"/>
      </patternFill>
    </fill>
    <fill>
      <patternFill patternType="solid">
        <fgColor rgb="FFFFFFFF"/>
        <bgColor indexed="64"/>
      </patternFill>
    </fill>
    <fill>
      <patternFill patternType="solid">
        <fgColor theme="3" tint="0.59999389629810485"/>
        <bgColor indexed="64"/>
      </patternFill>
    </fill>
    <fill>
      <patternFill patternType="solid">
        <fgColor rgb="FFC6E0B4"/>
        <bgColor rgb="FF000000"/>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auto="1"/>
      </diagonal>
    </border>
    <border>
      <left style="thin">
        <color rgb="FF00B0F0"/>
      </left>
      <right style="thin">
        <color rgb="FF00B0F0"/>
      </right>
      <top style="thin">
        <color rgb="FF00B0F0"/>
      </top>
      <bottom style="thin">
        <color rgb="FF00B0F0"/>
      </bottom>
      <diagonal/>
    </border>
    <border>
      <left/>
      <right style="thin">
        <color rgb="FF00B0F0"/>
      </right>
      <top style="thin">
        <color rgb="FF00B0F0"/>
      </top>
      <bottom style="thin">
        <color rgb="FF00B0F0"/>
      </bottom>
      <diagonal/>
    </border>
    <border>
      <left style="thin">
        <color rgb="FF00B0F0"/>
      </left>
      <right/>
      <top style="thin">
        <color rgb="FF00B0F0"/>
      </top>
      <bottom style="thin">
        <color rgb="FF00B0F0"/>
      </bottom>
      <diagonal/>
    </border>
    <border>
      <left style="thin">
        <color rgb="FF00B0F0"/>
      </left>
      <right style="thin">
        <color rgb="FF00B0F0"/>
      </right>
      <top style="thin">
        <color rgb="FF00B0F0"/>
      </top>
      <bottom/>
      <diagonal/>
    </border>
    <border>
      <left style="thin">
        <color rgb="FF3399FF"/>
      </left>
      <right style="thin">
        <color rgb="FF3399FF"/>
      </right>
      <top style="thin">
        <color rgb="FF3399FF"/>
      </top>
      <bottom style="thin">
        <color rgb="FF3399FF"/>
      </bottom>
      <diagonal/>
    </border>
    <border>
      <left/>
      <right style="thin">
        <color rgb="FF3399FF"/>
      </right>
      <top style="thin">
        <color rgb="FF3399FF"/>
      </top>
      <bottom style="thin">
        <color rgb="FF3399FF"/>
      </bottom>
      <diagonal/>
    </border>
    <border>
      <left style="thin">
        <color rgb="FF3399FF"/>
      </left>
      <right/>
      <top style="thin">
        <color rgb="FF3399FF"/>
      </top>
      <bottom style="thin">
        <color rgb="FF3399FF"/>
      </bottom>
      <diagonal/>
    </border>
    <border>
      <left/>
      <right style="thin">
        <color rgb="FF3399FF"/>
      </right>
      <top/>
      <bottom style="thin">
        <color rgb="FF3399FF"/>
      </bottom>
      <diagonal/>
    </border>
    <border>
      <left style="thin">
        <color rgb="FF3399FF"/>
      </left>
      <right style="thin">
        <color rgb="FF3399FF"/>
      </right>
      <top/>
      <bottom style="thin">
        <color rgb="FF3399FF"/>
      </bottom>
      <diagonal/>
    </border>
    <border>
      <left style="thin">
        <color rgb="FF3399FF"/>
      </left>
      <right/>
      <top/>
      <bottom style="thin">
        <color rgb="FF3399FF"/>
      </bottom>
      <diagonal/>
    </border>
    <border>
      <left/>
      <right style="thin">
        <color rgb="FF3399FF"/>
      </right>
      <top style="thin">
        <color rgb="FF3399FF"/>
      </top>
      <bottom/>
      <diagonal/>
    </border>
    <border>
      <left style="thin">
        <color rgb="FF3399FF"/>
      </left>
      <right style="thin">
        <color rgb="FF3399FF"/>
      </right>
      <top style="thin">
        <color rgb="FF3399FF"/>
      </top>
      <bottom/>
      <diagonal/>
    </border>
    <border>
      <left style="thin">
        <color rgb="FF3399FF"/>
      </left>
      <right/>
      <top style="thin">
        <color rgb="FF3399FF"/>
      </top>
      <bottom/>
      <diagonal/>
    </border>
    <border>
      <left style="thick">
        <color rgb="FF3399FF"/>
      </left>
      <right/>
      <top/>
      <bottom/>
      <diagonal/>
    </border>
    <border>
      <left style="thick">
        <color rgb="FF3399FF"/>
      </left>
      <right style="thin">
        <color rgb="FF3399FF"/>
      </right>
      <top style="thin">
        <color rgb="FF3399FF"/>
      </top>
      <bottom style="thin">
        <color rgb="FF3399FF"/>
      </bottom>
      <diagonal/>
    </border>
    <border>
      <left style="thin">
        <color indexed="64"/>
      </left>
      <right style="thin">
        <color indexed="64"/>
      </right>
      <top/>
      <bottom style="thin">
        <color indexed="64"/>
      </bottom>
      <diagonal/>
    </border>
    <border>
      <left style="thin">
        <color rgb="FF3399FF"/>
      </left>
      <right/>
      <top/>
      <bottom/>
      <diagonal/>
    </border>
    <border>
      <left/>
      <right style="thick">
        <color rgb="FF3399FF"/>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s>
  <cellStyleXfs count="10">
    <xf numFmtId="0" fontId="0" fillId="0" borderId="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20" fillId="0" borderId="0"/>
    <xf numFmtId="0" fontId="32" fillId="0" borderId="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311">
    <xf numFmtId="0" fontId="0" fillId="0" borderId="0" xfId="0"/>
    <xf numFmtId="0" fontId="2" fillId="0" borderId="0" xfId="0" applyFont="1"/>
    <xf numFmtId="0" fontId="4" fillId="2" borderId="0" xfId="0" applyFont="1" applyFill="1"/>
    <xf numFmtId="0" fontId="2" fillId="2" borderId="0" xfId="0" applyFont="1" applyFill="1"/>
    <xf numFmtId="0" fontId="0" fillId="0" borderId="1" xfId="0" applyBorder="1"/>
    <xf numFmtId="0" fontId="0" fillId="0" borderId="1" xfId="0" applyBorder="1" applyAlignment="1">
      <alignment horizontal="center"/>
    </xf>
    <xf numFmtId="0" fontId="0" fillId="0" borderId="0" xfId="0" applyBorder="1"/>
    <xf numFmtId="0" fontId="2" fillId="0" borderId="1" xfId="0" applyFont="1" applyBorder="1" applyAlignment="1">
      <alignment horizontal="center"/>
    </xf>
    <xf numFmtId="0" fontId="2" fillId="0" borderId="1" xfId="0" applyFont="1" applyBorder="1"/>
    <xf numFmtId="0" fontId="2" fillId="0" borderId="0" xfId="0" applyFont="1" applyBorder="1"/>
    <xf numFmtId="0" fontId="0" fillId="0" borderId="0" xfId="0" applyAlignment="1">
      <alignment horizontal="center"/>
    </xf>
    <xf numFmtId="0" fontId="0" fillId="0" borderId="0" xfId="0" applyAlignment="1">
      <alignment horizontal="left"/>
    </xf>
    <xf numFmtId="0" fontId="0" fillId="0" borderId="0" xfId="0" applyAlignment="1">
      <alignment vertical="top"/>
    </xf>
    <xf numFmtId="0" fontId="2" fillId="0" borderId="0" xfId="0" applyFont="1" applyAlignment="1">
      <alignment horizontal="left" vertical="center"/>
    </xf>
    <xf numFmtId="0" fontId="2" fillId="8" borderId="12" xfId="0" applyFont="1" applyFill="1" applyBorder="1" applyAlignment="1">
      <alignment vertical="top" wrapText="1"/>
    </xf>
    <xf numFmtId="167" fontId="0" fillId="0" borderId="0" xfId="3" applyNumberFormat="1" applyFont="1" applyAlignment="1">
      <alignment vertical="top"/>
    </xf>
    <xf numFmtId="0" fontId="2" fillId="6" borderId="0" xfId="0" applyFont="1" applyFill="1" applyAlignment="1">
      <alignment vertical="top"/>
    </xf>
    <xf numFmtId="0" fontId="2" fillId="0" borderId="0" xfId="0" applyFont="1" applyAlignment="1">
      <alignment vertical="top"/>
    </xf>
    <xf numFmtId="0" fontId="0" fillId="0" borderId="1" xfId="0" applyBorder="1" applyAlignment="1">
      <alignment vertical="top"/>
    </xf>
    <xf numFmtId="0" fontId="0" fillId="7" borderId="1" xfId="0" applyFill="1" applyBorder="1" applyAlignment="1">
      <alignment vertical="top"/>
    </xf>
    <xf numFmtId="0" fontId="2" fillId="0" borderId="0" xfId="0" applyFont="1" applyFill="1" applyBorder="1" applyAlignment="1">
      <alignment vertical="top"/>
    </xf>
    <xf numFmtId="0" fontId="17" fillId="0" borderId="0" xfId="0" applyFont="1"/>
    <xf numFmtId="0" fontId="0" fillId="0" borderId="0" xfId="0" applyAlignment="1" applyProtection="1">
      <alignment vertical="top" wrapText="1"/>
    </xf>
    <xf numFmtId="164" fontId="0" fillId="0" borderId="0" xfId="3" applyFont="1" applyFill="1" applyBorder="1" applyAlignment="1" applyProtection="1">
      <alignment vertical="top"/>
    </xf>
    <xf numFmtId="0" fontId="0" fillId="0" borderId="0" xfId="0" applyAlignment="1" applyProtection="1">
      <alignment vertical="top"/>
    </xf>
    <xf numFmtId="0" fontId="0" fillId="0" borderId="0" xfId="0" applyAlignment="1" applyProtection="1">
      <alignment horizontal="center" vertical="top"/>
    </xf>
    <xf numFmtId="166" fontId="0" fillId="0" borderId="0" xfId="0" applyNumberFormat="1" applyAlignment="1" applyProtection="1">
      <alignment vertical="top"/>
    </xf>
    <xf numFmtId="0" fontId="7" fillId="0" borderId="0" xfId="0" applyFont="1" applyAlignment="1" applyProtection="1">
      <alignment vertical="top"/>
    </xf>
    <xf numFmtId="0" fontId="8" fillId="0" borderId="0" xfId="0" applyFont="1" applyAlignment="1" applyProtection="1">
      <alignment horizontal="left"/>
    </xf>
    <xf numFmtId="0" fontId="9" fillId="0" borderId="19" xfId="0" applyFont="1" applyBorder="1" applyAlignment="1" applyProtection="1">
      <alignment vertical="center"/>
    </xf>
    <xf numFmtId="0" fontId="9" fillId="0" borderId="18" xfId="0" applyFont="1" applyBorder="1" applyAlignment="1" applyProtection="1">
      <alignment vertical="center"/>
    </xf>
    <xf numFmtId="0" fontId="0" fillId="0" borderId="0" xfId="0" applyAlignment="1" applyProtection="1">
      <alignment horizontal="left" vertical="center"/>
    </xf>
    <xf numFmtId="0" fontId="9" fillId="0" borderId="19" xfId="0" applyFont="1" applyFill="1" applyBorder="1" applyAlignment="1" applyProtection="1">
      <alignment horizontal="left" vertical="center"/>
    </xf>
    <xf numFmtId="0" fontId="9" fillId="0" borderId="18" xfId="0" applyFont="1" applyFill="1" applyBorder="1" applyAlignment="1" applyProtection="1">
      <alignment horizontal="left" vertical="center"/>
    </xf>
    <xf numFmtId="0" fontId="15" fillId="0" borderId="19" xfId="0" applyFont="1" applyBorder="1" applyAlignment="1" applyProtection="1">
      <alignment horizontal="left" vertical="center"/>
    </xf>
    <xf numFmtId="0" fontId="12" fillId="0" borderId="18" xfId="0" applyFont="1" applyBorder="1" applyAlignment="1" applyProtection="1">
      <alignment horizontal="left" vertical="center"/>
    </xf>
    <xf numFmtId="0" fontId="12" fillId="0" borderId="0" xfId="0" applyFont="1" applyBorder="1" applyAlignment="1" applyProtection="1">
      <alignment horizontal="left" vertical="center"/>
    </xf>
    <xf numFmtId="0" fontId="26" fillId="0" borderId="0" xfId="0" applyFont="1" applyAlignment="1" applyProtection="1">
      <alignment horizontal="left" vertical="center"/>
    </xf>
    <xf numFmtId="0" fontId="13" fillId="0" borderId="0" xfId="0" applyFont="1" applyAlignment="1" applyProtection="1">
      <alignment horizontal="center" vertical="top" wrapText="1"/>
    </xf>
    <xf numFmtId="0" fontId="23" fillId="0" borderId="0" xfId="0" applyFont="1" applyAlignment="1" applyProtection="1">
      <alignment vertical="top"/>
    </xf>
    <xf numFmtId="164" fontId="0" fillId="0" borderId="0" xfId="3" applyFont="1" applyAlignment="1" applyProtection="1">
      <alignment vertical="top"/>
    </xf>
    <xf numFmtId="0" fontId="0" fillId="10" borderId="17" xfId="0" applyFill="1" applyBorder="1" applyAlignment="1" applyProtection="1">
      <alignment vertical="top" wrapText="1"/>
      <protection locked="0"/>
    </xf>
    <xf numFmtId="0" fontId="0" fillId="0" borderId="0" xfId="0" applyAlignment="1" applyProtection="1">
      <alignment horizontal="center" vertical="top" wrapText="1"/>
      <protection hidden="1"/>
    </xf>
    <xf numFmtId="0" fontId="0" fillId="0" borderId="0" xfId="0" applyAlignment="1" applyProtection="1">
      <alignment vertical="top" wrapText="1"/>
      <protection hidden="1"/>
    </xf>
    <xf numFmtId="164" fontId="0" fillId="0" borderId="0" xfId="0" applyNumberFormat="1" applyAlignment="1" applyProtection="1">
      <alignment vertical="top" wrapText="1"/>
      <protection hidden="1"/>
    </xf>
    <xf numFmtId="164" fontId="0" fillId="0" borderId="0" xfId="3" applyFont="1" applyAlignment="1" applyProtection="1">
      <alignment vertical="top" wrapText="1"/>
      <protection hidden="1"/>
    </xf>
    <xf numFmtId="15" fontId="0" fillId="0" borderId="0" xfId="0" applyNumberFormat="1" applyAlignment="1" applyProtection="1">
      <alignment vertical="top" wrapText="1"/>
      <protection hidden="1"/>
    </xf>
    <xf numFmtId="0" fontId="0" fillId="0" borderId="13" xfId="0" applyBorder="1" applyAlignment="1" applyProtection="1">
      <alignment horizontal="center" vertical="top" wrapText="1"/>
      <protection hidden="1"/>
    </xf>
    <xf numFmtId="0" fontId="0" fillId="0" borderId="13" xfId="0" applyBorder="1" applyAlignment="1" applyProtection="1">
      <alignment vertical="top" wrapText="1"/>
      <protection hidden="1"/>
    </xf>
    <xf numFmtId="164" fontId="0" fillId="0" borderId="13" xfId="0" applyNumberFormat="1" applyBorder="1" applyAlignment="1" applyProtection="1">
      <alignment vertical="top" wrapText="1"/>
      <protection hidden="1"/>
    </xf>
    <xf numFmtId="164" fontId="0" fillId="0" borderId="13" xfId="3" applyFont="1" applyBorder="1" applyAlignment="1" applyProtection="1">
      <alignment vertical="top" wrapText="1"/>
      <protection hidden="1"/>
    </xf>
    <xf numFmtId="41" fontId="0" fillId="0" borderId="13" xfId="3" applyNumberFormat="1" applyFont="1" applyBorder="1" applyAlignment="1" applyProtection="1">
      <alignment vertical="top" wrapText="1"/>
      <protection hidden="1"/>
    </xf>
    <xf numFmtId="41" fontId="0" fillId="0" borderId="13" xfId="0" applyNumberFormat="1" applyBorder="1" applyAlignment="1" applyProtection="1">
      <alignment vertical="top" wrapText="1"/>
      <protection hidden="1"/>
    </xf>
    <xf numFmtId="15" fontId="0" fillId="0" borderId="13" xfId="0" applyNumberFormat="1" applyBorder="1" applyAlignment="1" applyProtection="1">
      <alignment vertical="top" wrapText="1"/>
      <protection hidden="1"/>
    </xf>
    <xf numFmtId="164" fontId="24" fillId="0" borderId="15" xfId="3" applyFont="1" applyBorder="1" applyAlignment="1" applyProtection="1">
      <alignment horizontal="left" vertical="top"/>
      <protection hidden="1"/>
    </xf>
    <xf numFmtId="164" fontId="24" fillId="0" borderId="14" xfId="3" applyFont="1" applyBorder="1" applyAlignment="1" applyProtection="1">
      <alignment horizontal="center" vertical="top"/>
      <protection hidden="1"/>
    </xf>
    <xf numFmtId="164" fontId="23" fillId="0" borderId="13" xfId="3" applyFont="1" applyBorder="1" applyAlignment="1" applyProtection="1">
      <alignment vertical="top"/>
      <protection hidden="1"/>
    </xf>
    <xf numFmtId="41" fontId="23" fillId="0" borderId="13" xfId="3" applyNumberFormat="1" applyFont="1" applyFill="1" applyBorder="1" applyAlignment="1" applyProtection="1">
      <alignment vertical="top"/>
      <protection hidden="1"/>
    </xf>
    <xf numFmtId="164" fontId="23" fillId="0" borderId="13" xfId="3" applyFont="1" applyBorder="1" applyAlignment="1" applyProtection="1">
      <alignment horizontal="center" vertical="top"/>
      <protection hidden="1"/>
    </xf>
    <xf numFmtId="0" fontId="23" fillId="0" borderId="13" xfId="3" applyNumberFormat="1" applyFont="1" applyBorder="1" applyAlignment="1" applyProtection="1">
      <alignment horizontal="center" vertical="top"/>
      <protection hidden="1"/>
    </xf>
    <xf numFmtId="0" fontId="23" fillId="0" borderId="13" xfId="3" applyNumberFormat="1" applyFont="1" applyBorder="1" applyAlignment="1" applyProtection="1">
      <alignment vertical="top"/>
      <protection hidden="1"/>
    </xf>
    <xf numFmtId="0" fontId="23" fillId="0" borderId="16" xfId="0" applyFont="1" applyBorder="1" applyAlignment="1" applyProtection="1">
      <alignment vertical="top" wrapText="1"/>
      <protection hidden="1"/>
    </xf>
    <xf numFmtId="0" fontId="23" fillId="0" borderId="16" xfId="0" applyFont="1" applyBorder="1" applyAlignment="1" applyProtection="1">
      <alignment horizontal="center" vertical="top" wrapText="1"/>
      <protection hidden="1"/>
    </xf>
    <xf numFmtId="166" fontId="23" fillId="0" borderId="16" xfId="0" applyNumberFormat="1" applyFont="1" applyBorder="1" applyAlignment="1" applyProtection="1">
      <alignment vertical="top" wrapText="1"/>
      <protection hidden="1"/>
    </xf>
    <xf numFmtId="0" fontId="0" fillId="10" borderId="17" xfId="0" applyFill="1" applyBorder="1" applyAlignment="1" applyProtection="1">
      <alignment horizontal="center" vertical="top" wrapText="1"/>
      <protection locked="0"/>
    </xf>
    <xf numFmtId="0" fontId="0" fillId="0" borderId="18" xfId="0" applyBorder="1" applyAlignment="1" applyProtection="1">
      <alignment vertical="top" wrapText="1"/>
      <protection locked="0"/>
    </xf>
    <xf numFmtId="0" fontId="0" fillId="9" borderId="17" xfId="0" applyFill="1" applyBorder="1" applyAlignment="1" applyProtection="1">
      <alignment vertical="top" wrapText="1"/>
      <protection locked="0"/>
    </xf>
    <xf numFmtId="0" fontId="0" fillId="10" borderId="18" xfId="0" applyFill="1" applyBorder="1" applyAlignment="1" applyProtection="1">
      <alignment vertical="top" wrapText="1"/>
      <protection locked="0"/>
    </xf>
    <xf numFmtId="0" fontId="0" fillId="11" borderId="17" xfId="0" applyFill="1" applyBorder="1" applyAlignment="1" applyProtection="1">
      <alignment vertical="top" wrapText="1"/>
      <protection locked="0"/>
    </xf>
    <xf numFmtId="164" fontId="0" fillId="11" borderId="17" xfId="3" applyNumberFormat="1" applyFont="1" applyFill="1" applyBorder="1" applyAlignment="1" applyProtection="1">
      <alignment vertical="top" wrapText="1"/>
      <protection locked="0"/>
    </xf>
    <xf numFmtId="0" fontId="0" fillId="10" borderId="23" xfId="0" applyFill="1" applyBorder="1" applyAlignment="1" applyProtection="1">
      <alignment vertical="top" wrapText="1"/>
      <protection locked="0"/>
    </xf>
    <xf numFmtId="0" fontId="0" fillId="9" borderId="24" xfId="0" applyFill="1" applyBorder="1" applyAlignment="1" applyProtection="1">
      <alignment vertical="top" wrapText="1"/>
      <protection locked="0"/>
    </xf>
    <xf numFmtId="0" fontId="0" fillId="11" borderId="24" xfId="0" applyFill="1" applyBorder="1" applyAlignment="1" applyProtection="1">
      <alignment vertical="top" wrapText="1"/>
      <protection locked="0"/>
    </xf>
    <xf numFmtId="164" fontId="0" fillId="11" borderId="24" xfId="3" applyNumberFormat="1" applyFont="1" applyFill="1" applyBorder="1" applyAlignment="1" applyProtection="1">
      <alignment vertical="top" wrapText="1"/>
      <protection locked="0"/>
    </xf>
    <xf numFmtId="0" fontId="0" fillId="0" borderId="0" xfId="0" applyBorder="1" applyAlignment="1" applyProtection="1">
      <alignment vertical="top" wrapText="1"/>
      <protection hidden="1"/>
    </xf>
    <xf numFmtId="0" fontId="0" fillId="0" borderId="17" xfId="0" applyBorder="1" applyAlignment="1" applyProtection="1">
      <alignment vertical="top" wrapText="1"/>
      <protection hidden="1"/>
    </xf>
    <xf numFmtId="0" fontId="0" fillId="0" borderId="26" xfId="0" applyBorder="1" applyAlignment="1" applyProtection="1">
      <alignment vertical="top" wrapText="1"/>
      <protection hidden="1"/>
    </xf>
    <xf numFmtId="0" fontId="24" fillId="0" borderId="0" xfId="0" applyFont="1" applyAlignment="1" applyProtection="1">
      <alignment vertical="top" wrapText="1"/>
      <protection hidden="1"/>
    </xf>
    <xf numFmtId="0" fontId="0" fillId="0" borderId="0" xfId="0" quotePrefix="1" applyAlignment="1" applyProtection="1">
      <alignment vertical="top" wrapText="1"/>
      <protection hidden="1"/>
    </xf>
    <xf numFmtId="0" fontId="24" fillId="0" borderId="26" xfId="0" applyFont="1" applyBorder="1" applyAlignment="1" applyProtection="1">
      <alignment vertical="top" wrapText="1"/>
      <protection hidden="1"/>
    </xf>
    <xf numFmtId="0" fontId="24" fillId="0" borderId="0" xfId="0" applyFont="1" applyBorder="1" applyAlignment="1" applyProtection="1">
      <alignment vertical="top" wrapText="1"/>
      <protection hidden="1"/>
    </xf>
    <xf numFmtId="0" fontId="6" fillId="0" borderId="0" xfId="0" applyFont="1" applyAlignment="1" applyProtection="1">
      <alignment vertical="top" wrapText="1"/>
      <protection hidden="1"/>
    </xf>
    <xf numFmtId="0" fontId="0" fillId="0" borderId="19" xfId="0" applyBorder="1" applyAlignment="1" applyProtection="1">
      <alignment vertical="top" wrapText="1"/>
      <protection hidden="1"/>
    </xf>
    <xf numFmtId="0" fontId="0" fillId="0" borderId="17" xfId="0" applyBorder="1" applyAlignment="1" applyProtection="1">
      <alignment horizontal="left" vertical="top" wrapText="1"/>
      <protection hidden="1"/>
    </xf>
    <xf numFmtId="0" fontId="0" fillId="0" borderId="17" xfId="0" applyBorder="1" applyAlignment="1" applyProtection="1">
      <alignment horizontal="left" vertical="top" wrapText="1" indent="1"/>
      <protection hidden="1"/>
    </xf>
    <xf numFmtId="0" fontId="6" fillId="0" borderId="0" xfId="0" applyFont="1" applyFill="1" applyAlignment="1" applyProtection="1">
      <alignment vertical="top" wrapText="1"/>
      <protection hidden="1"/>
    </xf>
    <xf numFmtId="0" fontId="0" fillId="0" borderId="19" xfId="0" applyFill="1" applyBorder="1" applyAlignment="1" applyProtection="1">
      <alignment vertical="top" wrapText="1"/>
      <protection hidden="1"/>
    </xf>
    <xf numFmtId="164" fontId="0" fillId="0" borderId="17" xfId="0" applyNumberFormat="1" applyFont="1" applyFill="1" applyBorder="1" applyAlignment="1" applyProtection="1">
      <alignment vertical="top" wrapText="1"/>
      <protection hidden="1"/>
    </xf>
    <xf numFmtId="0" fontId="0" fillId="0" borderId="19" xfId="0" applyBorder="1" applyAlignment="1" applyProtection="1">
      <alignment horizontal="left" vertical="top" wrapText="1"/>
      <protection hidden="1"/>
    </xf>
    <xf numFmtId="0" fontId="28" fillId="0" borderId="17" xfId="0" applyFont="1" applyBorder="1" applyAlignment="1" applyProtection="1">
      <alignment vertical="top" wrapText="1"/>
      <protection hidden="1"/>
    </xf>
    <xf numFmtId="0" fontId="0" fillId="0" borderId="19" xfId="0" applyBorder="1" applyAlignment="1" applyProtection="1">
      <alignment horizontal="left" vertical="top" wrapText="1" indent="1"/>
      <protection hidden="1"/>
    </xf>
    <xf numFmtId="0" fontId="16" fillId="0" borderId="0" xfId="0" applyFont="1" applyAlignment="1" applyProtection="1">
      <alignment vertical="top" wrapText="1"/>
      <protection hidden="1"/>
    </xf>
    <xf numFmtId="0" fontId="0" fillId="0" borderId="0" xfId="0" applyFill="1" applyAlignment="1" applyProtection="1">
      <alignment vertical="top" wrapText="1"/>
      <protection hidden="1"/>
    </xf>
    <xf numFmtId="0" fontId="21" fillId="0" borderId="0" xfId="5" applyFont="1" applyFill="1" applyAlignment="1" applyProtection="1">
      <alignment horizontal="center" vertical="top" wrapText="1"/>
      <protection hidden="1"/>
    </xf>
    <xf numFmtId="0" fontId="0" fillId="0" borderId="19" xfId="0" applyFont="1" applyBorder="1" applyAlignment="1" applyProtection="1">
      <alignment horizontal="left" vertical="top" wrapText="1"/>
      <protection hidden="1"/>
    </xf>
    <xf numFmtId="0" fontId="3" fillId="0" borderId="17" xfId="0" applyFont="1" applyBorder="1" applyAlignment="1" applyProtection="1">
      <alignment vertical="top" wrapText="1"/>
      <protection hidden="1"/>
    </xf>
    <xf numFmtId="0" fontId="0" fillId="0" borderId="19" xfId="0" applyFont="1" applyBorder="1" applyAlignment="1" applyProtection="1">
      <alignment horizontal="left" vertical="top" wrapText="1" indent="1"/>
      <protection hidden="1"/>
    </xf>
    <xf numFmtId="0" fontId="2" fillId="2" borderId="0" xfId="0" applyFont="1" applyFill="1" applyAlignment="1" applyProtection="1">
      <alignment vertical="top" wrapText="1"/>
      <protection hidden="1"/>
    </xf>
    <xf numFmtId="0" fontId="2" fillId="2" borderId="0" xfId="0" applyFont="1" applyFill="1" applyBorder="1" applyAlignment="1" applyProtection="1">
      <alignment vertical="top" wrapText="1"/>
      <protection hidden="1"/>
    </xf>
    <xf numFmtId="0" fontId="0" fillId="0" borderId="17" xfId="0" applyBorder="1" applyAlignment="1" applyProtection="1">
      <alignment wrapText="1"/>
      <protection hidden="1"/>
    </xf>
    <xf numFmtId="0" fontId="2" fillId="0" borderId="0" xfId="0" applyFont="1" applyAlignment="1" applyProtection="1">
      <alignment vertical="top" wrapText="1"/>
      <protection hidden="1"/>
    </xf>
    <xf numFmtId="0" fontId="2" fillId="0" borderId="0" xfId="0" applyFont="1" applyBorder="1" applyAlignment="1" applyProtection="1">
      <alignment vertical="top" wrapText="1"/>
      <protection hidden="1"/>
    </xf>
    <xf numFmtId="0" fontId="2" fillId="0" borderId="20" xfId="0" applyFont="1" applyBorder="1" applyAlignment="1" applyProtection="1">
      <alignment vertical="top" wrapText="1"/>
      <protection hidden="1"/>
    </xf>
    <xf numFmtId="0" fontId="2" fillId="0" borderId="21" xfId="0" applyFont="1" applyBorder="1" applyAlignment="1" applyProtection="1">
      <alignment horizontal="center" vertical="top" wrapText="1"/>
      <protection hidden="1"/>
    </xf>
    <xf numFmtId="0" fontId="2" fillId="0" borderId="22" xfId="0" applyFont="1" applyBorder="1" applyAlignment="1" applyProtection="1">
      <alignment horizontal="center" vertical="top" wrapText="1"/>
      <protection hidden="1"/>
    </xf>
    <xf numFmtId="164" fontId="0" fillId="13" borderId="19" xfId="3" applyNumberFormat="1" applyFont="1" applyFill="1" applyBorder="1" applyAlignment="1" applyProtection="1">
      <alignment vertical="top" wrapText="1"/>
      <protection hidden="1"/>
    </xf>
    <xf numFmtId="164" fontId="0" fillId="13" borderId="25" xfId="3" applyNumberFormat="1" applyFont="1" applyFill="1" applyBorder="1" applyAlignment="1" applyProtection="1">
      <alignment vertical="top" wrapText="1"/>
      <protection hidden="1"/>
    </xf>
    <xf numFmtId="164" fontId="0" fillId="0" borderId="25" xfId="3" applyNumberFormat="1" applyFont="1" applyBorder="1" applyAlignment="1" applyProtection="1">
      <alignment vertical="top" wrapText="1"/>
      <protection hidden="1"/>
    </xf>
    <xf numFmtId="164" fontId="0" fillId="0" borderId="17" xfId="3" applyNumberFormat="1" applyFont="1" applyBorder="1" applyAlignment="1" applyProtection="1">
      <alignment vertical="top" wrapText="1"/>
      <protection hidden="1"/>
    </xf>
    <xf numFmtId="0" fontId="24" fillId="0" borderId="0" xfId="0" applyFont="1" applyAlignment="1" applyProtection="1">
      <alignment vertical="top"/>
      <protection hidden="1"/>
    </xf>
    <xf numFmtId="0" fontId="0" fillId="0" borderId="0" xfId="0" applyAlignment="1" applyProtection="1">
      <alignment vertical="top"/>
      <protection hidden="1"/>
    </xf>
    <xf numFmtId="0" fontId="24" fillId="0" borderId="26" xfId="0" applyFont="1" applyBorder="1" applyAlignment="1" applyProtection="1">
      <alignment vertical="top"/>
      <protection hidden="1"/>
    </xf>
    <xf numFmtId="0" fontId="0" fillId="0" borderId="26" xfId="0" applyBorder="1" applyAlignment="1" applyProtection="1">
      <alignment vertical="top"/>
      <protection hidden="1"/>
    </xf>
    <xf numFmtId="0" fontId="14" fillId="14" borderId="17" xfId="0" applyFont="1" applyFill="1" applyBorder="1" applyAlignment="1" applyProtection="1">
      <alignment vertical="top"/>
      <protection hidden="1"/>
    </xf>
    <xf numFmtId="0" fontId="27" fillId="14" borderId="17" xfId="0" applyFont="1" applyFill="1" applyBorder="1" applyAlignment="1" applyProtection="1">
      <alignment vertical="top" wrapText="1"/>
      <protection hidden="1"/>
    </xf>
    <xf numFmtId="0" fontId="9" fillId="0" borderId="0" xfId="0" applyFont="1" applyAlignment="1" applyProtection="1">
      <alignment vertical="top"/>
      <protection hidden="1"/>
    </xf>
    <xf numFmtId="0" fontId="9" fillId="0" borderId="26" xfId="0" applyFont="1" applyBorder="1" applyAlignment="1" applyProtection="1">
      <alignment vertical="top"/>
      <protection hidden="1"/>
    </xf>
    <xf numFmtId="0" fontId="0" fillId="0" borderId="17" xfId="0" applyBorder="1" applyAlignment="1" applyProtection="1">
      <alignment vertical="top"/>
      <protection hidden="1"/>
    </xf>
    <xf numFmtId="0" fontId="6" fillId="0" borderId="0" xfId="0" applyFont="1" applyAlignment="1" applyProtection="1">
      <alignment vertical="top"/>
      <protection hidden="1"/>
    </xf>
    <xf numFmtId="164" fontId="0" fillId="13" borderId="17" xfId="0" applyNumberFormat="1" applyFont="1" applyFill="1" applyBorder="1" applyAlignment="1" applyProtection="1">
      <alignment vertical="top"/>
      <protection hidden="1"/>
    </xf>
    <xf numFmtId="0" fontId="0" fillId="0" borderId="17" xfId="0" applyBorder="1" applyAlignment="1" applyProtection="1">
      <alignment horizontal="left" vertical="top" indent="1"/>
      <protection hidden="1"/>
    </xf>
    <xf numFmtId="0" fontId="21" fillId="0" borderId="0" xfId="5" applyFont="1" applyAlignment="1" applyProtection="1">
      <alignment horizontal="center" vertical="top" wrapText="1"/>
      <protection hidden="1"/>
    </xf>
    <xf numFmtId="0" fontId="0" fillId="0" borderId="19" xfId="0" applyFont="1" applyBorder="1" applyAlignment="1" applyProtection="1">
      <alignment horizontal="left" vertical="top" indent="1"/>
      <protection hidden="1"/>
    </xf>
    <xf numFmtId="164" fontId="0" fillId="0" borderId="17" xfId="3" applyFont="1" applyBorder="1" applyAlignment="1" applyProtection="1">
      <alignment vertical="top"/>
      <protection hidden="1"/>
    </xf>
    <xf numFmtId="0" fontId="2" fillId="2" borderId="0" xfId="0" applyFont="1" applyFill="1" applyAlignment="1" applyProtection="1">
      <alignment vertical="top"/>
      <protection hidden="1"/>
    </xf>
    <xf numFmtId="0" fontId="2" fillId="0" borderId="0" xfId="0" applyFont="1" applyAlignment="1" applyProtection="1">
      <alignment vertical="top"/>
      <protection hidden="1"/>
    </xf>
    <xf numFmtId="0" fontId="2" fillId="0" borderId="20" xfId="0" applyFont="1" applyBorder="1" applyAlignment="1" applyProtection="1">
      <alignment vertical="top"/>
      <protection hidden="1"/>
    </xf>
    <xf numFmtId="0" fontId="2" fillId="0" borderId="21" xfId="0" applyFont="1" applyBorder="1" applyAlignment="1" applyProtection="1">
      <alignment horizontal="center" vertical="top"/>
      <protection hidden="1"/>
    </xf>
    <xf numFmtId="0" fontId="2" fillId="0" borderId="22" xfId="0" applyFont="1" applyBorder="1" applyAlignment="1" applyProtection="1">
      <alignment horizontal="center" vertical="top"/>
      <protection hidden="1"/>
    </xf>
    <xf numFmtId="164" fontId="0" fillId="13" borderId="19" xfId="3" applyNumberFormat="1" applyFont="1" applyFill="1" applyBorder="1" applyAlignment="1" applyProtection="1">
      <alignment vertical="top"/>
      <protection hidden="1"/>
    </xf>
    <xf numFmtId="164" fontId="0" fillId="13" borderId="25" xfId="3" applyNumberFormat="1" applyFont="1" applyFill="1" applyBorder="1" applyAlignment="1" applyProtection="1">
      <alignment vertical="top"/>
      <protection hidden="1"/>
    </xf>
    <xf numFmtId="0" fontId="2" fillId="0" borderId="0" xfId="0" applyFont="1" applyBorder="1" applyAlignment="1" applyProtection="1">
      <alignment vertical="top"/>
      <protection hidden="1"/>
    </xf>
    <xf numFmtId="0" fontId="0" fillId="0" borderId="0" xfId="0" applyBorder="1" applyAlignment="1" applyProtection="1">
      <alignment vertical="top"/>
      <protection hidden="1"/>
    </xf>
    <xf numFmtId="164" fontId="0" fillId="0" borderId="17" xfId="0" applyNumberFormat="1" applyBorder="1" applyAlignment="1" applyProtection="1">
      <alignment vertical="top"/>
      <protection hidden="1"/>
    </xf>
    <xf numFmtId="164" fontId="0" fillId="0" borderId="0" xfId="0" applyNumberFormat="1" applyAlignment="1" applyProtection="1">
      <alignment vertical="top"/>
      <protection hidden="1"/>
    </xf>
    <xf numFmtId="0" fontId="28" fillId="0" borderId="0" xfId="0" applyFont="1" applyAlignment="1" applyProtection="1">
      <alignment vertical="top"/>
      <protection hidden="1"/>
    </xf>
    <xf numFmtId="164" fontId="0" fillId="0" borderId="17" xfId="0" applyNumberFormat="1" applyFont="1" applyFill="1" applyBorder="1" applyAlignment="1" applyProtection="1">
      <alignment vertical="top"/>
      <protection hidden="1"/>
    </xf>
    <xf numFmtId="0" fontId="9" fillId="0" borderId="0" xfId="0" applyFont="1" applyFill="1" applyAlignment="1" applyProtection="1">
      <alignment vertical="top"/>
      <protection hidden="1"/>
    </xf>
    <xf numFmtId="0" fontId="2" fillId="0" borderId="20" xfId="0" applyFont="1" applyBorder="1" applyAlignment="1" applyProtection="1">
      <alignment horizontal="center" vertical="top"/>
      <protection hidden="1"/>
    </xf>
    <xf numFmtId="164" fontId="0" fillId="0" borderId="17" xfId="0" applyNumberFormat="1" applyFill="1" applyBorder="1" applyAlignment="1" applyProtection="1">
      <alignment vertical="top"/>
      <protection hidden="1"/>
    </xf>
    <xf numFmtId="15" fontId="0" fillId="12" borderId="17" xfId="0" applyNumberFormat="1" applyFill="1" applyBorder="1" applyAlignment="1" applyProtection="1">
      <alignment vertical="top"/>
      <protection locked="0"/>
    </xf>
    <xf numFmtId="0" fontId="0" fillId="11" borderId="17" xfId="0" applyFill="1" applyBorder="1" applyAlignment="1" applyProtection="1">
      <alignment vertical="top"/>
      <protection locked="0"/>
    </xf>
    <xf numFmtId="164" fontId="0" fillId="11" borderId="17" xfId="3" applyNumberFormat="1" applyFont="1" applyFill="1" applyBorder="1" applyAlignment="1" applyProtection="1">
      <alignment vertical="top"/>
      <protection locked="0"/>
    </xf>
    <xf numFmtId="0" fontId="0" fillId="11" borderId="24" xfId="0" applyFill="1" applyBorder="1" applyAlignment="1" applyProtection="1">
      <alignment vertical="top"/>
      <protection locked="0"/>
    </xf>
    <xf numFmtId="164" fontId="0" fillId="11" borderId="24" xfId="3" applyNumberFormat="1" applyFont="1" applyFill="1" applyBorder="1" applyAlignment="1" applyProtection="1">
      <alignment vertical="top"/>
      <protection locked="0"/>
    </xf>
    <xf numFmtId="0" fontId="0" fillId="9" borderId="17" xfId="0" applyFill="1" applyBorder="1" applyAlignment="1" applyProtection="1">
      <alignment vertical="top"/>
      <protection locked="0"/>
    </xf>
    <xf numFmtId="0" fontId="0" fillId="9" borderId="18" xfId="0" applyFill="1" applyBorder="1" applyAlignment="1" applyProtection="1">
      <alignment vertical="top" wrapText="1"/>
      <protection locked="0"/>
    </xf>
    <xf numFmtId="0" fontId="0" fillId="9" borderId="23" xfId="0" applyFill="1" applyBorder="1" applyAlignment="1" applyProtection="1">
      <alignment vertical="top" wrapText="1"/>
      <protection locked="0"/>
    </xf>
    <xf numFmtId="164" fontId="0" fillId="11" borderId="17" xfId="3" applyFont="1" applyFill="1" applyBorder="1" applyAlignment="1" applyProtection="1">
      <alignment vertical="top"/>
      <protection locked="0"/>
    </xf>
    <xf numFmtId="164" fontId="0" fillId="11" borderId="24" xfId="3" applyFont="1" applyFill="1" applyBorder="1" applyAlignment="1" applyProtection="1">
      <alignment vertical="top"/>
      <protection locked="0"/>
    </xf>
    <xf numFmtId="0" fontId="0" fillId="0" borderId="0" xfId="0" quotePrefix="1" applyAlignment="1">
      <alignment horizontal="left"/>
    </xf>
    <xf numFmtId="0" fontId="30" fillId="4" borderId="1" xfId="0" applyFont="1" applyFill="1" applyBorder="1" applyAlignment="1" applyProtection="1">
      <alignment horizontal="center" vertical="top" wrapText="1"/>
      <protection hidden="1"/>
    </xf>
    <xf numFmtId="166" fontId="30" fillId="4" borderId="1" xfId="0" applyNumberFormat="1" applyFont="1" applyFill="1" applyBorder="1" applyAlignment="1" applyProtection="1">
      <alignment horizontal="center" vertical="top" wrapText="1"/>
      <protection hidden="1"/>
    </xf>
    <xf numFmtId="164" fontId="0" fillId="0" borderId="0" xfId="0" applyNumberFormat="1" applyAlignment="1" applyProtection="1">
      <alignment horizontal="center" vertical="top" wrapText="1"/>
      <protection hidden="1"/>
    </xf>
    <xf numFmtId="164" fontId="0" fillId="0" borderId="13" xfId="0" applyNumberFormat="1" applyBorder="1" applyAlignment="1" applyProtection="1">
      <alignment horizontal="center" vertical="top" wrapText="1"/>
      <protection hidden="1"/>
    </xf>
    <xf numFmtId="164" fontId="23" fillId="0" borderId="13" xfId="3" applyNumberFormat="1" applyFont="1" applyBorder="1" applyAlignment="1" applyProtection="1">
      <alignment horizontal="center" vertical="top"/>
      <protection hidden="1"/>
    </xf>
    <xf numFmtId="164" fontId="23" fillId="0" borderId="16" xfId="0" applyNumberFormat="1" applyFont="1" applyBorder="1" applyAlignment="1" applyProtection="1">
      <alignment horizontal="center" vertical="top" wrapText="1"/>
      <protection hidden="1"/>
    </xf>
    <xf numFmtId="0" fontId="14" fillId="4" borderId="5" xfId="0" applyFont="1" applyFill="1" applyBorder="1" applyAlignment="1" applyProtection="1">
      <alignment vertical="center" wrapText="1"/>
      <protection hidden="1"/>
    </xf>
    <xf numFmtId="0" fontId="14" fillId="4" borderId="2" xfId="0" applyFont="1" applyFill="1" applyBorder="1" applyAlignment="1" applyProtection="1">
      <alignment vertical="center" wrapText="1"/>
      <protection hidden="1"/>
    </xf>
    <xf numFmtId="166" fontId="14" fillId="4" borderId="3" xfId="0" applyNumberFormat="1" applyFont="1" applyFill="1" applyBorder="1" applyAlignment="1" applyProtection="1">
      <alignment horizontal="center" vertical="center" wrapText="1"/>
      <protection hidden="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7" xfId="0" applyBorder="1" applyAlignment="1" applyProtection="1">
      <alignment horizontal="left" vertical="top" wrapText="1"/>
      <protection hidden="1"/>
    </xf>
    <xf numFmtId="169" fontId="0" fillId="0" borderId="0" xfId="0" applyNumberFormat="1"/>
    <xf numFmtId="170" fontId="0" fillId="2" borderId="1" xfId="3" applyNumberFormat="1" applyFont="1" applyFill="1" applyBorder="1"/>
    <xf numFmtId="170" fontId="16" fillId="2" borderId="1" xfId="3" applyNumberFormat="1" applyFont="1" applyFill="1" applyBorder="1"/>
    <xf numFmtId="171" fontId="0" fillId="0" borderId="0" xfId="3" applyNumberFormat="1" applyFont="1" applyAlignment="1">
      <alignment vertical="top"/>
    </xf>
    <xf numFmtId="0" fontId="0" fillId="0" borderId="19" xfId="0" applyBorder="1" applyAlignment="1" applyProtection="1">
      <alignment horizontal="left" vertical="top" wrapText="1" indent="2"/>
      <protection hidden="1"/>
    </xf>
    <xf numFmtId="0" fontId="0" fillId="0" borderId="19" xfId="0" applyFont="1" applyBorder="1" applyAlignment="1" applyProtection="1">
      <alignment horizontal="left" vertical="top" wrapText="1" indent="2"/>
      <protection hidden="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top" wrapText="1"/>
    </xf>
    <xf numFmtId="0" fontId="16" fillId="0" borderId="0" xfId="0" applyFont="1" applyAlignment="1">
      <alignment horizontal="left" vertical="top" wrapText="1"/>
    </xf>
    <xf numFmtId="0" fontId="0" fillId="0" borderId="0" xfId="0" applyAlignment="1">
      <alignment vertical="top" wrapText="1"/>
    </xf>
    <xf numFmtId="0" fontId="33" fillId="0" borderId="0" xfId="0" applyFont="1" applyAlignment="1">
      <alignment horizontal="left" vertical="top" wrapText="1"/>
    </xf>
    <xf numFmtId="0" fontId="33" fillId="0" borderId="0" xfId="0" applyFont="1" applyAlignment="1">
      <alignment horizontal="center" vertical="top" wrapText="1"/>
    </xf>
    <xf numFmtId="0" fontId="0" fillId="0" borderId="0" xfId="6" applyFont="1" applyAlignment="1">
      <alignment horizontal="center" vertical="top" wrapText="1"/>
    </xf>
    <xf numFmtId="0" fontId="0" fillId="0" borderId="0" xfId="0" applyAlignment="1">
      <alignment horizontal="left" vertical="top"/>
    </xf>
    <xf numFmtId="0" fontId="22" fillId="0" borderId="0" xfId="0" applyFont="1" applyAlignment="1" applyProtection="1">
      <alignment vertical="top" wrapText="1"/>
      <protection hidden="1"/>
    </xf>
    <xf numFmtId="0" fontId="0" fillId="15" borderId="0" xfId="0" applyFill="1" applyAlignment="1">
      <alignment horizontal="left" vertical="top"/>
    </xf>
    <xf numFmtId="0" fontId="0" fillId="11" borderId="0" xfId="0" applyFill="1" applyAlignment="1">
      <alignment horizontal="left" vertical="top"/>
    </xf>
    <xf numFmtId="0" fontId="0" fillId="0" borderId="0" xfId="0"/>
    <xf numFmtId="0" fontId="2" fillId="0" borderId="0" xfId="0" applyFont="1" applyAlignment="1">
      <alignment horizontal="lef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0" xfId="0" applyFont="1" applyAlignment="1">
      <alignment vertical="center" wrapText="1"/>
    </xf>
    <xf numFmtId="0" fontId="0" fillId="0" borderId="1" xfId="0" applyBorder="1" applyAlignment="1">
      <alignment horizontal="center" vertical="top"/>
    </xf>
    <xf numFmtId="164" fontId="0" fillId="0" borderId="1" xfId="3" applyFont="1" applyFill="1" applyBorder="1" applyAlignment="1">
      <alignment horizontal="left" vertical="center" wrapText="1"/>
    </xf>
    <xf numFmtId="168" fontId="0" fillId="2" borderId="1" xfId="3" applyNumberFormat="1" applyFont="1" applyFill="1" applyBorder="1"/>
    <xf numFmtId="168" fontId="16" fillId="2" borderId="1" xfId="3" applyNumberFormat="1" applyFont="1" applyFill="1" applyBorder="1"/>
    <xf numFmtId="164" fontId="0" fillId="0" borderId="1" xfId="3" applyFont="1" applyBorder="1"/>
    <xf numFmtId="0" fontId="0" fillId="0" borderId="1" xfId="3" applyNumberFormat="1" applyFont="1" applyFill="1" applyBorder="1" applyAlignment="1">
      <alignment horizontal="left" vertical="center" indent="1"/>
    </xf>
    <xf numFmtId="0" fontId="0" fillId="0" borderId="0" xfId="0" applyAlignment="1">
      <alignment horizontal="center" vertical="top"/>
    </xf>
    <xf numFmtId="0" fontId="0" fillId="0" borderId="0" xfId="3" applyNumberFormat="1" applyFont="1" applyFill="1" applyBorder="1" applyAlignment="1">
      <alignment horizontal="left" vertical="center" indent="1"/>
    </xf>
    <xf numFmtId="0" fontId="0" fillId="0" borderId="0" xfId="0" quotePrefix="1" applyAlignment="1">
      <alignment horizontal="left" vertical="center" indent="1"/>
    </xf>
    <xf numFmtId="0" fontId="2" fillId="0" borderId="0" xfId="0" quotePrefix="1" applyFont="1" applyAlignment="1">
      <alignment horizontal="left" vertical="center" indent="1"/>
    </xf>
    <xf numFmtId="164" fontId="34" fillId="0" borderId="1" xfId="3" applyFont="1" applyFill="1" applyBorder="1" applyAlignment="1">
      <alignment horizontal="left" vertical="center"/>
    </xf>
    <xf numFmtId="164" fontId="0" fillId="0" borderId="0" xfId="3" applyFont="1"/>
    <xf numFmtId="172" fontId="0" fillId="0" borderId="0" xfId="0" applyNumberFormat="1"/>
    <xf numFmtId="0" fontId="35" fillId="0" borderId="0" xfId="0" applyFont="1" applyAlignment="1">
      <alignment vertical="top"/>
    </xf>
    <xf numFmtId="0" fontId="2" fillId="0" borderId="0" xfId="0" applyFont="1" applyAlignment="1">
      <alignment horizontal="left" vertical="top" wrapText="1"/>
    </xf>
    <xf numFmtId="0" fontId="2" fillId="6" borderId="0" xfId="0" applyFont="1" applyFill="1" applyAlignment="1">
      <alignment vertical="top" wrapText="1"/>
    </xf>
    <xf numFmtId="0" fontId="30" fillId="0" borderId="0" xfId="0" applyFont="1" applyAlignment="1" applyProtection="1">
      <alignment vertical="top" wrapText="1"/>
      <protection hidden="1"/>
    </xf>
    <xf numFmtId="0" fontId="0" fillId="5" borderId="0" xfId="0" applyFill="1" applyAlignment="1">
      <alignment vertical="top"/>
    </xf>
    <xf numFmtId="0" fontId="0" fillId="5" borderId="0" xfId="0" applyNumberFormat="1" applyFill="1" applyAlignment="1">
      <alignment vertical="top"/>
    </xf>
    <xf numFmtId="0" fontId="0" fillId="0" borderId="17" xfId="0" applyFill="1" applyBorder="1" applyAlignment="1" applyProtection="1">
      <alignment horizontal="left" vertical="top" wrapText="1"/>
      <protection hidden="1"/>
    </xf>
    <xf numFmtId="0" fontId="16" fillId="0" borderId="17" xfId="0" applyFont="1" applyBorder="1" applyAlignment="1">
      <alignment vertical="top"/>
    </xf>
    <xf numFmtId="0" fontId="35" fillId="0" borderId="17" xfId="0" applyFont="1" applyBorder="1" applyAlignment="1">
      <alignment vertical="top"/>
    </xf>
    <xf numFmtId="0" fontId="35" fillId="0" borderId="17" xfId="0" applyFont="1" applyBorder="1" applyAlignment="1">
      <alignment horizontal="center" vertical="top"/>
    </xf>
    <xf numFmtId="0" fontId="16" fillId="0" borderId="17" xfId="0" applyFont="1" applyBorder="1" applyAlignment="1">
      <alignment horizontal="center" vertical="top"/>
    </xf>
    <xf numFmtId="0" fontId="16" fillId="0" borderId="17" xfId="0" applyFont="1" applyBorder="1" applyAlignment="1">
      <alignment horizontal="left" vertical="top" wrapText="1"/>
    </xf>
    <xf numFmtId="0" fontId="16" fillId="15" borderId="17" xfId="0" applyFont="1" applyFill="1" applyBorder="1" applyAlignment="1">
      <alignment horizontal="center" vertical="top"/>
    </xf>
    <xf numFmtId="0" fontId="16" fillId="0" borderId="17" xfId="0" applyFont="1" applyBorder="1" applyAlignment="1">
      <alignment horizontal="left" vertical="top"/>
    </xf>
    <xf numFmtId="0" fontId="16" fillId="11" borderId="17" xfId="0" applyFont="1" applyFill="1" applyBorder="1" applyAlignment="1">
      <alignment horizontal="center" vertical="top"/>
    </xf>
    <xf numFmtId="0" fontId="16" fillId="16" borderId="17" xfId="0" applyFont="1" applyFill="1" applyBorder="1" applyAlignment="1">
      <alignment horizontal="center" vertical="top"/>
    </xf>
    <xf numFmtId="0" fontId="16" fillId="17" borderId="17" xfId="0" applyFont="1" applyFill="1" applyBorder="1" applyAlignment="1">
      <alignment horizontal="center" vertical="top" wrapText="1"/>
    </xf>
    <xf numFmtId="0" fontId="16" fillId="0" borderId="17" xfId="6" applyFont="1" applyBorder="1" applyAlignment="1">
      <alignment horizontal="center" vertical="top"/>
    </xf>
    <xf numFmtId="0" fontId="16" fillId="0" borderId="17" xfId="0" applyFont="1" applyBorder="1" applyAlignment="1">
      <alignment horizontal="center" vertical="top" wrapText="1"/>
    </xf>
    <xf numFmtId="0" fontId="16" fillId="0" borderId="17" xfId="0" applyFont="1" applyBorder="1" applyAlignment="1">
      <alignment vertical="top" wrapText="1"/>
    </xf>
    <xf numFmtId="0" fontId="16" fillId="0" borderId="17" xfId="6" applyFont="1" applyBorder="1" applyAlignment="1">
      <alignment horizontal="center" vertical="top" wrapText="1"/>
    </xf>
    <xf numFmtId="0" fontId="16" fillId="0" borderId="17" xfId="0" quotePrefix="1" applyFont="1" applyBorder="1" applyAlignment="1">
      <alignment horizontal="left" vertical="top" wrapText="1"/>
    </xf>
    <xf numFmtId="0" fontId="16" fillId="0" borderId="17" xfId="0" quotePrefix="1" applyFont="1" applyBorder="1" applyAlignment="1">
      <alignment vertical="top" wrapText="1"/>
    </xf>
    <xf numFmtId="0" fontId="14" fillId="4" borderId="3" xfId="0" applyFont="1" applyFill="1" applyBorder="1" applyAlignment="1" applyProtection="1">
      <alignment horizontal="center" vertical="center" wrapText="1"/>
      <protection hidden="1"/>
    </xf>
    <xf numFmtId="0" fontId="6" fillId="0" borderId="0" xfId="0" applyFont="1"/>
    <xf numFmtId="0" fontId="36" fillId="0" borderId="0" xfId="0" applyFont="1"/>
    <xf numFmtId="0" fontId="0" fillId="0" borderId="30" xfId="0" applyBorder="1" applyAlignment="1" applyProtection="1">
      <alignment vertical="top" wrapText="1"/>
      <protection hidden="1"/>
    </xf>
    <xf numFmtId="41" fontId="0" fillId="0" borderId="17" xfId="3" applyNumberFormat="1" applyFont="1" applyFill="1" applyBorder="1" applyAlignment="1" applyProtection="1">
      <alignment horizontal="left" vertical="top" wrapText="1"/>
      <protection hidden="1"/>
    </xf>
    <xf numFmtId="41" fontId="0" fillId="0" borderId="17" xfId="3" applyNumberFormat="1" applyFont="1" applyFill="1" applyBorder="1" applyAlignment="1" applyProtection="1">
      <alignment vertical="top" wrapText="1"/>
      <protection hidden="1"/>
    </xf>
    <xf numFmtId="0" fontId="0" fillId="0" borderId="0" xfId="0" applyFill="1" applyAlignment="1" applyProtection="1">
      <alignment vertical="top"/>
      <protection hidden="1"/>
    </xf>
    <xf numFmtId="0" fontId="14" fillId="0" borderId="0" xfId="0" applyFont="1" applyFill="1" applyBorder="1" applyAlignment="1" applyProtection="1">
      <alignment vertical="top"/>
      <protection hidden="1"/>
    </xf>
    <xf numFmtId="0" fontId="27" fillId="0" borderId="0" xfId="0" applyFont="1" applyFill="1" applyBorder="1" applyAlignment="1" applyProtection="1">
      <alignment vertical="top" wrapText="1"/>
      <protection hidden="1"/>
    </xf>
    <xf numFmtId="0" fontId="0" fillId="0" borderId="26" xfId="0" applyFill="1" applyBorder="1" applyAlignment="1" applyProtection="1">
      <alignment vertical="top"/>
      <protection hidden="1"/>
    </xf>
    <xf numFmtId="0" fontId="37" fillId="19" borderId="31" xfId="0" applyFont="1" applyFill="1" applyBorder="1" applyAlignment="1">
      <alignment horizontal="center" vertical="center" wrapText="1" readingOrder="1"/>
    </xf>
    <xf numFmtId="0" fontId="37" fillId="19" borderId="1" xfId="0" applyFont="1" applyFill="1" applyBorder="1" applyAlignment="1">
      <alignment horizontal="center" vertical="center" wrapText="1" readingOrder="1"/>
    </xf>
    <xf numFmtId="0" fontId="38" fillId="0" borderId="0" xfId="0" applyFont="1"/>
    <xf numFmtId="0" fontId="39" fillId="18" borderId="1" xfId="0" applyFont="1" applyFill="1" applyBorder="1" applyAlignment="1">
      <alignment horizontal="left" vertical="center" wrapText="1" readingOrder="1"/>
    </xf>
    <xf numFmtId="0" fontId="39" fillId="18" borderId="1" xfId="0" applyFont="1" applyFill="1" applyBorder="1" applyAlignment="1">
      <alignment vertical="center" wrapText="1" readingOrder="1"/>
    </xf>
    <xf numFmtId="0" fontId="0" fillId="0" borderId="0" xfId="0" applyFont="1"/>
    <xf numFmtId="0" fontId="13" fillId="0" borderId="0" xfId="0" applyFont="1"/>
    <xf numFmtId="0" fontId="0" fillId="10" borderId="17" xfId="0" applyFill="1" applyBorder="1" applyAlignment="1" applyProtection="1">
      <alignment vertical="top" wrapText="1"/>
      <protection locked="0"/>
    </xf>
    <xf numFmtId="0" fontId="0" fillId="9" borderId="17" xfId="0" applyFill="1" applyBorder="1" applyAlignment="1" applyProtection="1">
      <alignment vertical="top" wrapText="1"/>
      <protection locked="0"/>
    </xf>
    <xf numFmtId="0" fontId="0" fillId="10" borderId="18" xfId="0" applyFill="1" applyBorder="1" applyAlignment="1" applyProtection="1">
      <alignment vertical="top" wrapText="1"/>
      <protection locked="0"/>
    </xf>
    <xf numFmtId="0" fontId="0" fillId="10" borderId="23" xfId="0" applyFill="1" applyBorder="1" applyAlignment="1" applyProtection="1">
      <alignment vertical="top" wrapText="1"/>
      <protection locked="0"/>
    </xf>
    <xf numFmtId="0" fontId="0" fillId="11" borderId="17" xfId="0" applyFill="1" applyBorder="1" applyAlignment="1" applyProtection="1">
      <alignment vertical="top"/>
      <protection locked="0"/>
    </xf>
    <xf numFmtId="0" fontId="0" fillId="11" borderId="24" xfId="0" applyFill="1" applyBorder="1" applyAlignment="1" applyProtection="1">
      <alignment vertical="top"/>
      <protection locked="0"/>
    </xf>
    <xf numFmtId="0" fontId="0" fillId="9" borderId="17" xfId="0" quotePrefix="1" applyFill="1" applyBorder="1" applyAlignment="1" applyProtection="1">
      <alignment vertical="top" wrapText="1"/>
      <protection locked="0"/>
    </xf>
    <xf numFmtId="164" fontId="0" fillId="11" borderId="17" xfId="3" applyFont="1" applyFill="1" applyBorder="1" applyAlignment="1" applyProtection="1">
      <alignment vertical="top" wrapText="1"/>
      <protection locked="0"/>
    </xf>
    <xf numFmtId="164" fontId="0" fillId="9" borderId="17" xfId="3" applyFont="1" applyFill="1" applyBorder="1" applyAlignment="1" applyProtection="1">
      <alignment vertical="top"/>
      <protection locked="0"/>
    </xf>
    <xf numFmtId="41" fontId="0" fillId="11" borderId="17" xfId="3" applyNumberFormat="1" applyFont="1" applyFill="1" applyBorder="1" applyAlignment="1" applyProtection="1">
      <alignment vertical="top"/>
      <protection locked="0"/>
    </xf>
    <xf numFmtId="0" fontId="40" fillId="20" borderId="17" xfId="0" applyFont="1" applyFill="1" applyBorder="1" applyAlignment="1" applyProtection="1">
      <alignment vertical="top" wrapText="1"/>
      <protection locked="0"/>
    </xf>
    <xf numFmtId="0" fontId="0" fillId="0" borderId="17" xfId="0" applyBorder="1" applyAlignment="1" applyProtection="1">
      <alignment horizontal="left" vertical="top" wrapText="1"/>
      <protection hidden="1"/>
    </xf>
    <xf numFmtId="0" fontId="5" fillId="0" borderId="0" xfId="0" applyFont="1" applyFill="1" applyAlignment="1" applyProtection="1">
      <alignment vertical="top"/>
      <protection hidden="1"/>
    </xf>
    <xf numFmtId="0" fontId="0" fillId="0" borderId="0" xfId="0" applyAlignment="1" applyProtection="1">
      <alignment horizontal="center" vertical="top"/>
      <protection hidden="1"/>
    </xf>
    <xf numFmtId="166" fontId="0" fillId="0" borderId="0" xfId="0" applyNumberFormat="1" applyAlignment="1" applyProtection="1">
      <alignment vertical="top"/>
      <protection hidden="1"/>
    </xf>
    <xf numFmtId="0" fontId="5" fillId="0" borderId="0" xfId="0" applyFont="1" applyFill="1" applyAlignment="1" applyProtection="1">
      <alignment vertical="center"/>
      <protection hidden="1"/>
    </xf>
    <xf numFmtId="0" fontId="5" fillId="0" borderId="0" xfId="0" applyFont="1" applyFill="1" applyAlignment="1" applyProtection="1">
      <alignment horizontal="left" vertical="center"/>
      <protection hidden="1"/>
    </xf>
    <xf numFmtId="0" fontId="28" fillId="0" borderId="0" xfId="0" applyFont="1" applyFill="1" applyAlignment="1" applyProtection="1">
      <alignment vertical="center"/>
      <protection hidden="1"/>
    </xf>
    <xf numFmtId="0" fontId="0" fillId="0" borderId="0" xfId="0" applyAlignment="1" applyProtection="1">
      <alignment horizontal="left" vertical="center"/>
      <protection hidden="1"/>
    </xf>
    <xf numFmtId="165" fontId="0" fillId="0" borderId="0" xfId="2" applyFont="1" applyFill="1" applyAlignment="1" applyProtection="1">
      <alignment horizontal="left" vertical="center"/>
      <protection hidden="1"/>
    </xf>
    <xf numFmtId="165" fontId="0" fillId="0" borderId="0" xfId="2" applyFont="1" applyFill="1" applyAlignment="1" applyProtection="1">
      <alignment horizontal="center" vertical="center"/>
      <protection hidden="1"/>
    </xf>
    <xf numFmtId="165" fontId="6" fillId="0" borderId="0" xfId="2" applyFont="1" applyFill="1" applyBorder="1" applyAlignment="1" applyProtection="1">
      <alignment horizontal="left" vertical="center"/>
      <protection hidden="1"/>
    </xf>
    <xf numFmtId="165" fontId="6" fillId="0" borderId="0" xfId="2" applyFont="1" applyFill="1" applyBorder="1" applyAlignment="1" applyProtection="1">
      <alignment horizontal="center" vertical="center"/>
      <protection hidden="1"/>
    </xf>
    <xf numFmtId="10" fontId="6" fillId="0" borderId="0" xfId="4" applyNumberFormat="1" applyFont="1" applyFill="1" applyBorder="1" applyAlignment="1" applyProtection="1">
      <alignment horizontal="left" vertical="center"/>
      <protection hidden="1"/>
    </xf>
    <xf numFmtId="0" fontId="6" fillId="0" borderId="0" xfId="2" applyNumberFormat="1" applyFont="1" applyFill="1" applyBorder="1" applyAlignment="1" applyProtection="1">
      <alignment horizontal="left" vertical="center"/>
      <protection hidden="1"/>
    </xf>
    <xf numFmtId="0" fontId="6" fillId="0" borderId="0" xfId="0" applyFont="1" applyAlignment="1" applyProtection="1">
      <alignment horizontal="left" vertical="center"/>
      <protection hidden="1"/>
    </xf>
    <xf numFmtId="0" fontId="28" fillId="0" borderId="0" xfId="0" applyFont="1" applyFill="1" applyAlignment="1" applyProtection="1">
      <alignment horizontal="left" vertical="center"/>
      <protection hidden="1"/>
    </xf>
    <xf numFmtId="0" fontId="29" fillId="0" borderId="0" xfId="0" applyFont="1" applyFill="1" applyAlignment="1" applyProtection="1">
      <alignment horizontal="left" vertical="center"/>
      <protection hidden="1"/>
    </xf>
    <xf numFmtId="0" fontId="6" fillId="0" borderId="0" xfId="0" applyFont="1" applyFill="1" applyAlignment="1" applyProtection="1">
      <alignment horizontal="left" vertical="center"/>
      <protection hidden="1"/>
    </xf>
    <xf numFmtId="165" fontId="0" fillId="0" borderId="0" xfId="2" quotePrefix="1" applyFont="1" applyFill="1" applyAlignment="1" applyProtection="1">
      <alignment horizontal="left" vertical="center"/>
      <protection hidden="1"/>
    </xf>
    <xf numFmtId="0" fontId="31" fillId="0" borderId="0" xfId="0" applyFont="1" applyFill="1" applyAlignment="1" applyProtection="1">
      <alignment horizontal="center" vertical="center" wrapText="1"/>
      <protection hidden="1"/>
    </xf>
    <xf numFmtId="0" fontId="31" fillId="0" borderId="0" xfId="0" applyFont="1" applyFill="1" applyAlignment="1" applyProtection="1">
      <alignment horizontal="center" vertical="center"/>
      <protection hidden="1"/>
    </xf>
    <xf numFmtId="0" fontId="11" fillId="0" borderId="0" xfId="0" applyFont="1" applyAlignment="1" applyProtection="1">
      <alignment horizontal="center" vertical="center"/>
      <protection hidden="1"/>
    </xf>
    <xf numFmtId="164" fontId="5" fillId="0" borderId="0" xfId="0" applyNumberFormat="1" applyFont="1" applyFill="1" applyAlignment="1" applyProtection="1">
      <alignment horizontal="left" vertical="center"/>
      <protection hidden="1"/>
    </xf>
    <xf numFmtId="0" fontId="0" fillId="0" borderId="0" xfId="0" applyFill="1" applyAlignment="1" applyProtection="1">
      <alignment horizontal="left" vertical="center"/>
      <protection hidden="1"/>
    </xf>
    <xf numFmtId="164" fontId="0" fillId="0" borderId="0" xfId="0" applyNumberFormat="1" applyFill="1" applyAlignment="1" applyProtection="1">
      <alignment horizontal="left" vertical="center"/>
      <protection hidden="1"/>
    </xf>
    <xf numFmtId="0" fontId="10" fillId="0" borderId="0" xfId="0" applyFont="1" applyFill="1" applyAlignment="1" applyProtection="1">
      <alignment horizontal="center" vertical="top"/>
      <protection hidden="1"/>
    </xf>
    <xf numFmtId="0" fontId="14" fillId="4" borderId="3" xfId="0" applyFont="1" applyFill="1" applyBorder="1" applyAlignment="1" applyProtection="1">
      <alignment horizontal="center" vertical="center" wrapText="1"/>
      <protection hidden="1"/>
    </xf>
    <xf numFmtId="0" fontId="17" fillId="0" borderId="0" xfId="0" applyFont="1" applyAlignment="1">
      <alignment horizontal="left" vertical="center" wrapText="1"/>
    </xf>
    <xf numFmtId="0" fontId="14" fillId="4" borderId="9" xfId="0" applyFont="1" applyFill="1" applyBorder="1" applyAlignment="1" applyProtection="1">
      <alignment horizontal="center" vertical="center"/>
      <protection hidden="1"/>
    </xf>
    <xf numFmtId="0" fontId="14" fillId="4" borderId="10" xfId="0" applyFont="1" applyFill="1" applyBorder="1" applyAlignment="1" applyProtection="1">
      <alignment horizontal="center" vertical="center"/>
      <protection hidden="1"/>
    </xf>
    <xf numFmtId="0" fontId="14" fillId="4" borderId="11" xfId="0" applyFont="1" applyFill="1" applyBorder="1" applyAlignment="1" applyProtection="1">
      <alignment horizontal="center" vertical="center"/>
      <protection hidden="1"/>
    </xf>
    <xf numFmtId="0" fontId="14" fillId="4" borderId="3" xfId="0" applyFont="1" applyFill="1" applyBorder="1" applyAlignment="1" applyProtection="1">
      <alignment horizontal="center" vertical="center" wrapText="1"/>
      <protection hidden="1"/>
    </xf>
    <xf numFmtId="0" fontId="14" fillId="4" borderId="28" xfId="0" applyFont="1" applyFill="1" applyBorder="1" applyAlignment="1" applyProtection="1">
      <alignment horizontal="center" vertical="center" wrapText="1"/>
      <protection hidden="1"/>
    </xf>
    <xf numFmtId="0" fontId="14" fillId="4" borderId="9" xfId="0" applyFont="1" applyFill="1" applyBorder="1" applyAlignment="1" applyProtection="1">
      <alignment horizontal="center" wrapText="1"/>
      <protection hidden="1"/>
    </xf>
    <xf numFmtId="0" fontId="14" fillId="4" borderId="11" xfId="0" applyFont="1" applyFill="1" applyBorder="1" applyAlignment="1" applyProtection="1">
      <alignment horizontal="center" wrapText="1"/>
      <protection hidden="1"/>
    </xf>
    <xf numFmtId="0" fontId="14" fillId="4" borderId="10" xfId="0" applyFont="1" applyFill="1" applyBorder="1" applyAlignment="1" applyProtection="1">
      <alignment horizontal="center" wrapText="1"/>
      <protection hidden="1"/>
    </xf>
    <xf numFmtId="0" fontId="14" fillId="4" borderId="6" xfId="0" applyFont="1" applyFill="1" applyBorder="1" applyAlignment="1" applyProtection="1">
      <alignment horizontal="center" vertical="center" wrapText="1"/>
      <protection hidden="1"/>
    </xf>
    <xf numFmtId="0" fontId="14" fillId="4" borderId="9" xfId="0" applyFont="1" applyFill="1" applyBorder="1" applyAlignment="1" applyProtection="1">
      <alignment horizontal="center" vertical="center" wrapText="1"/>
      <protection hidden="1"/>
    </xf>
    <xf numFmtId="0" fontId="14" fillId="4" borderId="11" xfId="0" applyFont="1" applyFill="1" applyBorder="1" applyAlignment="1" applyProtection="1">
      <alignment horizontal="center" vertical="center" wrapText="1"/>
      <protection hidden="1"/>
    </xf>
    <xf numFmtId="0" fontId="14" fillId="4" borderId="4" xfId="0" applyFont="1" applyFill="1" applyBorder="1" applyAlignment="1" applyProtection="1">
      <alignment horizontal="center" vertical="center" wrapText="1"/>
      <protection hidden="1"/>
    </xf>
    <xf numFmtId="0" fontId="14" fillId="4" borderId="7" xfId="0" applyFont="1" applyFill="1" applyBorder="1" applyAlignment="1" applyProtection="1">
      <alignment horizontal="center" vertical="center" wrapText="1"/>
      <protection hidden="1"/>
    </xf>
    <xf numFmtId="0" fontId="14" fillId="4" borderId="8" xfId="0" applyFont="1" applyFill="1" applyBorder="1" applyAlignment="1" applyProtection="1">
      <alignment horizontal="center" vertical="center" wrapText="1"/>
      <protection hidden="1"/>
    </xf>
    <xf numFmtId="0" fontId="14" fillId="4" borderId="10" xfId="0" applyFont="1" applyFill="1" applyBorder="1" applyAlignment="1" applyProtection="1">
      <alignment horizontal="center" vertical="center" wrapText="1"/>
      <protection hidden="1"/>
    </xf>
    <xf numFmtId="0" fontId="0" fillId="0" borderId="27" xfId="0" applyBorder="1" applyAlignment="1" applyProtection="1">
      <alignment horizontal="left" vertical="top" wrapText="1"/>
      <protection hidden="1"/>
    </xf>
    <xf numFmtId="0" fontId="0" fillId="0" borderId="17" xfId="0" applyBorder="1" applyAlignment="1" applyProtection="1">
      <alignment horizontal="left" vertical="top" wrapText="1"/>
      <protection hidden="1"/>
    </xf>
    <xf numFmtId="0" fontId="2" fillId="3" borderId="27" xfId="0" applyFont="1" applyFill="1" applyBorder="1" applyAlignment="1" applyProtection="1">
      <alignment horizontal="center" vertical="top" wrapText="1"/>
      <protection hidden="1"/>
    </xf>
    <xf numFmtId="0" fontId="2" fillId="3" borderId="17" xfId="0" applyFont="1" applyFill="1" applyBorder="1" applyAlignment="1" applyProtection="1">
      <alignment horizontal="center" vertical="top" wrapText="1"/>
      <protection hidden="1"/>
    </xf>
    <xf numFmtId="0" fontId="22" fillId="0" borderId="29" xfId="0" applyFont="1" applyBorder="1" applyAlignment="1" applyProtection="1">
      <alignment horizontal="left" vertical="top" wrapText="1"/>
      <protection hidden="1"/>
    </xf>
    <xf numFmtId="0" fontId="35" fillId="0" borderId="17" xfId="0" applyFont="1" applyBorder="1" applyAlignment="1">
      <alignment horizontal="center" vertical="top"/>
    </xf>
    <xf numFmtId="0" fontId="39" fillId="18" borderId="32" xfId="0" applyFont="1" applyFill="1" applyBorder="1" applyAlignment="1">
      <alignment horizontal="center" vertical="center" wrapText="1" readingOrder="1"/>
    </xf>
    <xf numFmtId="0" fontId="39" fillId="18" borderId="33" xfId="0" applyFont="1" applyFill="1" applyBorder="1" applyAlignment="1">
      <alignment horizontal="center" vertical="center" wrapText="1" readingOrder="1"/>
    </xf>
    <xf numFmtId="0" fontId="39" fillId="18" borderId="1" xfId="0" applyFont="1" applyFill="1" applyBorder="1" applyAlignment="1">
      <alignment horizontal="left" vertical="center" wrapText="1" readingOrder="1"/>
    </xf>
    <xf numFmtId="0" fontId="39" fillId="18" borderId="1" xfId="0" applyFont="1" applyFill="1" applyBorder="1" applyAlignment="1">
      <alignment horizontal="center" vertical="center" wrapText="1" readingOrder="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14" fillId="0" borderId="0" xfId="0" applyFont="1" applyAlignment="1" applyProtection="1">
      <alignment horizontal="center" vertical="center"/>
    </xf>
    <xf numFmtId="0" fontId="14" fillId="0" borderId="0" xfId="0" applyFont="1" applyAlignment="1" applyProtection="1">
      <alignment vertical="top"/>
    </xf>
    <xf numFmtId="0" fontId="14" fillId="5" borderId="3" xfId="0" applyFont="1" applyFill="1" applyBorder="1" applyAlignment="1" applyProtection="1">
      <alignment horizontal="center" vertical="center" wrapText="1"/>
      <protection hidden="1"/>
    </xf>
    <xf numFmtId="0" fontId="14" fillId="0" borderId="0" xfId="0" applyFont="1" applyProtection="1"/>
    <xf numFmtId="0" fontId="14" fillId="5" borderId="28" xfId="0" applyFont="1" applyFill="1" applyBorder="1" applyAlignment="1" applyProtection="1">
      <alignment horizontal="center" vertical="center" wrapText="1"/>
      <protection hidden="1"/>
    </xf>
    <xf numFmtId="0" fontId="27" fillId="0" borderId="0" xfId="0" applyFont="1" applyProtection="1"/>
  </cellXfs>
  <cellStyles count="10">
    <cellStyle name="Comma" xfId="2" builtinId="3"/>
    <cellStyle name="Comma [0]" xfId="3" builtinId="6"/>
    <cellStyle name="Comma [0] 2" xfId="1" xr:uid="{5E0E5516-B98B-448B-9112-7B957E6EE5E2}"/>
    <cellStyle name="Comma [0] 2 2" xfId="7" xr:uid="{FAAD5B79-6EF3-4314-AA9A-36ADB33CE1DE}"/>
    <cellStyle name="Comma [0] 3" xfId="9" xr:uid="{976459D2-BDA3-4E06-8201-559AF98FB7C4}"/>
    <cellStyle name="Comma 2" xfId="8" xr:uid="{2FBFF09A-1C4D-46AE-901B-A5CA444DE6E8}"/>
    <cellStyle name="Normal" xfId="0" builtinId="0"/>
    <cellStyle name="Normal 2" xfId="5" xr:uid="{40000426-A81E-4C49-AE88-7932806CEF5D}"/>
    <cellStyle name="Normal 3" xfId="6" xr:uid="{D93FE562-A9A8-4668-A87A-3D3A1AC7F56E}"/>
    <cellStyle name="Percent" xfId="4" builtinId="5"/>
  </cellStyles>
  <dxfs count="1234">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vertical/>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0"/>
        </patternFill>
      </fill>
      <alignment horizontal="general" vertical="top" textRotation="0" wrapText="0" indent="0" justifyLastLine="0" shrinkToFit="0" readingOrder="0"/>
      <border diagonalUp="0" diagonalDown="0">
        <left style="thin">
          <color rgb="FF3399FF"/>
        </left>
        <right/>
        <top style="thin">
          <color rgb="FF3399FF"/>
        </top>
        <bottom style="thin">
          <color rgb="FF3399FF"/>
        </bottom>
        <vertical style="thin">
          <color rgb="FF3399FF"/>
        </vertical>
        <horizontal style="thin">
          <color rgb="FF3399FF"/>
        </horizontal>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style="thin">
          <color rgb="FF3399FF"/>
        </bottom>
        <vertical style="thin">
          <color rgb="FF3399FF"/>
        </vertical>
        <horizontal style="thin">
          <color rgb="FF3399FF"/>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0" indent="0" justifyLastLine="0" shrinkToFit="0" readingOrder="0"/>
      <border diagonalUp="0" diagonalDown="0">
        <left style="thin">
          <color rgb="FF3399FF"/>
        </left>
        <right style="thin">
          <color rgb="FF3399FF"/>
        </right>
        <top style="thin">
          <color rgb="FF3399FF"/>
        </top>
        <bottom style="thin">
          <color rgb="FF3399FF"/>
        </bottom>
        <vertical style="thin">
          <color rgb="FF3399FF"/>
        </vertical>
        <horizontal style="thin">
          <color rgb="FF3399FF"/>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style="thin">
          <color rgb="FF3399FF"/>
        </vertical>
        <horizontal style="thin">
          <color rgb="FF3399FF"/>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rgb="FF3399FF"/>
        </left>
        <right style="thin">
          <color rgb="FF3399FF"/>
        </right>
        <top/>
        <bottom/>
        <vertical style="thin">
          <color rgb="FF3399FF"/>
        </vertical>
        <horizontal style="thin">
          <color rgb="FF3399FF"/>
        </horizontal>
      </border>
      <protection locked="1" hidden="1"/>
    </dxf>
    <dxf>
      <font>
        <b/>
        <i val="0"/>
        <strike/>
        <color rgb="FFFF0000"/>
      </font>
    </dxf>
    <dxf>
      <font>
        <b/>
        <i val="0"/>
        <strike/>
        <color rgb="FFFF0000"/>
      </font>
    </dxf>
    <dxf>
      <font>
        <b/>
        <i val="0"/>
        <strike/>
        <color rgb="FFFF0000"/>
      </font>
    </dxf>
    <dxf>
      <font>
        <b/>
        <i val="0"/>
        <strike/>
        <color rgb="FFFF0000"/>
      </font>
    </dxf>
    <dxf>
      <font>
        <b/>
        <i val="0"/>
        <strike/>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strike/>
        <color rgb="FFFF0000"/>
      </font>
    </dxf>
    <dxf>
      <font>
        <b/>
        <i val="0"/>
        <strike/>
        <color rgb="FFFF0000"/>
      </font>
    </dxf>
    <dxf>
      <font>
        <b/>
        <i val="0"/>
        <strike/>
        <color rgb="FFFF0000"/>
      </font>
    </dxf>
    <dxf>
      <font>
        <b/>
        <i val="0"/>
        <strike/>
        <color rgb="FFFF0000"/>
      </font>
    </dxf>
    <dxf>
      <font>
        <b/>
        <i val="0"/>
        <strike/>
        <color rgb="FFFF0000"/>
      </font>
    </dxf>
    <dxf>
      <font>
        <b/>
        <i val="0"/>
        <strike/>
        <color rgb="FFFF0000"/>
      </font>
    </dxf>
    <dxf>
      <font>
        <b/>
        <i val="0"/>
        <strike/>
        <color rgb="FFFF0000"/>
      </font>
    </dxf>
    <dxf>
      <font>
        <b/>
        <i val="0"/>
        <strike/>
        <color rgb="FFFF0000"/>
      </font>
    </dxf>
    <dxf>
      <font>
        <b/>
        <i val="0"/>
        <strike/>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strike/>
        <color rgb="FFFF0000"/>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7"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vertical/>
        <horizontal/>
      </border>
      <protection locked="0" hidden="0"/>
    </dxf>
    <dxf>
      <fill>
        <patternFill patternType="solid">
          <fgColor indexed="64"/>
          <bgColor theme="9" tint="0.59999389629810485"/>
        </patternFill>
      </fill>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vertical/>
        <horizontal/>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top style="thin">
          <color rgb="FF3399FF"/>
        </top>
        <bottom style="thin">
          <color rgb="FF3399FF"/>
        </bottom>
      </border>
      <protection locked="1" hidden="1"/>
    </dxf>
    <dxf>
      <font>
        <b val="0"/>
        <i val="0"/>
        <strike val="0"/>
        <condense val="0"/>
        <extend val="0"/>
        <outline val="0"/>
        <shadow val="0"/>
        <u val="none"/>
        <vertAlign val="baseline"/>
        <sz val="11"/>
        <color theme="1"/>
        <name val="Calibri"/>
        <family val="2"/>
        <scheme val="minor"/>
      </font>
      <numFmt numFmtId="164" formatCode="_-* #,##0_-;\-* #,##0_-;_-* &quot;-&quot;_-;_-@_-"/>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alignment horizontal="general" vertical="top" textRotation="0" wrapText="1" indent="0" justifyLastLine="0" shrinkToFit="0" readingOrder="0"/>
      <border diagonalUp="0" diagonalDown="0">
        <left style="thin">
          <color rgb="FF3399FF"/>
        </left>
        <right style="thin">
          <color rgb="FF3399FF"/>
        </right>
        <top style="thin">
          <color rgb="FF3399FF"/>
        </top>
        <bottom style="thin">
          <color rgb="FF3399FF"/>
        </bottom>
      </border>
      <protection locked="0" hidden="0"/>
    </dxf>
    <dxf>
      <fill>
        <patternFill patternType="solid">
          <fgColor indexed="64"/>
          <bgColor theme="8" tint="0.59999389629810485"/>
        </patternFill>
      </fill>
      <alignment horizontal="general" vertical="top" textRotation="0" wrapText="1" indent="0" justifyLastLine="0" shrinkToFit="0" readingOrder="0"/>
      <border diagonalUp="0" diagonalDown="0">
        <left/>
        <right style="thin">
          <color rgb="FF3399FF"/>
        </right>
        <top style="thin">
          <color rgb="FF3399FF"/>
        </top>
        <bottom style="thin">
          <color rgb="FF3399FF"/>
        </bottom>
        <vertical/>
        <horizontal/>
      </border>
      <protection locked="0" hidden="0"/>
    </dxf>
    <dxf>
      <border>
        <top style="thin">
          <color rgb="FF3399FF"/>
        </top>
      </border>
    </dxf>
    <dxf>
      <border diagonalUp="0" diagonalDown="0">
        <left style="thin">
          <color rgb="FF3399FF"/>
        </left>
        <right style="thin">
          <color rgb="FF3399FF"/>
        </right>
        <top style="thin">
          <color rgb="FF3399FF"/>
        </top>
        <bottom style="thin">
          <color rgb="FF3399FF"/>
        </bottom>
      </border>
    </dxf>
    <dxf>
      <alignment textRotation="0" wrapText="1" indent="0" justifyLastLine="0" shrinkToFit="0" readingOrder="0"/>
      <protection locked="1" hidden="1"/>
    </dxf>
    <dxf>
      <border>
        <bottom style="thin">
          <color rgb="FF3399FF"/>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rgb="FF3399FF"/>
        </left>
        <right style="thin">
          <color rgb="FF3399FF"/>
        </right>
        <top/>
        <bottom/>
      </border>
      <protection locked="1" hidden="1"/>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color rgb="FFFF0000"/>
      </font>
    </dxf>
    <dxf>
      <font>
        <color rgb="FFFF0000"/>
      </font>
    </dxf>
    <dxf>
      <font>
        <color rgb="FFFF0000"/>
      </font>
    </dxf>
    <dxf>
      <font>
        <color rgb="FFFF0000"/>
      </font>
    </dxf>
    <dxf>
      <font>
        <color rgb="FFFF0000"/>
      </font>
    </dxf>
    <dxf>
      <font>
        <color rgb="FFFF0000"/>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color rgb="FFFF0000"/>
      </font>
    </dxf>
    <dxf>
      <font>
        <b/>
        <i val="0"/>
        <strike val="0"/>
        <color rgb="FFFF0000"/>
      </font>
    </dxf>
    <dxf>
      <font>
        <b/>
        <i val="0"/>
        <color rgb="FF00B050"/>
      </font>
    </dxf>
    <dxf>
      <font>
        <b/>
        <i val="0"/>
        <strike val="0"/>
        <color rgb="FFFF0000"/>
      </font>
    </dxf>
    <dxf>
      <font>
        <b/>
        <i val="0"/>
        <color rgb="FF00B050"/>
      </font>
    </dxf>
    <dxf>
      <font>
        <b/>
        <i val="0"/>
        <strike val="0"/>
        <color rgb="FFFF0000"/>
      </font>
    </dxf>
    <dxf>
      <font>
        <b/>
        <i val="0"/>
        <color rgb="FF00B050"/>
      </font>
    </dxf>
    <dxf>
      <font>
        <b/>
        <i val="0"/>
        <strike val="0"/>
        <color rgb="FFFF0000"/>
      </font>
    </dxf>
    <dxf>
      <font>
        <b/>
        <i val="0"/>
        <color rgb="FF00B050"/>
      </font>
    </dxf>
    <dxf>
      <font>
        <b/>
        <i val="0"/>
        <strike val="0"/>
        <color rgb="FFFF0000"/>
      </font>
    </dxf>
    <dxf>
      <font>
        <b/>
        <i val="0"/>
        <color rgb="FF00B05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color rgb="FFFF0000"/>
      </font>
    </dxf>
    <dxf>
      <font>
        <color rgb="FFFF0000"/>
      </font>
    </dxf>
    <dxf>
      <font>
        <b/>
        <i val="0"/>
        <strike val="0"/>
        <color rgb="FFFF0000"/>
      </font>
    </dxf>
    <dxf>
      <font>
        <b/>
        <i val="0"/>
        <color rgb="FF00B050"/>
      </font>
    </dxf>
    <dxf>
      <font>
        <b/>
        <i val="0"/>
        <strike val="0"/>
        <color rgb="FFFF0000"/>
      </font>
    </dxf>
    <dxf>
      <font>
        <b/>
        <i val="0"/>
        <color rgb="FF00B050"/>
      </font>
    </dxf>
    <dxf>
      <font>
        <b/>
        <i val="0"/>
        <strike val="0"/>
        <color rgb="FFFF0000"/>
      </font>
    </dxf>
    <dxf>
      <font>
        <b/>
        <i val="0"/>
        <color rgb="FF00B050"/>
      </font>
    </dxf>
    <dxf>
      <font>
        <b/>
        <i val="0"/>
        <strike val="0"/>
        <color rgb="FFFF0000"/>
      </font>
    </dxf>
    <dxf>
      <font>
        <b/>
        <i val="0"/>
        <color rgb="FF00B050"/>
      </font>
    </dxf>
    <dxf>
      <font>
        <b/>
        <i val="0"/>
        <strike val="0"/>
        <color rgb="FFFF0000"/>
      </font>
    </dxf>
    <dxf>
      <font>
        <b/>
        <i val="0"/>
        <color rgb="FF00B050"/>
      </font>
    </dxf>
    <dxf>
      <font>
        <b/>
        <i val="0"/>
        <strike val="0"/>
        <color rgb="FFFF0000"/>
      </font>
    </dxf>
    <dxf>
      <font>
        <b/>
        <i val="0"/>
        <color rgb="FF00B050"/>
      </font>
    </dxf>
    <dxf>
      <font>
        <b/>
        <i val="0"/>
        <strike val="0"/>
        <color rgb="FFFF0000"/>
      </font>
    </dxf>
    <dxf>
      <font>
        <b/>
        <i val="0"/>
        <color rgb="FF00B050"/>
      </font>
    </dxf>
    <dxf>
      <font>
        <color rgb="FFFF0000"/>
      </font>
    </dxf>
    <dxf>
      <font>
        <strike/>
        <color rgb="FFFF0000"/>
      </font>
    </dxf>
    <dxf>
      <font>
        <strike/>
        <color rgb="FFFF0000"/>
      </font>
    </dxf>
    <dxf>
      <font>
        <strike/>
        <color rgb="FFFF0000"/>
      </font>
    </dxf>
    <dxf>
      <font>
        <strike/>
        <color rgb="FFFF0000"/>
      </font>
    </dxf>
    <dxf>
      <font>
        <b/>
        <i val="0"/>
        <strike val="0"/>
        <color rgb="FFFF0000"/>
      </font>
    </dxf>
    <dxf>
      <font>
        <b/>
        <i val="0"/>
        <color rgb="FF00B050"/>
      </font>
    </dxf>
    <dxf>
      <font>
        <color rgb="FFFF0000"/>
      </font>
    </dxf>
    <dxf>
      <font>
        <b/>
        <i val="0"/>
        <strike val="0"/>
        <color rgb="FFFF0000"/>
      </font>
    </dxf>
    <dxf>
      <font>
        <b/>
        <i val="0"/>
        <color rgb="FF00B050"/>
      </font>
    </dxf>
    <dxf>
      <font>
        <color rgb="FFFF0000"/>
      </font>
    </dxf>
    <dxf>
      <font>
        <b/>
        <i val="0"/>
        <strike val="0"/>
        <color rgb="FFFF0000"/>
      </font>
    </dxf>
    <dxf>
      <font>
        <b/>
        <i val="0"/>
        <color rgb="FF00B050"/>
      </font>
    </dxf>
    <dxf>
      <font>
        <b val="0"/>
        <i val="0"/>
        <strike val="0"/>
        <condense val="0"/>
        <extend val="0"/>
        <outline val="0"/>
        <shadow val="0"/>
        <u val="none"/>
        <vertAlign val="baseline"/>
        <sz val="11"/>
        <color theme="1"/>
        <name val="Calibri"/>
        <family val="2"/>
        <scheme val="minor"/>
      </font>
      <numFmt numFmtId="33" formatCode="_(* #,##0_);_(* \(#,##0\);_(* &quot;-&quot;_);_(@_)"/>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numFmt numFmtId="0" formatCode="General"/>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font>
        <b val="0"/>
        <i val="0"/>
        <strike val="0"/>
        <condense val="0"/>
        <extend val="0"/>
        <outline val="0"/>
        <shadow val="0"/>
        <u val="none"/>
        <vertAlign val="baseline"/>
        <sz val="11"/>
        <color theme="1"/>
        <name val="Calibri"/>
        <family val="2"/>
        <scheme val="minor"/>
      </font>
      <numFmt numFmtId="33" formatCode="_(* #,##0_);_(* \(#,##0\);_(* &quot;-&quot;_);_(@_)"/>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numFmt numFmtId="166" formatCode="[$-409]dd\-mmm\-yy;@"/>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numFmt numFmtId="0" formatCode="General"/>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numFmt numFmtId="164" formatCode="_-* #,##0_-;\-* #,##0_-;_-* &quot;-&quot;_-;_-@_-"/>
      <alignment horizontal="center" vertical="top" textRotation="0" wrapText="1" indent="0" justifyLastLine="0" shrinkToFit="0" readingOrder="0"/>
      <border diagonalUp="0" diagonalDown="0" outline="0">
        <left style="thin">
          <color rgb="FF00B0F0"/>
        </left>
        <right style="thin">
          <color rgb="FF00B0F0"/>
        </right>
        <top style="thin">
          <color rgb="FF00B0F0"/>
        </top>
        <bottom style="thin">
          <color rgb="FF00B0F0"/>
        </bottom>
      </border>
      <protection locked="1" hidden="1"/>
    </dxf>
    <dxf>
      <numFmt numFmtId="164" formatCode="_-* #,##0_-;\-* #,##0_-;_-* &quot;-&quot;_-;_-@_-"/>
      <alignment horizontal="center" vertical="top" textRotation="0" wrapText="1" indent="0" justifyLastLine="0" shrinkToFit="0" readingOrder="0"/>
      <border diagonalUp="0" diagonalDown="0" outline="0">
        <left style="thin">
          <color rgb="FF00B0F0"/>
        </left>
        <right style="thin">
          <color rgb="FF00B0F0"/>
        </right>
        <top style="thin">
          <color rgb="FF00B0F0"/>
        </top>
        <bottom style="thin">
          <color rgb="FF00B0F0"/>
        </bottom>
      </border>
      <protection locked="1" hidden="1"/>
    </dxf>
    <dxf>
      <font>
        <b val="0"/>
        <i val="0"/>
        <strike val="0"/>
        <condense val="0"/>
        <extend val="0"/>
        <outline val="0"/>
        <shadow val="0"/>
        <u val="none"/>
        <vertAlign val="baseline"/>
        <sz val="11"/>
        <color theme="1"/>
        <name val="Calibri"/>
        <family val="2"/>
        <scheme val="minor"/>
      </font>
      <numFmt numFmtId="33" formatCode="_(* #,##0_);_(* \(#,##0\);_(* &quot;-&quot;_);_(@_)"/>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font>
        <b val="0"/>
        <i val="0"/>
        <strike val="0"/>
        <condense val="0"/>
        <extend val="0"/>
        <outline val="0"/>
        <shadow val="0"/>
        <u val="none"/>
        <vertAlign val="baseline"/>
        <sz val="11"/>
        <color theme="1"/>
        <name val="Calibri"/>
        <family val="2"/>
        <scheme val="minor"/>
      </font>
      <numFmt numFmtId="33" formatCode="_(* #,##0_);_(* \(#,##0\);_(* &quot;-&quot;_);_(@_)"/>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numFmt numFmtId="0" formatCode="General"/>
      <alignment horizontal="center"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numFmt numFmtId="0" formatCode="General"/>
      <alignment horizontal="center"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alignment horizontal="center" vertical="top" textRotation="0" wrapText="1" indent="0" justifyLastLine="0" shrinkToFit="0" readingOrder="0"/>
      <border diagonalUp="0" diagonalDown="0">
        <left style="thin">
          <color rgb="FF00B0F0"/>
        </left>
        <right style="thin">
          <color rgb="FF00B0F0"/>
        </right>
        <top style="thin">
          <color rgb="FF00B0F0"/>
        </top>
        <bottom style="thin">
          <color rgb="FF00B0F0"/>
        </bottom>
      </border>
      <protection locked="1" hidden="1"/>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numFmt numFmtId="0" formatCode="General"/>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general"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alignment horizontal="center" vertical="top" textRotation="0" wrapText="1" indent="0" justifyLastLine="0" shrinkToFit="0" readingOrder="0"/>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protection locked="1" hidden="1"/>
    </dxf>
    <dxf>
      <border outline="0">
        <top style="thin">
          <color indexed="64"/>
        </top>
      </border>
    </dxf>
    <dxf>
      <alignment horizontal="general" vertical="top" textRotation="0" wrapText="1" indent="0" justifyLastLine="0" shrinkToFit="0" readingOrder="0"/>
      <protection locked="1" hidden="1"/>
    </dxf>
    <dxf>
      <protection locked="1" hidden="1"/>
    </dxf>
    <dxf>
      <font>
        <color auto="1"/>
      </font>
      <fill>
        <patternFill>
          <bgColor theme="0" tint="-4.9989318521683403E-2"/>
        </patternFill>
      </fill>
    </dxf>
    <dxf>
      <font>
        <b/>
        <i val="0"/>
        <strike/>
        <color rgb="FFFF0000"/>
      </font>
    </dxf>
    <dxf>
      <font>
        <strike/>
        <color rgb="FFFF0000"/>
      </font>
    </dxf>
    <dxf>
      <font>
        <b/>
        <i val="0"/>
        <strike/>
        <color rgb="FFFF0000"/>
      </font>
    </dxf>
  </dxfs>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34</xdr:col>
      <xdr:colOff>0</xdr:colOff>
      <xdr:row>16</xdr:row>
      <xdr:rowOff>0</xdr:rowOff>
    </xdr:from>
    <xdr:to>
      <xdr:col>34</xdr:col>
      <xdr:colOff>304800</xdr:colOff>
      <xdr:row>18</xdr:row>
      <xdr:rowOff>265968</xdr:rowOff>
    </xdr:to>
    <xdr:sp macro="" textlink="">
      <xdr:nvSpPr>
        <xdr:cNvPr id="2" name="AutoShape 3">
          <a:extLst>
            <a:ext uri="{FF2B5EF4-FFF2-40B4-BE49-F238E27FC236}">
              <a16:creationId xmlns:a16="http://schemas.microsoft.com/office/drawing/2014/main" id="{00000000-0008-0000-0500-000002000000}"/>
            </a:ext>
          </a:extLst>
        </xdr:cNvPr>
        <xdr:cNvSpPr>
          <a:spLocks noChangeAspect="1" noChangeArrowheads="1"/>
        </xdr:cNvSpPr>
      </xdr:nvSpPr>
      <xdr:spPr bwMode="auto">
        <a:xfrm>
          <a:off x="62826900" y="3130550"/>
          <a:ext cx="304800" cy="46780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489856</xdr:colOff>
      <xdr:row>1</xdr:row>
      <xdr:rowOff>199571</xdr:rowOff>
    </xdr:from>
    <xdr:to>
      <xdr:col>5</xdr:col>
      <xdr:colOff>1691232</xdr:colOff>
      <xdr:row>5</xdr:row>
      <xdr:rowOff>39914</xdr:rowOff>
    </xdr:to>
    <xdr:pic>
      <xdr:nvPicPr>
        <xdr:cNvPr id="4" name="Picture 3">
          <a:extLst>
            <a:ext uri="{FF2B5EF4-FFF2-40B4-BE49-F238E27FC236}">
              <a16:creationId xmlns:a16="http://schemas.microsoft.com/office/drawing/2014/main" id="{005D215C-0BA5-4EB5-8CFC-7803631C145B}"/>
            </a:ext>
          </a:extLst>
        </xdr:cNvPr>
        <xdr:cNvPicPr>
          <a:picLocks noChangeAspect="1"/>
        </xdr:cNvPicPr>
      </xdr:nvPicPr>
      <xdr:blipFill>
        <a:blip xmlns:r="http://schemas.openxmlformats.org/officeDocument/2006/relationships" r:embed="rId1"/>
        <a:stretch>
          <a:fillRect/>
        </a:stretch>
      </xdr:blipFill>
      <xdr:spPr>
        <a:xfrm>
          <a:off x="3828142" y="199571"/>
          <a:ext cx="3079161" cy="77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381002</xdr:colOff>
      <xdr:row>2</xdr:row>
      <xdr:rowOff>31751</xdr:rowOff>
    </xdr:from>
    <xdr:to>
      <xdr:col>6</xdr:col>
      <xdr:colOff>247063</xdr:colOff>
      <xdr:row>3</xdr:row>
      <xdr:rowOff>595086</xdr:rowOff>
    </xdr:to>
    <xdr:pic>
      <xdr:nvPicPr>
        <xdr:cNvPr id="12" name="Picture 11">
          <a:extLst>
            <a:ext uri="{FF2B5EF4-FFF2-40B4-BE49-F238E27FC236}">
              <a16:creationId xmlns:a16="http://schemas.microsoft.com/office/drawing/2014/main" id="{24E92770-ABF1-430E-9544-6233D5222669}"/>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12</xdr:col>
      <xdr:colOff>381002</xdr:colOff>
      <xdr:row>2</xdr:row>
      <xdr:rowOff>31751</xdr:rowOff>
    </xdr:from>
    <xdr:to>
      <xdr:col>15</xdr:col>
      <xdr:colOff>234363</xdr:colOff>
      <xdr:row>3</xdr:row>
      <xdr:rowOff>595086</xdr:rowOff>
    </xdr:to>
    <xdr:pic>
      <xdr:nvPicPr>
        <xdr:cNvPr id="13" name="Picture 12">
          <a:extLst>
            <a:ext uri="{FF2B5EF4-FFF2-40B4-BE49-F238E27FC236}">
              <a16:creationId xmlns:a16="http://schemas.microsoft.com/office/drawing/2014/main" id="{ABDB60E9-0F44-4343-A15E-F52929691BED}"/>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21</xdr:col>
      <xdr:colOff>381002</xdr:colOff>
      <xdr:row>2</xdr:row>
      <xdr:rowOff>31751</xdr:rowOff>
    </xdr:from>
    <xdr:to>
      <xdr:col>24</xdr:col>
      <xdr:colOff>234363</xdr:colOff>
      <xdr:row>3</xdr:row>
      <xdr:rowOff>595086</xdr:rowOff>
    </xdr:to>
    <xdr:pic>
      <xdr:nvPicPr>
        <xdr:cNvPr id="14" name="Picture 13">
          <a:extLst>
            <a:ext uri="{FF2B5EF4-FFF2-40B4-BE49-F238E27FC236}">
              <a16:creationId xmlns:a16="http://schemas.microsoft.com/office/drawing/2014/main" id="{A807A4F4-06B1-4CA2-87A2-B213BF4103B4}"/>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30</xdr:col>
      <xdr:colOff>381002</xdr:colOff>
      <xdr:row>2</xdr:row>
      <xdr:rowOff>31751</xdr:rowOff>
    </xdr:from>
    <xdr:to>
      <xdr:col>33</xdr:col>
      <xdr:colOff>297863</xdr:colOff>
      <xdr:row>3</xdr:row>
      <xdr:rowOff>595086</xdr:rowOff>
    </xdr:to>
    <xdr:pic>
      <xdr:nvPicPr>
        <xdr:cNvPr id="15" name="Picture 14">
          <a:extLst>
            <a:ext uri="{FF2B5EF4-FFF2-40B4-BE49-F238E27FC236}">
              <a16:creationId xmlns:a16="http://schemas.microsoft.com/office/drawing/2014/main" id="{62058D7D-9760-48C4-805A-A39EF6DA36A5}"/>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39</xdr:col>
      <xdr:colOff>381002</xdr:colOff>
      <xdr:row>2</xdr:row>
      <xdr:rowOff>31751</xdr:rowOff>
    </xdr:from>
    <xdr:to>
      <xdr:col>42</xdr:col>
      <xdr:colOff>234363</xdr:colOff>
      <xdr:row>3</xdr:row>
      <xdr:rowOff>595086</xdr:rowOff>
    </xdr:to>
    <xdr:pic>
      <xdr:nvPicPr>
        <xdr:cNvPr id="16" name="Picture 15">
          <a:extLst>
            <a:ext uri="{FF2B5EF4-FFF2-40B4-BE49-F238E27FC236}">
              <a16:creationId xmlns:a16="http://schemas.microsoft.com/office/drawing/2014/main" id="{66E802CC-2A4B-422D-8A51-ED3028BAD4BC}"/>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48</xdr:col>
      <xdr:colOff>381002</xdr:colOff>
      <xdr:row>2</xdr:row>
      <xdr:rowOff>31751</xdr:rowOff>
    </xdr:from>
    <xdr:to>
      <xdr:col>51</xdr:col>
      <xdr:colOff>234363</xdr:colOff>
      <xdr:row>3</xdr:row>
      <xdr:rowOff>595086</xdr:rowOff>
    </xdr:to>
    <xdr:pic>
      <xdr:nvPicPr>
        <xdr:cNvPr id="17" name="Picture 16">
          <a:extLst>
            <a:ext uri="{FF2B5EF4-FFF2-40B4-BE49-F238E27FC236}">
              <a16:creationId xmlns:a16="http://schemas.microsoft.com/office/drawing/2014/main" id="{18113F6F-62A4-4C25-B040-497C540E0D08}"/>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57</xdr:col>
      <xdr:colOff>381002</xdr:colOff>
      <xdr:row>2</xdr:row>
      <xdr:rowOff>31751</xdr:rowOff>
    </xdr:from>
    <xdr:to>
      <xdr:col>60</xdr:col>
      <xdr:colOff>234363</xdr:colOff>
      <xdr:row>3</xdr:row>
      <xdr:rowOff>595086</xdr:rowOff>
    </xdr:to>
    <xdr:pic>
      <xdr:nvPicPr>
        <xdr:cNvPr id="18" name="Picture 17">
          <a:extLst>
            <a:ext uri="{FF2B5EF4-FFF2-40B4-BE49-F238E27FC236}">
              <a16:creationId xmlns:a16="http://schemas.microsoft.com/office/drawing/2014/main" id="{2005FA72-D0DF-48B9-8147-F47CE684FE46}"/>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66</xdr:col>
      <xdr:colOff>381002</xdr:colOff>
      <xdr:row>2</xdr:row>
      <xdr:rowOff>31751</xdr:rowOff>
    </xdr:from>
    <xdr:to>
      <xdr:col>69</xdr:col>
      <xdr:colOff>234363</xdr:colOff>
      <xdr:row>3</xdr:row>
      <xdr:rowOff>595086</xdr:rowOff>
    </xdr:to>
    <xdr:pic>
      <xdr:nvPicPr>
        <xdr:cNvPr id="19" name="Picture 18">
          <a:extLst>
            <a:ext uri="{FF2B5EF4-FFF2-40B4-BE49-F238E27FC236}">
              <a16:creationId xmlns:a16="http://schemas.microsoft.com/office/drawing/2014/main" id="{FCA7E7EB-BCD1-4489-95DC-B89EFA2E22E6}"/>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75</xdr:col>
      <xdr:colOff>381002</xdr:colOff>
      <xdr:row>2</xdr:row>
      <xdr:rowOff>31751</xdr:rowOff>
    </xdr:from>
    <xdr:to>
      <xdr:col>78</xdr:col>
      <xdr:colOff>234363</xdr:colOff>
      <xdr:row>3</xdr:row>
      <xdr:rowOff>595086</xdr:rowOff>
    </xdr:to>
    <xdr:pic>
      <xdr:nvPicPr>
        <xdr:cNvPr id="20" name="Picture 19">
          <a:extLst>
            <a:ext uri="{FF2B5EF4-FFF2-40B4-BE49-F238E27FC236}">
              <a16:creationId xmlns:a16="http://schemas.microsoft.com/office/drawing/2014/main" id="{F0E23211-C4BF-4A04-9ED3-A009ED3261BB}"/>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twoCellAnchor editAs="oneCell">
    <xdr:from>
      <xdr:col>84</xdr:col>
      <xdr:colOff>381002</xdr:colOff>
      <xdr:row>2</xdr:row>
      <xdr:rowOff>31751</xdr:rowOff>
    </xdr:from>
    <xdr:to>
      <xdr:col>87</xdr:col>
      <xdr:colOff>234363</xdr:colOff>
      <xdr:row>3</xdr:row>
      <xdr:rowOff>595086</xdr:rowOff>
    </xdr:to>
    <xdr:pic>
      <xdr:nvPicPr>
        <xdr:cNvPr id="21" name="Picture 20">
          <a:extLst>
            <a:ext uri="{FF2B5EF4-FFF2-40B4-BE49-F238E27FC236}">
              <a16:creationId xmlns:a16="http://schemas.microsoft.com/office/drawing/2014/main" id="{9CD5B22F-46C3-41C9-833B-408D59084F0A}"/>
            </a:ext>
          </a:extLst>
        </xdr:cNvPr>
        <xdr:cNvPicPr>
          <a:picLocks noChangeAspect="1"/>
        </xdr:cNvPicPr>
      </xdr:nvPicPr>
      <xdr:blipFill>
        <a:blip xmlns:r="http://schemas.openxmlformats.org/officeDocument/2006/relationships" r:embed="rId1"/>
        <a:stretch>
          <a:fillRect/>
        </a:stretch>
      </xdr:blipFill>
      <xdr:spPr>
        <a:xfrm>
          <a:off x="5194302" y="609601"/>
          <a:ext cx="3079161" cy="774700"/>
        </a:xfrm>
        <a:prstGeom prst="rect">
          <a:avLst/>
        </a:prstGeom>
      </xdr:spPr>
    </xdr:pic>
    <xdr:clientData/>
  </xdr:twoCellAnchor>
  <xdr:oneCellAnchor>
    <xdr:from>
      <xdr:col>93</xdr:col>
      <xdr:colOff>381002</xdr:colOff>
      <xdr:row>2</xdr:row>
      <xdr:rowOff>31751</xdr:rowOff>
    </xdr:from>
    <xdr:ext cx="3075986" cy="781050"/>
    <xdr:pic>
      <xdr:nvPicPr>
        <xdr:cNvPr id="2" name="Picture 1">
          <a:extLst>
            <a:ext uri="{FF2B5EF4-FFF2-40B4-BE49-F238E27FC236}">
              <a16:creationId xmlns:a16="http://schemas.microsoft.com/office/drawing/2014/main" id="{4728C319-AE73-4AFF-B58E-580766271E29}"/>
            </a:ext>
          </a:extLst>
        </xdr:cNvPr>
        <xdr:cNvPicPr>
          <a:picLocks noChangeAspect="1"/>
        </xdr:cNvPicPr>
      </xdr:nvPicPr>
      <xdr:blipFill>
        <a:blip xmlns:r="http://schemas.openxmlformats.org/officeDocument/2006/relationships" r:embed="rId1"/>
        <a:stretch>
          <a:fillRect/>
        </a:stretch>
      </xdr:blipFill>
      <xdr:spPr>
        <a:xfrm>
          <a:off x="61325127" y="1206501"/>
          <a:ext cx="3075986" cy="781050"/>
        </a:xfrm>
        <a:prstGeom prst="rect">
          <a:avLst/>
        </a:prstGeom>
      </xdr:spPr>
    </xdr:pic>
    <xdr:clientData/>
  </xdr:oneCellAnchor>
  <xdr:oneCellAnchor>
    <xdr:from>
      <xdr:col>102</xdr:col>
      <xdr:colOff>381002</xdr:colOff>
      <xdr:row>2</xdr:row>
      <xdr:rowOff>31751</xdr:rowOff>
    </xdr:from>
    <xdr:ext cx="3075986" cy="781050"/>
    <xdr:pic>
      <xdr:nvPicPr>
        <xdr:cNvPr id="3" name="Picture 2">
          <a:extLst>
            <a:ext uri="{FF2B5EF4-FFF2-40B4-BE49-F238E27FC236}">
              <a16:creationId xmlns:a16="http://schemas.microsoft.com/office/drawing/2014/main" id="{F68DA26F-FB12-4B39-8F1F-B0E71AB918F3}"/>
            </a:ext>
          </a:extLst>
        </xdr:cNvPr>
        <xdr:cNvPicPr>
          <a:picLocks noChangeAspect="1"/>
        </xdr:cNvPicPr>
      </xdr:nvPicPr>
      <xdr:blipFill>
        <a:blip xmlns:r="http://schemas.openxmlformats.org/officeDocument/2006/relationships" r:embed="rId1"/>
        <a:stretch>
          <a:fillRect/>
        </a:stretch>
      </xdr:blipFill>
      <xdr:spPr>
        <a:xfrm>
          <a:off x="72580502" y="1206501"/>
          <a:ext cx="3075986" cy="781050"/>
        </a:xfrm>
        <a:prstGeom prst="rect">
          <a:avLst/>
        </a:prstGeom>
      </xdr:spPr>
    </xdr:pic>
    <xdr:clientData/>
  </xdr:oneCellAnchor>
  <xdr:oneCellAnchor>
    <xdr:from>
      <xdr:col>111</xdr:col>
      <xdr:colOff>381002</xdr:colOff>
      <xdr:row>2</xdr:row>
      <xdr:rowOff>31751</xdr:rowOff>
    </xdr:from>
    <xdr:ext cx="3075986" cy="781050"/>
    <xdr:pic>
      <xdr:nvPicPr>
        <xdr:cNvPr id="4" name="Picture 3">
          <a:extLst>
            <a:ext uri="{FF2B5EF4-FFF2-40B4-BE49-F238E27FC236}">
              <a16:creationId xmlns:a16="http://schemas.microsoft.com/office/drawing/2014/main" id="{E91362AA-CAA6-4BF4-8195-64C0BB89E4B2}"/>
            </a:ext>
          </a:extLst>
        </xdr:cNvPr>
        <xdr:cNvPicPr>
          <a:picLocks noChangeAspect="1"/>
        </xdr:cNvPicPr>
      </xdr:nvPicPr>
      <xdr:blipFill>
        <a:blip xmlns:r="http://schemas.openxmlformats.org/officeDocument/2006/relationships" r:embed="rId1"/>
        <a:stretch>
          <a:fillRect/>
        </a:stretch>
      </xdr:blipFill>
      <xdr:spPr>
        <a:xfrm>
          <a:off x="83835877" y="1206501"/>
          <a:ext cx="3075986" cy="781050"/>
        </a:xfrm>
        <a:prstGeom prst="rect">
          <a:avLst/>
        </a:prstGeom>
      </xdr:spPr>
    </xdr:pic>
    <xdr:clientData/>
  </xdr:oneCellAnchor>
  <xdr:oneCellAnchor>
    <xdr:from>
      <xdr:col>120</xdr:col>
      <xdr:colOff>381002</xdr:colOff>
      <xdr:row>2</xdr:row>
      <xdr:rowOff>31751</xdr:rowOff>
    </xdr:from>
    <xdr:ext cx="3075986" cy="781050"/>
    <xdr:pic>
      <xdr:nvPicPr>
        <xdr:cNvPr id="5" name="Picture 4">
          <a:extLst>
            <a:ext uri="{FF2B5EF4-FFF2-40B4-BE49-F238E27FC236}">
              <a16:creationId xmlns:a16="http://schemas.microsoft.com/office/drawing/2014/main" id="{3519176F-348F-450E-8FF1-0454C181DFC0}"/>
            </a:ext>
          </a:extLst>
        </xdr:cNvPr>
        <xdr:cNvPicPr>
          <a:picLocks noChangeAspect="1"/>
        </xdr:cNvPicPr>
      </xdr:nvPicPr>
      <xdr:blipFill>
        <a:blip xmlns:r="http://schemas.openxmlformats.org/officeDocument/2006/relationships" r:embed="rId1"/>
        <a:stretch>
          <a:fillRect/>
        </a:stretch>
      </xdr:blipFill>
      <xdr:spPr>
        <a:xfrm>
          <a:off x="95091252" y="1206501"/>
          <a:ext cx="3075986" cy="781050"/>
        </a:xfrm>
        <a:prstGeom prst="rect">
          <a:avLst/>
        </a:prstGeom>
      </xdr:spPr>
    </xdr:pic>
    <xdr:clientData/>
  </xdr:oneCellAnchor>
  <xdr:oneCellAnchor>
    <xdr:from>
      <xdr:col>129</xdr:col>
      <xdr:colOff>381002</xdr:colOff>
      <xdr:row>2</xdr:row>
      <xdr:rowOff>31751</xdr:rowOff>
    </xdr:from>
    <xdr:ext cx="3075986" cy="781050"/>
    <xdr:pic>
      <xdr:nvPicPr>
        <xdr:cNvPr id="6" name="Picture 5">
          <a:extLst>
            <a:ext uri="{FF2B5EF4-FFF2-40B4-BE49-F238E27FC236}">
              <a16:creationId xmlns:a16="http://schemas.microsoft.com/office/drawing/2014/main" id="{EB0689B2-6C56-43A1-912B-3978A6C8B4AB}"/>
            </a:ext>
          </a:extLst>
        </xdr:cNvPr>
        <xdr:cNvPicPr>
          <a:picLocks noChangeAspect="1"/>
        </xdr:cNvPicPr>
      </xdr:nvPicPr>
      <xdr:blipFill>
        <a:blip xmlns:r="http://schemas.openxmlformats.org/officeDocument/2006/relationships" r:embed="rId1"/>
        <a:stretch>
          <a:fillRect/>
        </a:stretch>
      </xdr:blipFill>
      <xdr:spPr>
        <a:xfrm>
          <a:off x="106410127" y="1206501"/>
          <a:ext cx="3075986" cy="7810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12</xdr:col>
      <xdr:colOff>901700</xdr:colOff>
      <xdr:row>2</xdr:row>
      <xdr:rowOff>69850</xdr:rowOff>
    </xdr:from>
    <xdr:ext cx="2144182" cy="855191"/>
    <xdr:pic>
      <xdr:nvPicPr>
        <xdr:cNvPr id="5" name="Picture 4">
          <a:extLst>
            <a:ext uri="{FF2B5EF4-FFF2-40B4-BE49-F238E27FC236}">
              <a16:creationId xmlns:a16="http://schemas.microsoft.com/office/drawing/2014/main" id="{16FB7F1D-1371-4A93-B751-A22E12AF39B9}"/>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21</xdr:col>
      <xdr:colOff>901700</xdr:colOff>
      <xdr:row>2</xdr:row>
      <xdr:rowOff>69850</xdr:rowOff>
    </xdr:from>
    <xdr:ext cx="2144182" cy="855191"/>
    <xdr:pic>
      <xdr:nvPicPr>
        <xdr:cNvPr id="6" name="Picture 5">
          <a:extLst>
            <a:ext uri="{FF2B5EF4-FFF2-40B4-BE49-F238E27FC236}">
              <a16:creationId xmlns:a16="http://schemas.microsoft.com/office/drawing/2014/main" id="{6C25EED8-6D4C-428B-B563-CB826AA9C861}"/>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30</xdr:col>
      <xdr:colOff>901700</xdr:colOff>
      <xdr:row>2</xdr:row>
      <xdr:rowOff>69850</xdr:rowOff>
    </xdr:from>
    <xdr:ext cx="2144182" cy="855191"/>
    <xdr:pic>
      <xdr:nvPicPr>
        <xdr:cNvPr id="7" name="Picture 6">
          <a:extLst>
            <a:ext uri="{FF2B5EF4-FFF2-40B4-BE49-F238E27FC236}">
              <a16:creationId xmlns:a16="http://schemas.microsoft.com/office/drawing/2014/main" id="{D5617F14-B112-43CA-B2A1-94E717E3C39C}"/>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39</xdr:col>
      <xdr:colOff>901700</xdr:colOff>
      <xdr:row>2</xdr:row>
      <xdr:rowOff>69850</xdr:rowOff>
    </xdr:from>
    <xdr:ext cx="2144182" cy="855191"/>
    <xdr:pic>
      <xdr:nvPicPr>
        <xdr:cNvPr id="8" name="Picture 7">
          <a:extLst>
            <a:ext uri="{FF2B5EF4-FFF2-40B4-BE49-F238E27FC236}">
              <a16:creationId xmlns:a16="http://schemas.microsoft.com/office/drawing/2014/main" id="{11BB2488-5151-4742-A067-3F1A645086E1}"/>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48</xdr:col>
      <xdr:colOff>901700</xdr:colOff>
      <xdr:row>2</xdr:row>
      <xdr:rowOff>69850</xdr:rowOff>
    </xdr:from>
    <xdr:ext cx="2144182" cy="855191"/>
    <xdr:pic>
      <xdr:nvPicPr>
        <xdr:cNvPr id="9" name="Picture 8">
          <a:extLst>
            <a:ext uri="{FF2B5EF4-FFF2-40B4-BE49-F238E27FC236}">
              <a16:creationId xmlns:a16="http://schemas.microsoft.com/office/drawing/2014/main" id="{40D8E895-6807-4B46-88F0-6906983750DE}"/>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57</xdr:col>
      <xdr:colOff>901700</xdr:colOff>
      <xdr:row>2</xdr:row>
      <xdr:rowOff>69850</xdr:rowOff>
    </xdr:from>
    <xdr:ext cx="2144182" cy="855191"/>
    <xdr:pic>
      <xdr:nvPicPr>
        <xdr:cNvPr id="10" name="Picture 9">
          <a:extLst>
            <a:ext uri="{FF2B5EF4-FFF2-40B4-BE49-F238E27FC236}">
              <a16:creationId xmlns:a16="http://schemas.microsoft.com/office/drawing/2014/main" id="{055AB5D4-2E42-4324-BB8B-443BB49C7E21}"/>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66</xdr:col>
      <xdr:colOff>901700</xdr:colOff>
      <xdr:row>2</xdr:row>
      <xdr:rowOff>69850</xdr:rowOff>
    </xdr:from>
    <xdr:ext cx="2144182" cy="855191"/>
    <xdr:pic>
      <xdr:nvPicPr>
        <xdr:cNvPr id="11" name="Picture 10">
          <a:extLst>
            <a:ext uri="{FF2B5EF4-FFF2-40B4-BE49-F238E27FC236}">
              <a16:creationId xmlns:a16="http://schemas.microsoft.com/office/drawing/2014/main" id="{BAEE4C35-502D-4E5E-9FC0-2418826C6BEE}"/>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75</xdr:col>
      <xdr:colOff>901700</xdr:colOff>
      <xdr:row>2</xdr:row>
      <xdr:rowOff>69850</xdr:rowOff>
    </xdr:from>
    <xdr:ext cx="2144182" cy="855191"/>
    <xdr:pic>
      <xdr:nvPicPr>
        <xdr:cNvPr id="12" name="Picture 11">
          <a:extLst>
            <a:ext uri="{FF2B5EF4-FFF2-40B4-BE49-F238E27FC236}">
              <a16:creationId xmlns:a16="http://schemas.microsoft.com/office/drawing/2014/main" id="{1320D359-C964-4A5C-87B5-08C3B88FB42D}"/>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84</xdr:col>
      <xdr:colOff>901700</xdr:colOff>
      <xdr:row>2</xdr:row>
      <xdr:rowOff>69850</xdr:rowOff>
    </xdr:from>
    <xdr:ext cx="2144182" cy="855191"/>
    <xdr:pic>
      <xdr:nvPicPr>
        <xdr:cNvPr id="13" name="Picture 12">
          <a:extLst>
            <a:ext uri="{FF2B5EF4-FFF2-40B4-BE49-F238E27FC236}">
              <a16:creationId xmlns:a16="http://schemas.microsoft.com/office/drawing/2014/main" id="{E6511660-612E-46F5-ACCD-E80E4D276F46}"/>
            </a:ext>
          </a:extLst>
        </xdr:cNvPr>
        <xdr:cNvPicPr>
          <a:picLocks noChangeAspect="1"/>
        </xdr:cNvPicPr>
      </xdr:nvPicPr>
      <xdr:blipFill>
        <a:blip xmlns:r="http://schemas.openxmlformats.org/officeDocument/2006/relationships" r:embed="rId1"/>
        <a:stretch>
          <a:fillRect/>
        </a:stretch>
      </xdr:blipFill>
      <xdr:spPr>
        <a:xfrm>
          <a:off x="5664200" y="69850"/>
          <a:ext cx="2144182" cy="855191"/>
        </a:xfrm>
        <a:prstGeom prst="rect">
          <a:avLst/>
        </a:prstGeom>
      </xdr:spPr>
    </xdr:pic>
    <xdr:clientData/>
  </xdr:oneCellAnchor>
  <xdr:oneCellAnchor>
    <xdr:from>
      <xdr:col>3</xdr:col>
      <xdr:colOff>901700</xdr:colOff>
      <xdr:row>2</xdr:row>
      <xdr:rowOff>69850</xdr:rowOff>
    </xdr:from>
    <xdr:ext cx="2144182" cy="855191"/>
    <xdr:pic>
      <xdr:nvPicPr>
        <xdr:cNvPr id="14" name="Picture 13">
          <a:extLst>
            <a:ext uri="{FF2B5EF4-FFF2-40B4-BE49-F238E27FC236}">
              <a16:creationId xmlns:a16="http://schemas.microsoft.com/office/drawing/2014/main" id="{93DD0551-4C79-4918-8F98-4407F5DB129D}"/>
            </a:ext>
          </a:extLst>
        </xdr:cNvPr>
        <xdr:cNvPicPr>
          <a:picLocks noChangeAspect="1"/>
        </xdr:cNvPicPr>
      </xdr:nvPicPr>
      <xdr:blipFill>
        <a:blip xmlns:r="http://schemas.openxmlformats.org/officeDocument/2006/relationships" r:embed="rId1"/>
        <a:stretch>
          <a:fillRect/>
        </a:stretch>
      </xdr:blipFill>
      <xdr:spPr>
        <a:xfrm>
          <a:off x="17866783" y="662517"/>
          <a:ext cx="2144182" cy="855191"/>
        </a:xfrm>
        <a:prstGeom prst="rect">
          <a:avLst/>
        </a:prstGeom>
      </xdr:spPr>
    </xdr:pic>
    <xdr:clientData/>
  </xdr:oneCellAnchor>
  <xdr:oneCellAnchor>
    <xdr:from>
      <xdr:col>93</xdr:col>
      <xdr:colOff>901700</xdr:colOff>
      <xdr:row>2</xdr:row>
      <xdr:rowOff>69850</xdr:rowOff>
    </xdr:from>
    <xdr:ext cx="2144182" cy="855191"/>
    <xdr:pic>
      <xdr:nvPicPr>
        <xdr:cNvPr id="2" name="Picture 1">
          <a:extLst>
            <a:ext uri="{FF2B5EF4-FFF2-40B4-BE49-F238E27FC236}">
              <a16:creationId xmlns:a16="http://schemas.microsoft.com/office/drawing/2014/main" id="{BDA3880E-50CF-48D4-8AA5-CF5D576DD8A6}"/>
            </a:ext>
          </a:extLst>
        </xdr:cNvPr>
        <xdr:cNvPicPr>
          <a:picLocks noChangeAspect="1"/>
        </xdr:cNvPicPr>
      </xdr:nvPicPr>
      <xdr:blipFill>
        <a:blip xmlns:r="http://schemas.openxmlformats.org/officeDocument/2006/relationships" r:embed="rId1"/>
        <a:stretch>
          <a:fillRect/>
        </a:stretch>
      </xdr:blipFill>
      <xdr:spPr>
        <a:xfrm>
          <a:off x="66671825" y="1244600"/>
          <a:ext cx="2144182" cy="855191"/>
        </a:xfrm>
        <a:prstGeom prst="rect">
          <a:avLst/>
        </a:prstGeom>
      </xdr:spPr>
    </xdr:pic>
    <xdr:clientData/>
  </xdr:oneCellAnchor>
  <xdr:oneCellAnchor>
    <xdr:from>
      <xdr:col>102</xdr:col>
      <xdr:colOff>901700</xdr:colOff>
      <xdr:row>2</xdr:row>
      <xdr:rowOff>69850</xdr:rowOff>
    </xdr:from>
    <xdr:ext cx="2144182" cy="855191"/>
    <xdr:pic>
      <xdr:nvPicPr>
        <xdr:cNvPr id="3" name="Picture 2">
          <a:extLst>
            <a:ext uri="{FF2B5EF4-FFF2-40B4-BE49-F238E27FC236}">
              <a16:creationId xmlns:a16="http://schemas.microsoft.com/office/drawing/2014/main" id="{DD372904-1A3B-4E25-A94D-BF81872997B6}"/>
            </a:ext>
          </a:extLst>
        </xdr:cNvPr>
        <xdr:cNvPicPr>
          <a:picLocks noChangeAspect="1"/>
        </xdr:cNvPicPr>
      </xdr:nvPicPr>
      <xdr:blipFill>
        <a:blip xmlns:r="http://schemas.openxmlformats.org/officeDocument/2006/relationships" r:embed="rId1"/>
        <a:stretch>
          <a:fillRect/>
        </a:stretch>
      </xdr:blipFill>
      <xdr:spPr>
        <a:xfrm>
          <a:off x="78847950" y="1244600"/>
          <a:ext cx="2144182" cy="855191"/>
        </a:xfrm>
        <a:prstGeom prst="rect">
          <a:avLst/>
        </a:prstGeom>
      </xdr:spPr>
    </xdr:pic>
    <xdr:clientData/>
  </xdr:oneCellAnchor>
  <xdr:oneCellAnchor>
    <xdr:from>
      <xdr:col>111</xdr:col>
      <xdr:colOff>901700</xdr:colOff>
      <xdr:row>2</xdr:row>
      <xdr:rowOff>69850</xdr:rowOff>
    </xdr:from>
    <xdr:ext cx="2144182" cy="855191"/>
    <xdr:pic>
      <xdr:nvPicPr>
        <xdr:cNvPr id="4" name="Picture 3">
          <a:extLst>
            <a:ext uri="{FF2B5EF4-FFF2-40B4-BE49-F238E27FC236}">
              <a16:creationId xmlns:a16="http://schemas.microsoft.com/office/drawing/2014/main" id="{220555B6-1134-48F4-AB76-127E48A6B83F}"/>
            </a:ext>
          </a:extLst>
        </xdr:cNvPr>
        <xdr:cNvPicPr>
          <a:picLocks noChangeAspect="1"/>
        </xdr:cNvPicPr>
      </xdr:nvPicPr>
      <xdr:blipFill>
        <a:blip xmlns:r="http://schemas.openxmlformats.org/officeDocument/2006/relationships" r:embed="rId1"/>
        <a:stretch>
          <a:fillRect/>
        </a:stretch>
      </xdr:blipFill>
      <xdr:spPr>
        <a:xfrm>
          <a:off x="91024075" y="1244600"/>
          <a:ext cx="2144182" cy="855191"/>
        </a:xfrm>
        <a:prstGeom prst="rect">
          <a:avLst/>
        </a:prstGeom>
      </xdr:spPr>
    </xdr:pic>
    <xdr:clientData/>
  </xdr:oneCellAnchor>
  <xdr:oneCellAnchor>
    <xdr:from>
      <xdr:col>120</xdr:col>
      <xdr:colOff>901700</xdr:colOff>
      <xdr:row>2</xdr:row>
      <xdr:rowOff>69850</xdr:rowOff>
    </xdr:from>
    <xdr:ext cx="2144182" cy="855191"/>
    <xdr:pic>
      <xdr:nvPicPr>
        <xdr:cNvPr id="15" name="Picture 14">
          <a:extLst>
            <a:ext uri="{FF2B5EF4-FFF2-40B4-BE49-F238E27FC236}">
              <a16:creationId xmlns:a16="http://schemas.microsoft.com/office/drawing/2014/main" id="{6787B66C-02D3-46A3-B751-1C718E275453}"/>
            </a:ext>
          </a:extLst>
        </xdr:cNvPr>
        <xdr:cNvPicPr>
          <a:picLocks noChangeAspect="1"/>
        </xdr:cNvPicPr>
      </xdr:nvPicPr>
      <xdr:blipFill>
        <a:blip xmlns:r="http://schemas.openxmlformats.org/officeDocument/2006/relationships" r:embed="rId1"/>
        <a:stretch>
          <a:fillRect/>
        </a:stretch>
      </xdr:blipFill>
      <xdr:spPr>
        <a:xfrm>
          <a:off x="103200200" y="1244600"/>
          <a:ext cx="2144182" cy="855191"/>
        </a:xfrm>
        <a:prstGeom prst="rect">
          <a:avLst/>
        </a:prstGeom>
      </xdr:spPr>
    </xdr:pic>
    <xdr:clientData/>
  </xdr:oneCellAnchor>
  <xdr:oneCellAnchor>
    <xdr:from>
      <xdr:col>129</xdr:col>
      <xdr:colOff>901700</xdr:colOff>
      <xdr:row>2</xdr:row>
      <xdr:rowOff>69850</xdr:rowOff>
    </xdr:from>
    <xdr:ext cx="2144182" cy="855191"/>
    <xdr:pic>
      <xdr:nvPicPr>
        <xdr:cNvPr id="16" name="Picture 15">
          <a:extLst>
            <a:ext uri="{FF2B5EF4-FFF2-40B4-BE49-F238E27FC236}">
              <a16:creationId xmlns:a16="http://schemas.microsoft.com/office/drawing/2014/main" id="{6B250770-532E-419B-9E0C-3FAD95C6AE30}"/>
            </a:ext>
          </a:extLst>
        </xdr:cNvPr>
        <xdr:cNvPicPr>
          <a:picLocks noChangeAspect="1"/>
        </xdr:cNvPicPr>
      </xdr:nvPicPr>
      <xdr:blipFill>
        <a:blip xmlns:r="http://schemas.openxmlformats.org/officeDocument/2006/relationships" r:embed="rId1"/>
        <a:stretch>
          <a:fillRect/>
        </a:stretch>
      </xdr:blipFill>
      <xdr:spPr>
        <a:xfrm>
          <a:off x="115376325" y="1244600"/>
          <a:ext cx="2144182" cy="85519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Kanjiro-JO\progress\sep06\Documents%20and%20Settings\Toshiba\My%20Documents\VIA%20IRDA%20N%206600\AMANDI11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AP-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1/Melanie/LOCALS~1/Temp/notes6030C8/MR%2011%20Feb%2009/RKAP%202009/Copy%20of%20proyeksi%20OP%20&amp;%20LK-rako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DULE SWH"/>
      <sheetName val="BOQ EXTERN"/>
      <sheetName val="Sumber Daya"/>
      <sheetName val="BOQ INTERN"/>
      <sheetName val="rekap"/>
      <sheetName val="SUMMARY"/>
      <sheetName val="MATRIX"/>
      <sheetName val="PROGRAM"/>
      <sheetName val="WELCOME"/>
      <sheetName val="NOTE"/>
      <sheetName val="BQ RESO"/>
      <sheetName val="SUMMARY IN"/>
      <sheetName val="ANALYS EXTERN"/>
      <sheetName val="FINAL"/>
      <sheetName val="SCHEDULE"/>
      <sheetName val="CASH FLOW"/>
      <sheetName val="INDIRECT COST"/>
      <sheetName val="REKAP INDIRECT"/>
      <sheetName val="COMM"/>
      <sheetName val="ORGANIZATION"/>
      <sheetName val="Mob_Demob"/>
    </sheetNames>
    <sheetDataSet>
      <sheetData sheetId="0" refreshError="1"/>
      <sheetData sheetId="1" refreshError="1"/>
      <sheetData sheetId="2" refreshError="1">
        <row r="1">
          <cell r="J1">
            <v>0</v>
          </cell>
        </row>
        <row r="289">
          <cell r="B289" t="str">
            <v>E.</v>
          </cell>
        </row>
        <row r="290">
          <cell r="B290" t="str">
            <v>E20096</v>
          </cell>
        </row>
        <row r="291">
          <cell r="B291" t="str">
            <v>E20113</v>
          </cell>
        </row>
        <row r="292">
          <cell r="B292" t="str">
            <v>E20115</v>
          </cell>
        </row>
        <row r="293">
          <cell r="B293" t="str">
            <v>E20162</v>
          </cell>
        </row>
        <row r="294">
          <cell r="B294" t="str">
            <v>E20000</v>
          </cell>
        </row>
        <row r="295">
          <cell r="B295" t="str">
            <v>E20001</v>
          </cell>
        </row>
        <row r="296">
          <cell r="B296" t="str">
            <v>E20002</v>
          </cell>
        </row>
        <row r="297">
          <cell r="B297" t="str">
            <v>E20003</v>
          </cell>
        </row>
        <row r="298">
          <cell r="B298" t="str">
            <v>E20092</v>
          </cell>
        </row>
        <row r="299">
          <cell r="B299" t="str">
            <v>E20181</v>
          </cell>
        </row>
        <row r="300">
          <cell r="B300" t="str">
            <v>E20109</v>
          </cell>
        </row>
        <row r="301">
          <cell r="B301" t="str">
            <v>E20117</v>
          </cell>
        </row>
        <row r="302">
          <cell r="B302" t="str">
            <v>E20116</v>
          </cell>
        </row>
        <row r="303">
          <cell r="B303" t="str">
            <v>E20110</v>
          </cell>
        </row>
        <row r="304">
          <cell r="B304" t="str">
            <v>E20125</v>
          </cell>
        </row>
        <row r="305">
          <cell r="B305" t="str">
            <v>E20114</v>
          </cell>
        </row>
        <row r="306">
          <cell r="B306" t="str">
            <v>E20149</v>
          </cell>
        </row>
        <row r="307">
          <cell r="B307" t="str">
            <v>E20133</v>
          </cell>
        </row>
        <row r="308">
          <cell r="B308" t="str">
            <v>E220091</v>
          </cell>
        </row>
        <row r="309">
          <cell r="B309" t="str">
            <v>E20199</v>
          </cell>
        </row>
        <row r="310">
          <cell r="B310" t="str">
            <v>E20186</v>
          </cell>
        </row>
        <row r="311">
          <cell r="B311" t="str">
            <v>E20004</v>
          </cell>
        </row>
        <row r="312">
          <cell r="B312" t="str">
            <v>E20005</v>
          </cell>
        </row>
        <row r="313">
          <cell r="B313" t="str">
            <v>E20097</v>
          </cell>
        </row>
        <row r="314">
          <cell r="B314" t="str">
            <v>E20006</v>
          </cell>
        </row>
        <row r="315">
          <cell r="B315" t="str">
            <v>E20229</v>
          </cell>
        </row>
        <row r="316">
          <cell r="B316" t="str">
            <v>E20154</v>
          </cell>
        </row>
        <row r="317">
          <cell r="B317" t="str">
            <v>E20189</v>
          </cell>
        </row>
        <row r="318">
          <cell r="B318" t="str">
            <v>E20190</v>
          </cell>
        </row>
        <row r="319">
          <cell r="B319" t="str">
            <v>E20145</v>
          </cell>
        </row>
        <row r="320">
          <cell r="B320" t="str">
            <v>E20148</v>
          </cell>
        </row>
        <row r="321">
          <cell r="B321" t="str">
            <v>E20231</v>
          </cell>
        </row>
        <row r="322">
          <cell r="B322" t="str">
            <v>E20182</v>
          </cell>
        </row>
        <row r="323">
          <cell r="B323" t="str">
            <v>E20198</v>
          </cell>
        </row>
        <row r="324">
          <cell r="B324" t="str">
            <v>E20007</v>
          </cell>
        </row>
        <row r="325">
          <cell r="B325" t="str">
            <v>E20008</v>
          </cell>
        </row>
        <row r="326">
          <cell r="B326" t="str">
            <v>E20009</v>
          </cell>
        </row>
        <row r="327">
          <cell r="B327" t="str">
            <v>E20010</v>
          </cell>
        </row>
        <row r="328">
          <cell r="B328" t="str">
            <v>E20011</v>
          </cell>
        </row>
        <row r="329">
          <cell r="B329" t="str">
            <v>E20093</v>
          </cell>
        </row>
        <row r="330">
          <cell r="B330" t="str">
            <v>E20094</v>
          </cell>
        </row>
        <row r="331">
          <cell r="B331" t="str">
            <v>E20194</v>
          </cell>
        </row>
        <row r="332">
          <cell r="B332" t="str">
            <v>E20157</v>
          </cell>
        </row>
        <row r="333">
          <cell r="B333" t="str">
            <v>E20119</v>
          </cell>
        </row>
        <row r="334">
          <cell r="B334" t="str">
            <v>E20136</v>
          </cell>
        </row>
        <row r="335">
          <cell r="B335" t="str">
            <v>E20135</v>
          </cell>
        </row>
        <row r="336">
          <cell r="B336" t="str">
            <v>E20158</v>
          </cell>
        </row>
        <row r="337">
          <cell r="B337" t="str">
            <v>E20139</v>
          </cell>
        </row>
        <row r="338">
          <cell r="B338" t="str">
            <v>E20106</v>
          </cell>
        </row>
        <row r="339">
          <cell r="B339" t="str">
            <v>E20012</v>
          </cell>
        </row>
        <row r="340">
          <cell r="B340" t="str">
            <v>E20013</v>
          </cell>
        </row>
        <row r="341">
          <cell r="B341" t="str">
            <v>E20243</v>
          </cell>
        </row>
        <row r="342">
          <cell r="B342" t="str">
            <v>E20014</v>
          </cell>
        </row>
        <row r="343">
          <cell r="B343" t="str">
            <v>E20015</v>
          </cell>
        </row>
        <row r="344">
          <cell r="B344" t="str">
            <v>E20016</v>
          </cell>
        </row>
        <row r="345">
          <cell r="B345" t="str">
            <v>E20103</v>
          </cell>
        </row>
        <row r="346">
          <cell r="B346" t="str">
            <v>E20161</v>
          </cell>
        </row>
        <row r="347">
          <cell r="B347" t="str">
            <v>E20017</v>
          </cell>
        </row>
        <row r="348">
          <cell r="B348" t="str">
            <v>E20018</v>
          </cell>
        </row>
        <row r="349">
          <cell r="B349" t="str">
            <v>E20019</v>
          </cell>
        </row>
        <row r="350">
          <cell r="B350" t="str">
            <v>E20299</v>
          </cell>
        </row>
        <row r="351">
          <cell r="B351" t="str">
            <v>E20020</v>
          </cell>
        </row>
        <row r="352">
          <cell r="B352" t="str">
            <v>E20086</v>
          </cell>
        </row>
        <row r="353">
          <cell r="B353" t="str">
            <v>E20152</v>
          </cell>
        </row>
        <row r="354">
          <cell r="B354" t="str">
            <v>E20153</v>
          </cell>
        </row>
        <row r="355">
          <cell r="B355" t="str">
            <v>E20151</v>
          </cell>
        </row>
        <row r="356">
          <cell r="B356" t="str">
            <v>E20021</v>
          </cell>
        </row>
        <row r="357">
          <cell r="B357" t="str">
            <v>E20022</v>
          </cell>
        </row>
        <row r="358">
          <cell r="B358" t="str">
            <v>E20023</v>
          </cell>
        </row>
        <row r="359">
          <cell r="B359" t="str">
            <v>E20191</v>
          </cell>
        </row>
        <row r="360">
          <cell r="B360" t="str">
            <v>E20024</v>
          </cell>
        </row>
        <row r="361">
          <cell r="B361" t="str">
            <v>E20160</v>
          </cell>
        </row>
        <row r="362">
          <cell r="B362" t="str">
            <v>E20025</v>
          </cell>
        </row>
        <row r="363">
          <cell r="B363" t="str">
            <v>E20183</v>
          </cell>
        </row>
        <row r="364">
          <cell r="B364" t="str">
            <v>E20026</v>
          </cell>
        </row>
        <row r="365">
          <cell r="B365" t="str">
            <v>E20027</v>
          </cell>
        </row>
        <row r="366">
          <cell r="B366" t="str">
            <v>E20028</v>
          </cell>
        </row>
        <row r="367">
          <cell r="B367" t="str">
            <v>E20188</v>
          </cell>
        </row>
        <row r="368">
          <cell r="B368" t="str">
            <v>E20196</v>
          </cell>
        </row>
        <row r="369">
          <cell r="B369" t="str">
            <v>E20147</v>
          </cell>
        </row>
        <row r="370">
          <cell r="B370" t="str">
            <v>E20128</v>
          </cell>
        </row>
        <row r="371">
          <cell r="B371" t="str">
            <v>E20129</v>
          </cell>
        </row>
        <row r="372">
          <cell r="B372" t="str">
            <v>E20029</v>
          </cell>
        </row>
        <row r="373">
          <cell r="B373" t="str">
            <v>E20030</v>
          </cell>
        </row>
        <row r="374">
          <cell r="B374" t="str">
            <v>E20032</v>
          </cell>
        </row>
        <row r="375">
          <cell r="B375" t="str">
            <v>E20031</v>
          </cell>
        </row>
        <row r="376">
          <cell r="B376" t="str">
            <v>E20033</v>
          </cell>
        </row>
        <row r="377">
          <cell r="B377" t="str">
            <v>E20034</v>
          </cell>
        </row>
        <row r="378">
          <cell r="B378" t="str">
            <v>E20035</v>
          </cell>
        </row>
        <row r="379">
          <cell r="B379" t="str">
            <v>E20036</v>
          </cell>
        </row>
        <row r="380">
          <cell r="B380" t="str">
            <v>E20037</v>
          </cell>
        </row>
        <row r="381">
          <cell r="B381" t="str">
            <v>E20038</v>
          </cell>
        </row>
        <row r="382">
          <cell r="B382" t="str">
            <v>E20039</v>
          </cell>
        </row>
        <row r="383">
          <cell r="B383" t="str">
            <v>E20040</v>
          </cell>
        </row>
        <row r="384">
          <cell r="B384" t="str">
            <v>E20041</v>
          </cell>
        </row>
        <row r="385">
          <cell r="B385" t="str">
            <v>E20042</v>
          </cell>
        </row>
        <row r="386">
          <cell r="B386" t="str">
            <v>E20043</v>
          </cell>
        </row>
        <row r="387">
          <cell r="B387" t="str">
            <v>E20195</v>
          </cell>
        </row>
        <row r="388">
          <cell r="B388" t="str">
            <v>E20044</v>
          </cell>
        </row>
        <row r="389">
          <cell r="B389" t="str">
            <v>E20045</v>
          </cell>
        </row>
        <row r="390">
          <cell r="B390" t="str">
            <v>E20046</v>
          </cell>
        </row>
        <row r="391">
          <cell r="B391" t="str">
            <v>E20047</v>
          </cell>
        </row>
        <row r="392">
          <cell r="B392" t="str">
            <v>E20048</v>
          </cell>
        </row>
        <row r="393">
          <cell r="B393" t="str">
            <v>E20126</v>
          </cell>
        </row>
        <row r="394">
          <cell r="B394" t="str">
            <v>E20178</v>
          </cell>
        </row>
        <row r="395">
          <cell r="B395" t="str">
            <v>E20179</v>
          </cell>
        </row>
        <row r="396">
          <cell r="B396" t="str">
            <v>E20049</v>
          </cell>
        </row>
        <row r="397">
          <cell r="B397" t="str">
            <v>E20111</v>
          </cell>
        </row>
        <row r="398">
          <cell r="B398" t="str">
            <v>E20156</v>
          </cell>
        </row>
        <row r="399">
          <cell r="B399" t="str">
            <v>E20127</v>
          </cell>
        </row>
        <row r="400">
          <cell r="B400" t="str">
            <v>E20121</v>
          </cell>
        </row>
        <row r="401">
          <cell r="B401" t="str">
            <v>E20123</v>
          </cell>
        </row>
        <row r="402">
          <cell r="B402" t="str">
            <v>E20050</v>
          </cell>
        </row>
        <row r="403">
          <cell r="B403" t="str">
            <v>E20051</v>
          </cell>
        </row>
        <row r="404">
          <cell r="B404" t="str">
            <v>E20052</v>
          </cell>
        </row>
        <row r="405">
          <cell r="B405" t="str">
            <v>E20098</v>
          </cell>
        </row>
        <row r="406">
          <cell r="B406" t="str">
            <v>E20053</v>
          </cell>
        </row>
        <row r="407">
          <cell r="B407" t="str">
            <v>E20054</v>
          </cell>
        </row>
        <row r="408">
          <cell r="B408" t="str">
            <v>E20055</v>
          </cell>
        </row>
        <row r="409">
          <cell r="B409" t="str">
            <v>E20185</v>
          </cell>
        </row>
        <row r="410">
          <cell r="B410" t="str">
            <v>E20184</v>
          </cell>
        </row>
        <row r="411">
          <cell r="B411" t="str">
            <v>E20056</v>
          </cell>
        </row>
        <row r="412">
          <cell r="B412" t="str">
            <v>E22090</v>
          </cell>
        </row>
        <row r="413">
          <cell r="B413" t="str">
            <v>E20099</v>
          </cell>
        </row>
        <row r="414">
          <cell r="B414" t="str">
            <v>E20095</v>
          </cell>
        </row>
        <row r="415">
          <cell r="B415" t="str">
            <v>E20134</v>
          </cell>
        </row>
        <row r="416">
          <cell r="B416" t="str">
            <v>E20057</v>
          </cell>
        </row>
        <row r="417">
          <cell r="B417" t="str">
            <v>E20058</v>
          </cell>
        </row>
        <row r="418">
          <cell r="B418" t="str">
            <v>E20159</v>
          </cell>
        </row>
        <row r="419">
          <cell r="B419" t="str">
            <v>E20063</v>
          </cell>
        </row>
        <row r="420">
          <cell r="B420" t="str">
            <v>E20173</v>
          </cell>
        </row>
        <row r="421">
          <cell r="B421" t="str">
            <v>E20064</v>
          </cell>
        </row>
        <row r="422">
          <cell r="B422" t="str">
            <v>E20065</v>
          </cell>
        </row>
        <row r="423">
          <cell r="B423" t="str">
            <v>E20066</v>
          </cell>
        </row>
        <row r="424">
          <cell r="B424" t="str">
            <v>E20067</v>
          </cell>
        </row>
        <row r="425">
          <cell r="B425" t="str">
            <v>E20068</v>
          </cell>
        </row>
        <row r="426">
          <cell r="B426" t="str">
            <v>E20062</v>
          </cell>
        </row>
        <row r="427">
          <cell r="B427" t="str">
            <v>E20140</v>
          </cell>
        </row>
        <row r="428">
          <cell r="B428" t="str">
            <v>E20180</v>
          </cell>
        </row>
        <row r="429">
          <cell r="B429" t="str">
            <v>E20060</v>
          </cell>
        </row>
        <row r="430">
          <cell r="B430" t="str">
            <v>E20061</v>
          </cell>
        </row>
        <row r="431">
          <cell r="B431" t="str">
            <v>E20078</v>
          </cell>
        </row>
        <row r="432">
          <cell r="B432" t="str">
            <v>E20079</v>
          </cell>
        </row>
        <row r="433">
          <cell r="B433" t="str">
            <v>E20080</v>
          </cell>
        </row>
        <row r="434">
          <cell r="B434" t="str">
            <v>E20104</v>
          </cell>
        </row>
        <row r="435">
          <cell r="B435" t="str">
            <v>E20081</v>
          </cell>
        </row>
        <row r="436">
          <cell r="B436" t="str">
            <v>E20082</v>
          </cell>
        </row>
        <row r="437">
          <cell r="B437" t="str">
            <v>E20138</v>
          </cell>
        </row>
        <row r="438">
          <cell r="B438" t="str">
            <v>E20083</v>
          </cell>
        </row>
        <row r="439">
          <cell r="B439" t="str">
            <v>E20084</v>
          </cell>
        </row>
        <row r="440">
          <cell r="B440" t="str">
            <v>E20085</v>
          </cell>
        </row>
        <row r="441">
          <cell r="B441" t="str">
            <v>E20122</v>
          </cell>
        </row>
        <row r="442">
          <cell r="B442" t="str">
            <v>E20089</v>
          </cell>
        </row>
        <row r="443">
          <cell r="B443" t="str">
            <v>E20230</v>
          </cell>
        </row>
        <row r="444">
          <cell r="B444" t="str">
            <v>E20069</v>
          </cell>
        </row>
        <row r="445">
          <cell r="B445" t="str">
            <v>E20070</v>
          </cell>
        </row>
        <row r="446">
          <cell r="B446" t="str">
            <v>E20071</v>
          </cell>
        </row>
        <row r="447">
          <cell r="B447" t="str">
            <v>E20072</v>
          </cell>
        </row>
        <row r="448">
          <cell r="B448" t="str">
            <v>E2032</v>
          </cell>
        </row>
        <row r="449">
          <cell r="B449" t="str">
            <v>E20073</v>
          </cell>
        </row>
        <row r="450">
          <cell r="B450" t="str">
            <v>E20074</v>
          </cell>
        </row>
        <row r="451">
          <cell r="B451" t="str">
            <v>E20075</v>
          </cell>
        </row>
        <row r="452">
          <cell r="B452" t="str">
            <v>E20076</v>
          </cell>
        </row>
        <row r="453">
          <cell r="B453" t="str">
            <v>E20077</v>
          </cell>
        </row>
        <row r="454">
          <cell r="B454" t="str">
            <v>E20165</v>
          </cell>
        </row>
        <row r="455">
          <cell r="B455" t="str">
            <v>E20166</v>
          </cell>
        </row>
        <row r="456">
          <cell r="B456" t="str">
            <v>E20168</v>
          </cell>
        </row>
        <row r="457">
          <cell r="B457" t="str">
            <v>E20169</v>
          </cell>
        </row>
        <row r="458">
          <cell r="B458" t="str">
            <v>E20172</v>
          </cell>
        </row>
        <row r="459">
          <cell r="B459" t="str">
            <v>E20167</v>
          </cell>
        </row>
        <row r="460">
          <cell r="B460" t="str">
            <v>E20170</v>
          </cell>
        </row>
        <row r="461">
          <cell r="B461" t="str">
            <v>E20171</v>
          </cell>
        </row>
        <row r="462">
          <cell r="B462" t="str">
            <v>E20112</v>
          </cell>
        </row>
        <row r="463">
          <cell r="B463" t="str">
            <v>E20120</v>
          </cell>
        </row>
        <row r="464">
          <cell r="B464" t="str">
            <v>E20118</v>
          </cell>
        </row>
        <row r="465">
          <cell r="B465" t="str">
            <v>E20197</v>
          </cell>
        </row>
        <row r="466">
          <cell r="B466" t="str">
            <v>E20298</v>
          </cell>
        </row>
        <row r="467">
          <cell r="B467" t="str">
            <v>E20155</v>
          </cell>
        </row>
        <row r="468">
          <cell r="B468" t="str">
            <v>E20187</v>
          </cell>
        </row>
        <row r="469">
          <cell r="B469" t="str">
            <v>E20087</v>
          </cell>
        </row>
        <row r="470">
          <cell r="B470" t="str">
            <v>E20105</v>
          </cell>
        </row>
        <row r="471">
          <cell r="B471" t="str">
            <v>E20141</v>
          </cell>
        </row>
        <row r="472">
          <cell r="B472" t="str">
            <v>E20142</v>
          </cell>
        </row>
        <row r="473">
          <cell r="B473" t="str">
            <v>E20175</v>
          </cell>
        </row>
        <row r="474">
          <cell r="B474" t="str">
            <v>E20177</v>
          </cell>
        </row>
        <row r="475">
          <cell r="B475" t="str">
            <v>E20174</v>
          </cell>
        </row>
        <row r="476">
          <cell r="B476" t="str">
            <v>E20176</v>
          </cell>
        </row>
        <row r="477">
          <cell r="B477" t="str">
            <v>E20223</v>
          </cell>
        </row>
        <row r="478">
          <cell r="B478" t="str">
            <v>E20222</v>
          </cell>
        </row>
        <row r="479">
          <cell r="B479" t="str">
            <v>E20224</v>
          </cell>
        </row>
        <row r="480">
          <cell r="B480" t="str">
            <v>E20225</v>
          </cell>
        </row>
        <row r="481">
          <cell r="B481" t="str">
            <v>E20226</v>
          </cell>
        </row>
        <row r="482">
          <cell r="B482" t="str">
            <v>E20227</v>
          </cell>
        </row>
        <row r="483">
          <cell r="B483" t="str">
            <v>E20228</v>
          </cell>
        </row>
        <row r="484">
          <cell r="B484" t="str">
            <v>E20164</v>
          </cell>
        </row>
        <row r="485">
          <cell r="B485" t="str">
            <v>E20163</v>
          </cell>
        </row>
        <row r="486">
          <cell r="B486" t="str">
            <v>E20192</v>
          </cell>
        </row>
        <row r="487">
          <cell r="B487" t="str">
            <v>E20143</v>
          </cell>
        </row>
        <row r="488">
          <cell r="B488" t="str">
            <v>E20088</v>
          </cell>
        </row>
        <row r="489">
          <cell r="B489" t="str">
            <v>E20150</v>
          </cell>
        </row>
        <row r="490">
          <cell r="B490" t="str">
            <v>E20101</v>
          </cell>
        </row>
        <row r="491">
          <cell r="B491" t="str">
            <v>E20100</v>
          </cell>
        </row>
        <row r="492">
          <cell r="B492" t="str">
            <v>E20102</v>
          </cell>
        </row>
        <row r="493">
          <cell r="B493" t="str">
            <v>E20130</v>
          </cell>
        </row>
        <row r="494">
          <cell r="B494" t="str">
            <v>E20124</v>
          </cell>
        </row>
        <row r="495">
          <cell r="B495" t="str">
            <v>E20107</v>
          </cell>
        </row>
        <row r="496">
          <cell r="B496" t="str">
            <v>E20146</v>
          </cell>
        </row>
        <row r="497">
          <cell r="B497" t="str">
            <v>E20200</v>
          </cell>
        </row>
        <row r="498">
          <cell r="B498" t="str">
            <v>E20132</v>
          </cell>
        </row>
        <row r="499">
          <cell r="B499" t="str">
            <v>E20131</v>
          </cell>
        </row>
        <row r="500">
          <cell r="B500" t="str">
            <v>E20108</v>
          </cell>
        </row>
        <row r="501">
          <cell r="B501" t="str">
            <v>E20137</v>
          </cell>
        </row>
        <row r="502">
          <cell r="B502" t="str">
            <v>E20193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76">
          <cell r="B76" t="str">
            <v>I</v>
          </cell>
        </row>
        <row r="90">
          <cell r="L90">
            <v>1</v>
          </cell>
          <cell r="M90">
            <v>2</v>
          </cell>
          <cell r="N90">
            <v>3</v>
          </cell>
          <cell r="O90">
            <v>4</v>
          </cell>
          <cell r="P90">
            <v>5</v>
          </cell>
          <cell r="Q90">
            <v>6</v>
          </cell>
          <cell r="R90">
            <v>7</v>
          </cell>
          <cell r="S90">
            <v>8</v>
          </cell>
          <cell r="T90">
            <v>9</v>
          </cell>
          <cell r="U90">
            <v>10</v>
          </cell>
          <cell r="V90">
            <v>11</v>
          </cell>
          <cell r="W90">
            <v>12</v>
          </cell>
          <cell r="X90">
            <v>13</v>
          </cell>
          <cell r="Y90">
            <v>14</v>
          </cell>
          <cell r="Z90">
            <v>15</v>
          </cell>
          <cell r="AA90">
            <v>16</v>
          </cell>
          <cell r="AB90">
            <v>17</v>
          </cell>
          <cell r="AC90">
            <v>18</v>
          </cell>
          <cell r="AD90">
            <v>19</v>
          </cell>
          <cell r="AE90">
            <v>20</v>
          </cell>
          <cell r="AF90">
            <v>21</v>
          </cell>
          <cell r="AG90">
            <v>22</v>
          </cell>
          <cell r="AH90">
            <v>23</v>
          </cell>
          <cell r="AI90">
            <v>24</v>
          </cell>
          <cell r="AJ90">
            <v>25</v>
          </cell>
          <cell r="AK90">
            <v>26</v>
          </cell>
          <cell r="AL90">
            <v>27</v>
          </cell>
          <cell r="AM90">
            <v>28</v>
          </cell>
          <cell r="AN90">
            <v>29</v>
          </cell>
          <cell r="AO90">
            <v>30</v>
          </cell>
        </row>
        <row r="208">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cell r="AO208">
            <v>0</v>
          </cell>
        </row>
      </sheetData>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mob"/>
      <sheetName val="AHS Marka"/>
      <sheetName val="AHS Aspal"/>
      <sheetName val="Estimate"/>
      <sheetName val="S-Curve (3)"/>
      <sheetName val="basic price"/>
      <sheetName val="LAMP"/>
      <sheetName val="1.REK"/>
      <sheetName val="Analisa Upah &amp; Bahan Plum"/>
      <sheetName val="Unit Rate"/>
      <sheetName val="QMSL _ QPASS"/>
      <sheetName val="COMM"/>
      <sheetName val="FINAL"/>
      <sheetName val="Sumber Daya"/>
      <sheetName val="SCHEDULE"/>
      <sheetName val="BOQ INTERN"/>
      <sheetName val="ANALYS EXTERN"/>
      <sheetName val="WELCOME"/>
      <sheetName val="BQ RESO"/>
      <sheetName val="REKAP INDIRECT"/>
      <sheetName val="CASH FLOW"/>
      <sheetName val="ORGANIZATION"/>
      <sheetName val="MATRIX"/>
      <sheetName val="SUMMARY IN"/>
      <sheetName val="PROGRAM"/>
      <sheetName val="INDIRECT COST"/>
      <sheetName val="I-KAMAR"/>
      <sheetName val="tabel"/>
      <sheetName val="BAHAN"/>
      <sheetName val="Kuantitas &amp; Harga"/>
      <sheetName val="SBDY"/>
      <sheetName val="DIV.3"/>
      <sheetName val="ALAT"/>
      <sheetName val="HARGA DASAR"/>
      <sheetName val="DIV.8"/>
      <sheetName val="DIV.9"/>
      <sheetName val="BAG-2"/>
      <sheetName val="B D_AHS6"/>
      <sheetName val="Materials"/>
      <sheetName val="Analisa Harsat"/>
      <sheetName val="SAP"/>
      <sheetName val="Master Schedule"/>
      <sheetName val="RAB-3"/>
      <sheetName val="rekap1"/>
      <sheetName val="Analisa Harga Satuan"/>
      <sheetName val="LBK"/>
      <sheetName val="Urai _Resap pengikat"/>
      <sheetName val="Analisa Hrg"/>
      <sheetName val="HB "/>
      <sheetName val="REKAP"/>
      <sheetName val="PAKET 1"/>
      <sheetName val="harga"/>
      <sheetName val="Daf_No_1"/>
      <sheetName val="BQ ARS"/>
      <sheetName val="HARGA SATUAN 1 (2)"/>
      <sheetName val="Unit-P"/>
      <sheetName val="61004"/>
      <sheetName val="61005"/>
      <sheetName val="61006"/>
      <sheetName val="61007"/>
      <sheetName val="61008"/>
      <sheetName val="1.B"/>
      <sheetName val="Master 1.0"/>
      <sheetName val="Analisa Upah _ Bahan Plum"/>
      <sheetName val="ANALISA"/>
      <sheetName val="NP (2)"/>
      <sheetName val="NP"/>
      <sheetName val="AHS"/>
      <sheetName val="Foundation"/>
      <sheetName val="Rate"/>
      <sheetName val="Pricing"/>
      <sheetName val="Terbilang"/>
      <sheetName val="RAB"/>
      <sheetName val="Q'TY"/>
      <sheetName val="DIV.1"/>
      <sheetName val="DIV.2"/>
      <sheetName val="DIV.2a"/>
      <sheetName val="DIV.2a (2)"/>
      <sheetName val="DIV.2a.BET"/>
      <sheetName val="DIV.2a.TUL"/>
      <sheetName val="DIV.2b"/>
      <sheetName val="DIV.2b (2)"/>
      <sheetName val="DIV.2c"/>
      <sheetName val="DIV.2d"/>
      <sheetName val="DIV.5"/>
      <sheetName val="DIV.6"/>
      <sheetName val="DIV.8.a"/>
      <sheetName val="INFO"/>
      <sheetName val="SKEDUL"/>
      <sheetName val="AHS_Marka2"/>
      <sheetName val="AHS_Aspal2"/>
      <sheetName val="S-Curve_(3)2"/>
      <sheetName val="Unit_Rate2"/>
      <sheetName val="QMSL___QPASS2"/>
      <sheetName val="Sumber_Daya2"/>
      <sheetName val="BOQ_INTERN2"/>
      <sheetName val="ANALYS_EXTERN2"/>
      <sheetName val="BQ_RESO2"/>
      <sheetName val="REKAP_INDIRECT2"/>
      <sheetName val="CASH_FLOW2"/>
      <sheetName val="SUMMARY_IN2"/>
      <sheetName val="INDIRECT_COST2"/>
      <sheetName val="basic_price2"/>
      <sheetName val="1_REK2"/>
      <sheetName val="AHS_Marka1"/>
      <sheetName val="AHS_Aspal1"/>
      <sheetName val="S-Curve_(3)1"/>
      <sheetName val="Unit_Rate1"/>
      <sheetName val="QMSL___QPASS1"/>
      <sheetName val="Sumber_Daya1"/>
      <sheetName val="BOQ_INTERN1"/>
      <sheetName val="ANALYS_EXTERN1"/>
      <sheetName val="BQ_RESO1"/>
      <sheetName val="REKAP_INDIRECT1"/>
      <sheetName val="CASH_FLOW1"/>
      <sheetName val="SUMMARY_IN1"/>
      <sheetName val="INDIRECT_COST1"/>
      <sheetName val="basic_price1"/>
      <sheetName val="1_REK1"/>
      <sheetName val="AHS_Marka"/>
      <sheetName val="AHS_Aspal"/>
      <sheetName val="S-Curve_(3)"/>
      <sheetName val="Unit_Rate"/>
      <sheetName val="QMSL___QPASS"/>
      <sheetName val="Sumber_Daya"/>
      <sheetName val="BOQ_INTERN"/>
      <sheetName val="ANALYS_EXTERN"/>
      <sheetName val="BQ_RESO"/>
      <sheetName val="REKAP_INDIRECT"/>
      <sheetName val="CASH_FLOW"/>
      <sheetName val="SUMMARY_IN"/>
      <sheetName val="INDIRECT_COST"/>
      <sheetName val="basic_price"/>
      <sheetName val="1_REK"/>
      <sheetName val="GVL"/>
      <sheetName val="H.Satuan"/>
      <sheetName val="REQDELTA"/>
      <sheetName val="JAD-PEL"/>
      <sheetName val="Daf 1"/>
      <sheetName val="Pipe"/>
      <sheetName val="hardas me"/>
      <sheetName val="AHS_Marka3"/>
      <sheetName val="AHS_Aspal3"/>
      <sheetName val="S-Curve_(3)3"/>
      <sheetName val="basic_price3"/>
      <sheetName val="1_REK3"/>
      <sheetName val="Unit_Rate3"/>
      <sheetName val="QMSL___QPASS3"/>
      <sheetName val="Sumber_Daya3"/>
      <sheetName val="BOQ_INTERN3"/>
      <sheetName val="ANALYS_EXTERN3"/>
      <sheetName val="BQ_RESO3"/>
      <sheetName val="REKAP_INDIRECT3"/>
      <sheetName val="CASH_FLOW3"/>
      <sheetName val="SUMMARY_IN3"/>
      <sheetName val="INDIRECT_COST3"/>
      <sheetName val="B_D_AHS63"/>
      <sheetName val="Kuantitas_&amp;_Harga3"/>
      <sheetName val="Analisa_Upah_&amp;_Bahan_Plum3"/>
      <sheetName val="DIV_33"/>
      <sheetName val="HARGA_DASAR3"/>
      <sheetName val="DIV_83"/>
      <sheetName val="DIV_93"/>
      <sheetName val="Analisa_Harsat3"/>
      <sheetName val="Analisa_Harga_Satuan3"/>
      <sheetName val="Master_Schedule3"/>
      <sheetName val="Urai__Resap_pengikat3"/>
      <sheetName val="PAKET_13"/>
      <sheetName val="BQ_ARS3"/>
      <sheetName val="Analisa_Hrg3"/>
      <sheetName val="HARGA_SATUAN_1_(2)3"/>
      <sheetName val="HB_3"/>
      <sheetName val="1_B3"/>
      <sheetName val="Master_1_03"/>
      <sheetName val="Analisa_Upah___Bahan_Plum3"/>
      <sheetName val="NP_(2)3"/>
      <sheetName val="B_D_AHS6"/>
      <sheetName val="Kuantitas_&amp;_Harga"/>
      <sheetName val="Analisa_Upah_&amp;_Bahan_Plum"/>
      <sheetName val="DIV_3"/>
      <sheetName val="HARGA_DASAR"/>
      <sheetName val="DIV_8"/>
      <sheetName val="DIV_9"/>
      <sheetName val="Analisa_Harsat"/>
      <sheetName val="Analisa_Harga_Satuan"/>
      <sheetName val="Master_Schedule"/>
      <sheetName val="Urai__Resap_pengikat"/>
      <sheetName val="PAKET_1"/>
      <sheetName val="BQ_ARS"/>
      <sheetName val="Analisa_Hrg"/>
      <sheetName val="HARGA_SATUAN_1_(2)"/>
      <sheetName val="HB_"/>
      <sheetName val="1_B"/>
      <sheetName val="Master_1_0"/>
      <sheetName val="Analisa_Upah___Bahan_Plum"/>
      <sheetName val="NP_(2)"/>
      <sheetName val="B_D_AHS61"/>
      <sheetName val="Kuantitas_&amp;_Harga1"/>
      <sheetName val="Analisa_Upah_&amp;_Bahan_Plum1"/>
      <sheetName val="DIV_31"/>
      <sheetName val="HARGA_DASAR1"/>
      <sheetName val="DIV_81"/>
      <sheetName val="DIV_91"/>
      <sheetName val="Analisa_Harsat1"/>
      <sheetName val="Analisa_Harga_Satuan1"/>
      <sheetName val="Master_Schedule1"/>
      <sheetName val="Urai__Resap_pengikat1"/>
      <sheetName val="PAKET_11"/>
      <sheetName val="BQ_ARS1"/>
      <sheetName val="Analisa_Hrg1"/>
      <sheetName val="HARGA_SATUAN_1_(2)1"/>
      <sheetName val="HB_1"/>
      <sheetName val="1_B1"/>
      <sheetName val="Master_1_01"/>
      <sheetName val="Analisa_Upah___Bahan_Plum1"/>
      <sheetName val="NP_(2)1"/>
      <sheetName val="B_D_AHS62"/>
      <sheetName val="Kuantitas_&amp;_Harga2"/>
      <sheetName val="Analisa_Upah_&amp;_Bahan_Plum2"/>
      <sheetName val="DIV_32"/>
      <sheetName val="HARGA_DASAR2"/>
      <sheetName val="DIV_82"/>
      <sheetName val="DIV_92"/>
      <sheetName val="Analisa_Harsat2"/>
      <sheetName val="Analisa_Harga_Satuan2"/>
      <sheetName val="Master_Schedule2"/>
      <sheetName val="Urai__Resap_pengikat2"/>
      <sheetName val="PAKET_12"/>
      <sheetName val="BQ_ARS2"/>
      <sheetName val="Analisa_Hrg2"/>
      <sheetName val="HARGA_SATUAN_1_(2)2"/>
      <sheetName val="HB_2"/>
      <sheetName val="1_B2"/>
      <sheetName val="Master_1_02"/>
      <sheetName val="Analisa_Upah___Bahan_Plum2"/>
      <sheetName val="NP_(2)2"/>
      <sheetName val="AHS_Marka4"/>
      <sheetName val="AHS_Aspal4"/>
      <sheetName val="S-Curve_(3)4"/>
      <sheetName val="basic_price4"/>
      <sheetName val="1_REK4"/>
      <sheetName val="Unit_Rate4"/>
      <sheetName val="QMSL___QPASS4"/>
      <sheetName val="Sumber_Daya4"/>
      <sheetName val="BOQ_INTERN4"/>
      <sheetName val="ANALYS_EXTERN4"/>
      <sheetName val="BQ_RESO4"/>
      <sheetName val="REKAP_INDIRECT4"/>
      <sheetName val="CASH_FLOW4"/>
      <sheetName val="SUMMARY_IN4"/>
      <sheetName val="INDIRECT_COST4"/>
      <sheetName val="B_D_AHS64"/>
      <sheetName val="Kuantitas_&amp;_Harga4"/>
      <sheetName val="Analisa_Upah_&amp;_Bahan_Plum4"/>
      <sheetName val="DIV_34"/>
      <sheetName val="HARGA_DASAR4"/>
      <sheetName val="DIV_84"/>
      <sheetName val="DIV_94"/>
      <sheetName val="Analisa_Harsat4"/>
      <sheetName val="Analisa_Harga_Satuan4"/>
      <sheetName val="Master_Schedule4"/>
      <sheetName val="Urai__Resap_pengikat4"/>
      <sheetName val="PAKET_14"/>
      <sheetName val="BQ_ARS4"/>
      <sheetName val="Analisa_Hrg4"/>
      <sheetName val="HARGA_SATUAN_1_(2)4"/>
      <sheetName val="HB_4"/>
      <sheetName val="1_B4"/>
      <sheetName val="Master_1_04"/>
      <sheetName val="Analisa_Upah___Bahan_Plum4"/>
      <sheetName val="NP_(2)4"/>
      <sheetName val="AHS_Marka5"/>
      <sheetName val="AHS_Aspal5"/>
      <sheetName val="S-Curve_(3)5"/>
      <sheetName val="basic_price5"/>
      <sheetName val="1_REK5"/>
      <sheetName val="Unit_Rate5"/>
      <sheetName val="QMSL___QPASS5"/>
      <sheetName val="Sumber_Daya5"/>
      <sheetName val="BOQ_INTERN5"/>
      <sheetName val="ANALYS_EXTERN5"/>
      <sheetName val="BQ_RESO5"/>
      <sheetName val="REKAP_INDIRECT5"/>
      <sheetName val="CASH_FLOW5"/>
      <sheetName val="SUMMARY_IN5"/>
      <sheetName val="INDIRECT_COST5"/>
      <sheetName val="B_D_AHS65"/>
      <sheetName val="Kuantitas_&amp;_Harga5"/>
      <sheetName val="Analisa_Upah_&amp;_Bahan_Plum5"/>
      <sheetName val="DIV_35"/>
      <sheetName val="HARGA_DASAR5"/>
      <sheetName val="DIV_85"/>
      <sheetName val="DIV_95"/>
      <sheetName val="Analisa_Harsat5"/>
      <sheetName val="Analisa_Harga_Satuan5"/>
      <sheetName val="Master_Schedule5"/>
      <sheetName val="Urai__Resap_pengikat5"/>
      <sheetName val="PAKET_15"/>
      <sheetName val="BQ_ARS5"/>
      <sheetName val="Analisa_Hrg5"/>
      <sheetName val="HARGA_SATUAN_1_(2)5"/>
      <sheetName val="HB_5"/>
      <sheetName val="1_B5"/>
      <sheetName val="Master_1_05"/>
      <sheetName val="Analisa_Upah___Bahan_Plum5"/>
      <sheetName val="NP_(2)5"/>
      <sheetName val="AHS_Marka6"/>
      <sheetName val="AHS_Aspal6"/>
      <sheetName val="S-Curve_(3)6"/>
      <sheetName val="basic_price6"/>
      <sheetName val="1_REK6"/>
      <sheetName val="Unit_Rate6"/>
      <sheetName val="QMSL___QPASS6"/>
      <sheetName val="Sumber_Daya6"/>
      <sheetName val="BOQ_INTERN6"/>
      <sheetName val="ANALYS_EXTERN6"/>
      <sheetName val="BQ_RESO6"/>
      <sheetName val="REKAP_INDIRECT6"/>
      <sheetName val="CASH_FLOW6"/>
      <sheetName val="SUMMARY_IN6"/>
      <sheetName val="INDIRECT_COST6"/>
      <sheetName val="B_D_AHS66"/>
      <sheetName val="Kuantitas_&amp;_Harga6"/>
      <sheetName val="Analisa_Upah_&amp;_Bahan_Plum6"/>
      <sheetName val="DIV_36"/>
      <sheetName val="HARGA_DASAR6"/>
      <sheetName val="DIV_86"/>
      <sheetName val="DIV_96"/>
      <sheetName val="Analisa_Harsat6"/>
      <sheetName val="Analisa_Harga_Satuan6"/>
      <sheetName val="Master_Schedule6"/>
      <sheetName val="Urai__Resap_pengikat6"/>
      <sheetName val="PAKET_16"/>
      <sheetName val="BQ_ARS6"/>
      <sheetName val="Analisa_Hrg6"/>
      <sheetName val="HARGA_SATUAN_1_(2)6"/>
      <sheetName val="HB_6"/>
      <sheetName val="1_B6"/>
      <sheetName val="Master_1_06"/>
      <sheetName val="Analisa_Upah___Bahan_Plum6"/>
      <sheetName val="NP_(2)6"/>
      <sheetName val="PERALATAN PROYEK GOL III A"/>
      <sheetName val="5-ALAT"/>
      <sheetName val="BOQ"/>
      <sheetName val="Harga sat"/>
      <sheetName val="Anls-B1"/>
      <sheetName val="Anls-Um"/>
      <sheetName val="S-Material"/>
      <sheetName val="P. Tenaga"/>
      <sheetName val="MOS"/>
      <sheetName val="Sheet1"/>
      <sheetName val="METODE KERJA"/>
      <sheetName val="Sheet2"/>
      <sheetName val="Sheet3"/>
      <sheetName val="Sheet4"/>
      <sheetName val="Anls_Um"/>
      <sheetName val="rkpm 2007"/>
      <sheetName val="By"/>
      <sheetName val="Gaji"/>
      <sheetName val="Memb Schd"/>
      <sheetName val="name"/>
      <sheetName val="Analisa pre"/>
      <sheetName val="Rekapitulasi"/>
      <sheetName val="Elektrikal"/>
      <sheetName val="3-DIV5"/>
      <sheetName val="kalibrasi-Tank"/>
      <sheetName val="LEMBAR1"/>
      <sheetName val="SEX"/>
      <sheetName val="SAT-DAS"/>
      <sheetName val="Appendix 2(SatDas)"/>
      <sheetName val="DAFTAR HARGA"/>
      <sheetName val="harsat"/>
      <sheetName val="compaction"/>
      <sheetName val="4334-Summary"/>
      <sheetName val="AC"/>
      <sheetName val="SD"/>
      <sheetName val="ANL_TEK.6"/>
      <sheetName val="SDMPROG"/>
      <sheetName val="Potongan"/>
      <sheetName val="BPM"/>
      <sheetName val="BLOCK(1)"/>
      <sheetName val="EE-PROP"/>
      <sheetName val="Peralatan"/>
      <sheetName val="TJ1Q47"/>
      <sheetName val="AP-A"/>
      <sheetName val="Material&amp;Alat"/>
      <sheetName val="DB"/>
      <sheetName val="10"/>
      <sheetName val="5"/>
      <sheetName val="Analysis"/>
      <sheetName val="Perm. Test"/>
      <sheetName val="HARGA BBM"/>
      <sheetName val="Hardas"/>
      <sheetName val="LP 10 PKN. 100 Januari"/>
      <sheetName val="L-4a,b"/>
      <sheetName val="bq analisa"/>
      <sheetName val="Umum"/>
      <sheetName val="Analisa Mob. 2"/>
      <sheetName val="Analisa-Harga"/>
      <sheetName val="Analisa Mob.1"/>
      <sheetName val="gabungan (2)"/>
      <sheetName val="( 03 ) ANALISA"/>
      <sheetName val="Cover"/>
      <sheetName val="analisa ARS"/>
      <sheetName val="PileCap"/>
      <sheetName val="INDEX"/>
      <sheetName val="Seismic - Vessel on Beams"/>
      <sheetName val="Factor"/>
      <sheetName val="Currency Rate"/>
      <sheetName val="Anal. Pancang"/>
      <sheetName val="SAT UPAH RAPI"/>
      <sheetName val="22"/>
      <sheetName val="Div2"/>
      <sheetName val="Anggaran"/>
      <sheetName val="MASTER BAHAN ME"/>
      <sheetName val="plumbing"/>
      <sheetName val="Material"/>
      <sheetName val="(htp@.. "/>
      <sheetName val="SLNK (1)"/>
      <sheetName val="L 1"/>
      <sheetName val="Harga Bahan"/>
      <sheetName val="HSA &amp; PAB"/>
      <sheetName val="Meto"/>
      <sheetName val="5-ALAT(1)"/>
      <sheetName val="4-Basic Price"/>
      <sheetName val="supplier"/>
      <sheetName val="DIV_1"/>
      <sheetName val="DIV_2"/>
      <sheetName val="DIV_2a"/>
      <sheetName val="DIV_2a_(2)"/>
      <sheetName val="DIV_2a_BET"/>
      <sheetName val="DIV_2a_TUL"/>
      <sheetName val="DIV_2b"/>
      <sheetName val="DIV_2b_(2)"/>
      <sheetName val="DIV_2c"/>
      <sheetName val="DIV_2d"/>
      <sheetName val="DIV_5"/>
      <sheetName val="DIV_6"/>
      <sheetName val="DIV_8_a"/>
      <sheetName val="DAFTAR_HARGA"/>
      <sheetName val="H_Satuan"/>
      <sheetName val="Daf_1"/>
      <sheetName val="hardas_me"/>
      <sheetName val="D7(1)"/>
      <sheetName val="Eng_Hrs (HO)"/>
      <sheetName val="土建"/>
      <sheetName val="材料"/>
      <sheetName val="RM-034"/>
      <sheetName val="harsat sdy"/>
      <sheetName val="Upah"/>
      <sheetName val="Harga_sat"/>
      <sheetName val="P__Tenaga"/>
      <sheetName val="METODE_KERJA"/>
      <sheetName val="Harga_sat1"/>
      <sheetName val="P__Tenaga1"/>
      <sheetName val="METODE_KERJA1"/>
      <sheetName val="Harga_sat2"/>
      <sheetName val="P__Tenaga2"/>
      <sheetName val="METODE_KERJA2"/>
      <sheetName val="Harga_sat3"/>
      <sheetName val="P__Tenaga3"/>
      <sheetName val="METODE_KERJA3"/>
      <sheetName val="Harga_sat4"/>
      <sheetName val="P__Tenaga4"/>
      <sheetName val="METODE_KERJA4"/>
      <sheetName val="Harga_sat5"/>
      <sheetName val="P__Tenaga5"/>
      <sheetName val="METODE_KERJA5"/>
      <sheetName val="Harga_sat6"/>
      <sheetName val="P__Tenaga6"/>
      <sheetName val="METODE_KERJA6"/>
      <sheetName val="AHS_Marka11"/>
      <sheetName val="AHS_Aspal11"/>
      <sheetName val="S-Curve_(3)11"/>
      <sheetName val="Unit_Rate11"/>
      <sheetName val="QMSL___QPASS11"/>
      <sheetName val="Sumber_Daya11"/>
      <sheetName val="BOQ_INTERN11"/>
      <sheetName val="ANALYS_EXTERN11"/>
      <sheetName val="BQ_RESO11"/>
      <sheetName val="REKAP_INDIRECT11"/>
      <sheetName val="CASH_FLOW11"/>
      <sheetName val="SUMMARY_IN11"/>
      <sheetName val="INDIRECT_COST11"/>
      <sheetName val="Kuantitas_&amp;_Harga11"/>
      <sheetName val="DIV_311"/>
      <sheetName val="HARGA_DASAR11"/>
      <sheetName val="DIV_811"/>
      <sheetName val="DIV_911"/>
      <sheetName val="Harga_sat11"/>
      <sheetName val="P__Tenaga11"/>
      <sheetName val="METODE_KERJA11"/>
      <sheetName val="basic_price11"/>
      <sheetName val="1_REK11"/>
      <sheetName val="AHS_Marka7"/>
      <sheetName val="AHS_Aspal7"/>
      <sheetName val="S-Curve_(3)7"/>
      <sheetName val="Unit_Rate7"/>
      <sheetName val="QMSL___QPASS7"/>
      <sheetName val="Sumber_Daya7"/>
      <sheetName val="BOQ_INTERN7"/>
      <sheetName val="ANALYS_EXTERN7"/>
      <sheetName val="BQ_RESO7"/>
      <sheetName val="REKAP_INDIRECT7"/>
      <sheetName val="CASH_FLOW7"/>
      <sheetName val="SUMMARY_IN7"/>
      <sheetName val="INDIRECT_COST7"/>
      <sheetName val="Kuantitas_&amp;_Harga7"/>
      <sheetName val="DIV_37"/>
      <sheetName val="HARGA_DASAR7"/>
      <sheetName val="DIV_87"/>
      <sheetName val="DIV_97"/>
      <sheetName val="Harga_sat7"/>
      <sheetName val="P__Tenaga7"/>
      <sheetName val="METODE_KERJA7"/>
      <sheetName val="basic_price7"/>
      <sheetName val="1_REK7"/>
      <sheetName val="AHS_Marka8"/>
      <sheetName val="AHS_Aspal8"/>
      <sheetName val="S-Curve_(3)8"/>
      <sheetName val="Unit_Rate8"/>
      <sheetName val="QMSL___QPASS8"/>
      <sheetName val="Sumber_Daya8"/>
      <sheetName val="BOQ_INTERN8"/>
      <sheetName val="ANALYS_EXTERN8"/>
      <sheetName val="BQ_RESO8"/>
      <sheetName val="REKAP_INDIRECT8"/>
      <sheetName val="CASH_FLOW8"/>
      <sheetName val="SUMMARY_IN8"/>
      <sheetName val="INDIRECT_COST8"/>
      <sheetName val="Kuantitas_&amp;_Harga8"/>
      <sheetName val="DIV_38"/>
      <sheetName val="HARGA_DASAR8"/>
      <sheetName val="DIV_88"/>
      <sheetName val="DIV_98"/>
      <sheetName val="Harga_sat8"/>
      <sheetName val="P__Tenaga8"/>
      <sheetName val="METODE_KERJA8"/>
      <sheetName val="basic_price8"/>
      <sheetName val="1_REK8"/>
      <sheetName val="AHS_Marka10"/>
      <sheetName val="AHS_Aspal10"/>
      <sheetName val="S-Curve_(3)10"/>
      <sheetName val="Unit_Rate10"/>
      <sheetName val="QMSL___QPASS10"/>
      <sheetName val="Sumber_Daya10"/>
      <sheetName val="BOQ_INTERN10"/>
      <sheetName val="ANALYS_EXTERN10"/>
      <sheetName val="BQ_RESO10"/>
      <sheetName val="REKAP_INDIRECT10"/>
      <sheetName val="CASH_FLOW10"/>
      <sheetName val="SUMMARY_IN10"/>
      <sheetName val="INDIRECT_COST10"/>
      <sheetName val="Kuantitas_&amp;_Harga10"/>
      <sheetName val="DIV_310"/>
      <sheetName val="HARGA_DASAR10"/>
      <sheetName val="DIV_810"/>
      <sheetName val="DIV_910"/>
      <sheetName val="Harga_sat10"/>
      <sheetName val="P__Tenaga10"/>
      <sheetName val="METODE_KERJA10"/>
      <sheetName val="basic_price10"/>
      <sheetName val="1_REK10"/>
      <sheetName val="AHS_Marka9"/>
      <sheetName val="AHS_Aspal9"/>
      <sheetName val="S-Curve_(3)9"/>
      <sheetName val="Unit_Rate9"/>
      <sheetName val="QMSL___QPASS9"/>
      <sheetName val="Sumber_Daya9"/>
      <sheetName val="BOQ_INTERN9"/>
      <sheetName val="ANALYS_EXTERN9"/>
      <sheetName val="BQ_RESO9"/>
      <sheetName val="REKAP_INDIRECT9"/>
      <sheetName val="CASH_FLOW9"/>
      <sheetName val="SUMMARY_IN9"/>
      <sheetName val="INDIRECT_COST9"/>
      <sheetName val="Kuantitas_&amp;_Harga9"/>
      <sheetName val="DIV_39"/>
      <sheetName val="HARGA_DASAR9"/>
      <sheetName val="DIV_89"/>
      <sheetName val="DIV_99"/>
      <sheetName val="Harga_sat9"/>
      <sheetName val="P__Tenaga9"/>
      <sheetName val="METODE_KERJA9"/>
      <sheetName val="basic_price9"/>
      <sheetName val="1_REK9"/>
      <sheetName val="AHS_Marka12"/>
      <sheetName val="AHS_Aspal12"/>
      <sheetName val="S-Curve_(3)12"/>
      <sheetName val="Unit_Rate12"/>
      <sheetName val="QMSL___QPASS12"/>
      <sheetName val="Sumber_Daya12"/>
      <sheetName val="BOQ_INTERN12"/>
      <sheetName val="ANALYS_EXTERN12"/>
      <sheetName val="BQ_RESO12"/>
      <sheetName val="REKAP_INDIRECT12"/>
      <sheetName val="CASH_FLOW12"/>
      <sheetName val="SUMMARY_IN12"/>
      <sheetName val="INDIRECT_COST12"/>
      <sheetName val="Kuantitas_&amp;_Harga12"/>
      <sheetName val="DIV_312"/>
      <sheetName val="HARGA_DASAR12"/>
      <sheetName val="DIV_812"/>
      <sheetName val="DIV_912"/>
      <sheetName val="Harga_sat12"/>
      <sheetName val="P__Tenaga12"/>
      <sheetName val="METODE_KERJA12"/>
      <sheetName val="basic_price12"/>
      <sheetName val="1_REK12"/>
      <sheetName val="Database"/>
      <sheetName val="Checklist"/>
      <sheetName val="Proyek"/>
      <sheetName val="B.Kas Pro"/>
      <sheetName val="B.KM Pro"/>
      <sheetName val="KMK"/>
      <sheetName val="Subkon"/>
      <sheetName val="BBM"/>
      <sheetName val="Subkon (2)"/>
      <sheetName val="SKBDN"/>
      <sheetName val="Terbilang SKBDN"/>
      <sheetName val="SKBDN (2)"/>
      <sheetName val="Terbilang KMK"/>
      <sheetName val="BAP"/>
      <sheetName val="Terbilang BAP"/>
      <sheetName val="B.Kas Dep"/>
      <sheetName val="Bilang B.Kas.Dep"/>
      <sheetName val="B.KM Dep"/>
      <sheetName val="Bilang B.KM Dep"/>
      <sheetName val="BAP JAtra"/>
      <sheetName val="23 (ganti tiap bulan)"/>
      <sheetName val="26"/>
      <sheetName val="form e-bupot23"/>
      <sheetName val="Dasar Pemotongan"/>
      <sheetName val="Rekanan"/>
      <sheetName val="Ref Daftar Kode Bukti Potong"/>
      <sheetName val="Ref Jenis Dokumen Referensi"/>
      <sheetName val="Ref Daftar Kode Negara"/>
      <sheetName val="Data"/>
      <sheetName val="Mobilisasi"/>
      <sheetName val="Rates"/>
      <sheetName val="items"/>
      <sheetName val="Master Edit"/>
      <sheetName val="Vibro_Roller"/>
      <sheetName val="S_Suramadu"/>
      <sheetName val="uraian analisa"/>
      <sheetName val="Galian 1"/>
      <sheetName val="Koordinat"/>
      <sheetName val="Sheet15"/>
      <sheetName val="GAMBES"/>
      <sheetName val="GONGGANG"/>
      <sheetName val="PUCANG"/>
      <sheetName val="TABEL LABOR"/>
      <sheetName val="LOADDAT"/>
      <sheetName val="Sat~Bahu"/>
      <sheetName val="Sat Bah &amp; Up"/>
      <sheetName val="TRNS-C1"/>
      <sheetName val="Harga ME "/>
      <sheetName val="CAB 2"/>
      <sheetName val="2"/>
      <sheetName val="hrg-dsr"/>
      <sheetName val="Boq-civil"/>
      <sheetName val="Pol"/>
      <sheetName val="DESBT"/>
      <sheetName val="lkalibrasi BENENAIN"/>
      <sheetName val="ESCON"/>
      <sheetName val="UNIT PRICE"/>
      <sheetName val="3-DIV3"/>
      <sheetName val="anls space frame"/>
      <sheetName val="Input"/>
      <sheetName val="DAFTAR ISI"/>
      <sheetName val="PNT"/>
      <sheetName val="UPAH&amp;BAHAN"/>
      <sheetName val="351BQMCN"/>
      <sheetName val="Perhit.Alat"/>
      <sheetName val="AnalisaSIPIL RIIL"/>
      <sheetName val="Ana. PU"/>
      <sheetName val="Cash Flow bulanan"/>
      <sheetName val="Farmer-Pond-Monodon"/>
      <sheetName val="dkh"/>
      <sheetName val="BASIC"/>
      <sheetName val="ALAT1"/>
      <sheetName val="Agregat Halus &amp; Kasar"/>
      <sheetName val="DKH_Paket-3"/>
      <sheetName val="AN-K"/>
      <sheetName val="Rupiah"/>
      <sheetName val="SALURAN"/>
      <sheetName val="CV"/>
      <sheetName val="ctTBA"/>
      <sheetName val="HRG BHN"/>
      <sheetName val="sked"/>
      <sheetName val="RPP01 6"/>
      <sheetName val="Rekap 1"/>
      <sheetName val="Bill of Qty MEP"/>
      <sheetName val="RBP1"/>
      <sheetName val="RBP2"/>
      <sheetName val="EQ_an"/>
      <sheetName val="EQ"/>
      <sheetName val="An_pdkg"/>
      <sheetName val="TE TS FA LAN MATV"/>
      <sheetName val="Project Data"/>
      <sheetName val="BOM"/>
      <sheetName val="Breakdown"/>
      <sheetName val="Selling Price"/>
      <sheetName val="Div3"/>
      <sheetName val="Parameter"/>
      <sheetName val="TS (A3)"/>
      <sheetName val="Unit"/>
      <sheetName val="4300 UTILITY BLDG (2)"/>
      <sheetName val="hst"/>
      <sheetName val="res"/>
      <sheetName val="BQMPALOC"/>
      <sheetName val="Kode"/>
      <sheetName val="Hst_mat"/>
      <sheetName val="GRADE SKALA"/>
      <sheetName val="analis"/>
      <sheetName val="FAK"/>
      <sheetName val="Rp"/>
      <sheetName val="TRAFFIC"/>
      <sheetName val="PRD 01-6(I-II)"/>
      <sheetName val="PRD 01-7 alat"/>
      <sheetName val="AHSP"/>
      <sheetName val="ANA"/>
      <sheetName val="Anls"/>
      <sheetName val="Beton"/>
      <sheetName val="PekTanah"/>
      <sheetName val="Piling"/>
      <sheetName val="RANGKUM"/>
      <sheetName val="InputAlat"/>
      <sheetName val="Dewatering"/>
      <sheetName val="Jalan"/>
      <sheetName val="Jembatan"/>
      <sheetName val="River Protect"/>
      <sheetName val="I_KAMAR"/>
      <sheetName val="schalt"/>
      <sheetName val="schtng"/>
      <sheetName val="schbhn"/>
      <sheetName val="Df-Kuan"/>
      <sheetName val="umu"/>
    </sheetNames>
    <sheetDataSet>
      <sheetData sheetId="0" refreshError="1">
        <row r="1">
          <cell r="B1" t="str">
            <v xml:space="preserve">ESTIMASI KEBUTUHAN ITEM PEKERJAAN </v>
          </cell>
        </row>
        <row r="13">
          <cell r="AE13">
            <v>1.2619423532080078</v>
          </cell>
          <cell r="AG13">
            <v>0.38240677369939635</v>
          </cell>
        </row>
        <row r="14">
          <cell r="AE14">
            <v>3.211582045551796</v>
          </cell>
          <cell r="AG14">
            <v>0</v>
          </cell>
        </row>
        <row r="15">
          <cell r="AE15">
            <v>10.58859938683926</v>
          </cell>
          <cell r="AG15">
            <v>1.2722945197893254</v>
          </cell>
        </row>
        <row r="16">
          <cell r="AE16">
            <v>1.4353697793988909</v>
          </cell>
          <cell r="AG16">
            <v>1.4353697793988909</v>
          </cell>
        </row>
        <row r="17">
          <cell r="AE17">
            <v>18.782671949692119</v>
          </cell>
          <cell r="AG17">
            <v>0</v>
          </cell>
        </row>
        <row r="18">
          <cell r="AE18">
            <v>0</v>
          </cell>
          <cell r="AG18">
            <v>25.441618365588532</v>
          </cell>
        </row>
        <row r="19">
          <cell r="AE19">
            <v>14.711276513223211</v>
          </cell>
          <cell r="AG19">
            <v>4.416798236228028E-3</v>
          </cell>
        </row>
        <row r="20">
          <cell r="AE20">
            <v>6.5948528173114047</v>
          </cell>
          <cell r="AG20">
            <v>2.2065271936683089</v>
          </cell>
        </row>
        <row r="21">
          <cell r="AE21">
            <v>5.9890421185510599E-2</v>
          </cell>
          <cell r="AG21">
            <v>5.9890421185510599E-2</v>
          </cell>
        </row>
        <row r="22">
          <cell r="AE22">
            <v>12.551290882023606</v>
          </cell>
          <cell r="AG22">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ow r="1">
          <cell r="C1">
            <v>0</v>
          </cell>
        </row>
      </sheetData>
      <sheetData sheetId="91"/>
      <sheetData sheetId="92">
        <row r="1">
          <cell r="C1">
            <v>0</v>
          </cell>
        </row>
      </sheetData>
      <sheetData sheetId="93">
        <row r="1">
          <cell r="C1">
            <v>0</v>
          </cell>
        </row>
      </sheetData>
      <sheetData sheetId="94">
        <row r="1">
          <cell r="C1">
            <v>0</v>
          </cell>
        </row>
      </sheetData>
      <sheetData sheetId="95">
        <row r="1">
          <cell r="C1">
            <v>0</v>
          </cell>
        </row>
      </sheetData>
      <sheetData sheetId="96">
        <row r="1">
          <cell r="C1">
            <v>0</v>
          </cell>
        </row>
      </sheetData>
      <sheetData sheetId="97">
        <row r="1">
          <cell r="C1">
            <v>0</v>
          </cell>
        </row>
      </sheetData>
      <sheetData sheetId="98"/>
      <sheetData sheetId="99">
        <row r="1">
          <cell r="C1">
            <v>0</v>
          </cell>
        </row>
      </sheetData>
      <sheetData sheetId="100"/>
      <sheetData sheetId="101">
        <row r="1">
          <cell r="C1">
            <v>0</v>
          </cell>
        </row>
      </sheetData>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refreshError="1"/>
      <sheetData sheetId="137" refreshError="1"/>
      <sheetData sheetId="138" refreshError="1"/>
      <sheetData sheetId="139" refreshError="1"/>
      <sheetData sheetId="140" refreshError="1"/>
      <sheetData sheetId="141" refreshError="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refreshError="1"/>
      <sheetData sheetId="445" refreshError="1"/>
      <sheetData sheetId="446" refreshError="1"/>
      <sheetData sheetId="447" refreshError="1"/>
      <sheetData sheetId="448" refreshError="1"/>
      <sheetData sheetId="449" refreshError="1"/>
      <sheetData sheetId="450" refreshError="1"/>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sheetData sheetId="686"/>
      <sheetData sheetId="687"/>
      <sheetData sheetId="688"/>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sheetData sheetId="735"/>
      <sheetData sheetId="736"/>
      <sheetData sheetId="737" refreshError="1"/>
      <sheetData sheetId="73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 ra op"/>
      <sheetName val="pro ra op (bhn rakor )"/>
      <sheetName val="renc mgn"/>
      <sheetName val="renc mgn (BHN RAKOR)"/>
      <sheetName val="grafik"/>
      <sheetName val="DSU"/>
      <sheetName val="SCHEDULE"/>
      <sheetName val="BQ ARS"/>
      <sheetName val="BL (1)"/>
      <sheetName val="ANALISA"/>
      <sheetName val="34"/>
      <sheetName val="35"/>
      <sheetName val="Sche-Harvest-Monodon"/>
      <sheetName val="LPP DSU-2"/>
      <sheetName val="DSU-2 OPLK"/>
      <sheetName val="DAF-1"/>
      <sheetName val="Basic Price"/>
      <sheetName val="Peralatan"/>
      <sheetName val="Permanent info"/>
      <sheetName val="pro_ra_op"/>
      <sheetName val="pro_ra_op_(bhn_rakor_)"/>
      <sheetName val="renc_mgn"/>
      <sheetName val="renc_mgn_(BHN_RAKOR)"/>
      <sheetName val="DAFTAR ISI"/>
      <sheetName val="harsat sdy"/>
    </sheetNames>
    <sheetDataSet>
      <sheetData sheetId="0"/>
      <sheetData sheetId="1" refreshError="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21434B-3FA5-43D3-B855-3ED3512F35B8}" name="Table7" displayName="Table7" ref="B18:AH35" totalsRowShown="0" headerRowDxfId="1229" dataDxfId="1228" tableBorderDxfId="1227">
  <autoFilter ref="B18:AH35" xr:uid="{A721434B-3FA5-43D3-B855-3ED3512F35B8}"/>
  <tableColumns count="33">
    <tableColumn id="1" xr3:uid="{10A6C17B-D18A-4927-BC8D-58C8BF99387E}" name="Column1" dataDxfId="1226"/>
    <tableColumn id="2" xr3:uid="{D879C708-B83A-4829-BFE9-567B5BB80CFF}" name="Column2" dataDxfId="1225"/>
    <tableColumn id="3" xr3:uid="{8E34C7FB-AF33-4A4E-A6EB-D9780FCE83B2}" name="Column3" dataDxfId="1224"/>
    <tableColumn id="4" xr3:uid="{EEEB5373-C8C0-4E90-97B8-3ABFF072D1D4}" name="Column4" dataDxfId="1223"/>
    <tableColumn id="5" xr3:uid="{B4F291C1-48CD-44B3-BC66-C18297C7DB64}" name="Column5" dataDxfId="1222"/>
    <tableColumn id="6" xr3:uid="{A87C0306-BB29-4693-9159-3003A1B03A0F}" name="Column6" dataDxfId="1221"/>
    <tableColumn id="7" xr3:uid="{97818F5D-9C9F-4760-A73A-F0B56F6CB0EA}" name="Column7" dataDxfId="1220"/>
    <tableColumn id="8" xr3:uid="{90350B19-3B8E-4F03-9374-A194EF491AA6}" name="Column8" dataDxfId="1219"/>
    <tableColumn id="9" xr3:uid="{2877E994-A328-4B86-BE51-4E0470E5BDDC}" name="Column9" dataDxfId="1218"/>
    <tableColumn id="10" xr3:uid="{02BF90DF-BE9F-4159-B6D9-9B417129E7C1}" name="Column10" dataDxfId="1217"/>
    <tableColumn id="11" xr3:uid="{AAFDF4AF-27ED-4D91-BA1F-0011D7221B98}" name="Column11" dataDxfId="1216"/>
    <tableColumn id="12" xr3:uid="{C7658DB5-9383-4D14-ADE0-061DD547D0D9}" name="Column12" dataDxfId="1215" dataCellStyle="Comma [0]"/>
    <tableColumn id="13" xr3:uid="{D65B6797-1150-4F66-9C02-4D1079CF1254}" name="Column13" dataDxfId="1214">
      <calculatedColumnFormula>IFERROR(VLOOKUP('RISK REGISTER'!$C$14,'MASTER DATA'!$BK$2:$BL$199,2,FALSE),"")</calculatedColumnFormula>
    </tableColumn>
    <tableColumn id="14" xr3:uid="{BA1865E7-7E37-4BFA-B14F-967A17CD22E5}" name="Column14" dataDxfId="1213"/>
    <tableColumn id="15" xr3:uid="{B4F87E06-6C6C-4CFF-BAA0-9249DF8465A7}" name="Column15" dataDxfId="1212" dataCellStyle="Comma [0]"/>
    <tableColumn id="16" xr3:uid="{3461D99C-14B0-401A-B04F-FB2A83BED905}" name="Column16" dataDxfId="1211" dataCellStyle="Comma [0]"/>
    <tableColumn id="17" xr3:uid="{CD89F99E-DB96-4E82-B47E-44E843EDB005}" name="Column17" dataDxfId="1210"/>
    <tableColumn id="18" xr3:uid="{79C447F8-0C91-4AC8-82F2-BFEA8CBDDBC3}" name="Column18" dataDxfId="1209">
      <calculatedColumnFormula>IF('RISK REGISTER'!$C$6="RISIKO",IF(AND(((P19-Q19)/Q19)&lt;1%),1,IF(AND((((P19-Q19)/Q19)&gt;=1%),(((P19-Q19)/Q19)&lt;=2.09%)),2,IF(AND((((P19-Q19)/Q19)&gt;=2.1%),(((P19-Q19)/Q19)&lt;=5%)),3,IF(AND(((P19-Q19)/Q19)&gt;5%),4)))),'RISK REGISTER'!$H$28)</calculatedColumnFormula>
    </tableColumn>
    <tableColumn id="19" xr3:uid="{10FC8917-15D4-4F0B-8B17-2657303E2A15}" name="Column19" dataDxfId="1208">
      <calculatedColumnFormula>IF('RISK REGISTER'!$C$6="RISIKO",'RISK REGISTER'!$C$29,'RISK REGISTER'!$G$29)</calculatedColumnFormula>
    </tableColumn>
    <tableColumn id="20" xr3:uid="{EA2F469D-06B2-4DB4-9955-FEDD4D020198}" name="Column20" dataDxfId="1207"/>
    <tableColumn id="21" xr3:uid="{F39ECFB4-3C20-44F2-B30C-2F60797BB2EE}" name="Column21" dataDxfId="1206"/>
    <tableColumn id="22" xr3:uid="{BDA1E269-6C4E-4963-8EB2-CF64CB2AB8FB}" name="Column22" dataDxfId="1205" dataCellStyle="Comma [0]"/>
    <tableColumn id="23" xr3:uid="{A3C63D52-9B7D-4E65-8FF8-1E1C220877E4}" name="Column23" dataDxfId="1204" dataCellStyle="Comma [0]"/>
    <tableColumn id="24" xr3:uid="{D936C00F-EA7C-42CA-949C-4B830D09816F}" name="Column24" dataDxfId="1203">
      <calculatedColumnFormula>IF('RISK REGISTER'!$C$6="RISIKO",'RTL&amp;PELUANG'!$C$11,'RTL&amp;PELUANG'!$H$11)</calculatedColumnFormula>
    </tableColumn>
    <tableColumn id="25" xr3:uid="{60A585E8-3CC2-4BA1-B612-F427BEC2D1BA}" name="Column25" dataDxfId="1202">
      <calculatedColumnFormula>IF('RISK REGISTER'!$C$6="RISIKO",'RTL&amp;PELUANG'!$C$12,'RTL&amp;PELUANG'!$H$12)</calculatedColumnFormula>
    </tableColumn>
    <tableColumn id="26" xr3:uid="{EFFA6225-FF11-40DB-8664-5A32F80B821D}" name="Column26" dataDxfId="1201">
      <calculatedColumnFormula>IF('RISK REGISTER'!$C$6="RISIKO",'RTL&amp;PELUANG'!$C$13,'RTL&amp;PELUANG'!$G$13)</calculatedColumnFormula>
    </tableColumn>
    <tableColumn id="27" xr3:uid="{BC47C16A-F1E8-41FA-8E9D-33E1A5AA9255}" name="Column27" dataDxfId="1200"/>
    <tableColumn id="28" xr3:uid="{7DAC4094-B39A-42B5-B40E-9A0ABDE5A594}" name="Column28" dataDxfId="1199"/>
    <tableColumn id="29" xr3:uid="{1C661F5B-63E4-424D-93D6-FA1717B0F9EB}" name="Column29" dataDxfId="1198"/>
    <tableColumn id="30" xr3:uid="{F09DF2E7-B879-4041-B205-6152C8D29440}" name="Column30" dataDxfId="1197" dataCellStyle="Comma [0]"/>
    <tableColumn id="31" xr3:uid="{9C387A4E-AF5B-47E5-9561-4D37FD812C43}" name="Column31" dataDxfId="1196"/>
    <tableColumn id="32" xr3:uid="{BB5DEA5E-4A6A-4D21-8AC1-E940657EE27D}" name="Column32" dataDxfId="1195">
      <calculatedColumnFormula>IF('RISK REGISTER'!$C$6="RISIKO",'RTL&amp;PELUANG'!C63,"")</calculatedColumnFormula>
    </tableColumn>
    <tableColumn id="33" xr3:uid="{5BF0BA4D-875A-4DC3-AE3A-0265C4FA6570}" name="Column33" dataDxfId="1194" dataCellStyle="Comma [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F34F057-550F-4C1B-A4CD-A6573216FB1C}" name="Table12021" displayName="Table12021" ref="B37:G47" totalsRowShown="0" headerRowDxfId="780" dataDxfId="778" headerRowBorderDxfId="779" tableBorderDxfId="777" totalsRowBorderDxfId="776">
  <autoFilter ref="B37:G47" xr:uid="{7F34F057-550F-4C1B-A4CD-A6573216FB1C}"/>
  <tableColumns count="6">
    <tableColumn id="1" xr3:uid="{2E3B89A1-B19E-4465-9D1C-18FF64CA23FD}" name="KOMPONEN" dataDxfId="775"/>
    <tableColumn id="2" xr3:uid="{40A48B47-1791-4EE8-B3D6-39B20F137456}" name="URAIAN" dataDxfId="774"/>
    <tableColumn id="3" xr3:uid="{DEA14EFF-CB97-4300-808F-0AD5446E56FB}" name="VOL" dataDxfId="773"/>
    <tableColumn id="4" xr3:uid="{7EB3FCE4-5AFE-4811-B250-AE693C5B3079}" name="SATUAN" dataDxfId="772"/>
    <tableColumn id="5" xr3:uid="{EEB5590A-8B56-4AB2-A30F-A6B01AA40ADF}" name="HS" dataDxfId="771" dataCellStyle="Comma [0]">
      <calculatedColumnFormula>(3*1000000000)+(500000000)</calculatedColumnFormula>
    </tableColumn>
    <tableColumn id="6" xr3:uid="{F13D6A35-D791-4EE5-9976-8AD439A996A0}" name="JUMLAH : VOL * HS" dataDxfId="770" dataCellStyle="Comma [0]">
      <calculatedColumnFormula>D38*F38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91426DB-ED71-4214-9CAA-84BF8347F7C4}" name="Table1202123" displayName="Table1202123" ref="K37:P47" totalsRowShown="0" headerRowDxfId="769" dataDxfId="767" headerRowBorderDxfId="768" tableBorderDxfId="766" totalsRowBorderDxfId="765">
  <autoFilter ref="K37:P47" xr:uid="{991426DB-ED71-4214-9CAA-84BF8347F7C4}"/>
  <tableColumns count="6">
    <tableColumn id="1" xr3:uid="{F9A553B0-6364-4366-BC09-1C64665620A2}" name="KOMPONEN" dataDxfId="764"/>
    <tableColumn id="2" xr3:uid="{F074EE4C-6093-4F87-8C1D-1E26EA42A424}" name="URAIAN" dataDxfId="763"/>
    <tableColumn id="3" xr3:uid="{C0FC9C2E-D4F3-4F72-A07B-7C7F450E5CEB}" name="VOL" dataDxfId="762"/>
    <tableColumn id="4" xr3:uid="{B0361B7E-E443-4E2E-B7B0-1CFAD820A0C3}" name="SATUAN" dataDxfId="761"/>
    <tableColumn id="5" xr3:uid="{20B4919F-9E89-4637-B01B-3788A51E6E51}" name="HS" dataDxfId="760" dataCellStyle="Comma [0]"/>
    <tableColumn id="6" xr3:uid="{C18BF11B-9653-4CED-8473-46458B120AE3}" name="JUMLAH : VOL * HS" dataDxfId="759" dataCellStyle="Comma [0]">
      <calculatedColumnFormula>M38*O38</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D157FF9-71F4-44F9-866B-B90D9B8E6DF0}" name="Table120212324" displayName="Table120212324" ref="T37:Y47" totalsRowShown="0" headerRowDxfId="758" dataDxfId="756" headerRowBorderDxfId="757" tableBorderDxfId="755" totalsRowBorderDxfId="754">
  <autoFilter ref="T37:Y47" xr:uid="{AD157FF9-71F4-44F9-866B-B90D9B8E6DF0}"/>
  <tableColumns count="6">
    <tableColumn id="1" xr3:uid="{D8E1CEA6-FEB9-4A66-B079-FF792A428628}" name="KOMPONEN" dataDxfId="753"/>
    <tableColumn id="2" xr3:uid="{8E444DFA-BD53-4A2D-B43B-F15C60EC4AF1}" name="URAIAN" dataDxfId="752"/>
    <tableColumn id="3" xr3:uid="{F3020AD4-CEAE-4989-90BA-09993D9FC0CF}" name="VOL" dataDxfId="751"/>
    <tableColumn id="4" xr3:uid="{A3DE2BF0-FD6F-4B2C-8C0B-887BDC6263D4}" name="SATUAN" dataDxfId="750"/>
    <tableColumn id="5" xr3:uid="{F3FA0848-9716-468E-A274-986332179DB4}" name="HS" dataDxfId="749" dataCellStyle="Comma [0]"/>
    <tableColumn id="6" xr3:uid="{83B6062B-ED29-4A7F-B5EB-8CEE2298B85D}" name="JUMLAH : VOL * HS" dataDxfId="748" dataCellStyle="Comma [0]">
      <calculatedColumnFormula>V38*X38</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C2FD7E0-E109-4F15-AB97-8C747D8A3FD2}" name="Table120212325" displayName="Table120212325" ref="AC37:AH47" totalsRowShown="0" headerRowDxfId="747" dataDxfId="745" headerRowBorderDxfId="746" tableBorderDxfId="744" totalsRowBorderDxfId="743">
  <autoFilter ref="AC37:AH47" xr:uid="{2C2FD7E0-E109-4F15-AB97-8C747D8A3FD2}"/>
  <tableColumns count="6">
    <tableColumn id="1" xr3:uid="{A6409002-6556-468B-986C-98BA2792B60C}" name="KOMPONEN" dataDxfId="742"/>
    <tableColumn id="2" xr3:uid="{5A7C82F0-51E6-4C58-A447-DDE023C918EE}" name="URAIAN" dataDxfId="741"/>
    <tableColumn id="3" xr3:uid="{FCC91050-625C-439A-9018-CB030F654B77}" name="VOL" dataDxfId="740"/>
    <tableColumn id="4" xr3:uid="{7900110B-08D0-4B58-BF84-4D8879915E15}" name="SATUAN" dataDxfId="739"/>
    <tableColumn id="5" xr3:uid="{D2B04646-9642-4C9E-BDCD-2A0F92C2A6C0}" name="HS" dataDxfId="738" dataCellStyle="Comma [0]"/>
    <tableColumn id="6" xr3:uid="{0534286B-6A03-4BFC-A284-F64B97743468}" name="JUMLAH : VOL * HS" dataDxfId="737" dataCellStyle="Comma [0]">
      <calculatedColumnFormula>AE38*AG38</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3EC2315-5E23-4BDF-AB59-7163A03DD9C9}" name="Table120212326" displayName="Table120212326" ref="AL37:AQ47" totalsRowShown="0" headerRowDxfId="736" dataDxfId="734" headerRowBorderDxfId="735" tableBorderDxfId="733" totalsRowBorderDxfId="732">
  <autoFilter ref="AL37:AQ47" xr:uid="{23EC2315-5E23-4BDF-AB59-7163A03DD9C9}"/>
  <tableColumns count="6">
    <tableColumn id="1" xr3:uid="{46327D67-0C9D-4B20-B987-D7C8F889A09F}" name="KOMPONEN" dataDxfId="731"/>
    <tableColumn id="2" xr3:uid="{46D6E910-0C9C-45F9-A576-183A7ABA9DEB}" name="URAIAN" dataDxfId="730"/>
    <tableColumn id="3" xr3:uid="{E72A02F7-4B23-4407-A2CB-3D14A5132F86}" name="VOL" dataDxfId="729"/>
    <tableColumn id="4" xr3:uid="{227D65EF-C021-4C75-9EC7-F5DC6834A84B}" name="SATUAN" dataDxfId="728"/>
    <tableColumn id="5" xr3:uid="{7C707C1B-3F3F-4BF1-8C4D-578771E018C4}" name="HS" dataDxfId="727" dataCellStyle="Comma [0]"/>
    <tableColumn id="6" xr3:uid="{604F906F-2E41-4A06-8566-085C33F26C16}" name="JUMLAH : VOL * HS" dataDxfId="726" dataCellStyle="Comma [0]">
      <calculatedColumnFormula>AN38*AP38</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B6E4F85-6F28-4FC5-9DB8-12125B675CF7}" name="Table120212327" displayName="Table120212327" ref="AU37:AZ47" totalsRowShown="0" headerRowDxfId="725" dataDxfId="723" headerRowBorderDxfId="724" tableBorderDxfId="722" totalsRowBorderDxfId="721">
  <autoFilter ref="AU37:AZ47" xr:uid="{9B6E4F85-6F28-4FC5-9DB8-12125B675CF7}"/>
  <tableColumns count="6">
    <tableColumn id="1" xr3:uid="{60DC6D26-7832-4496-B2B1-74FDD82F710A}" name="KOMPONEN" dataDxfId="720"/>
    <tableColumn id="2" xr3:uid="{19D5D19C-A890-4703-A679-7AFEC7859528}" name="URAIAN" dataDxfId="719"/>
    <tableColumn id="3" xr3:uid="{8BA62FF8-DCFF-4789-AB38-7B26A2263C2F}" name="VOL" dataDxfId="718"/>
    <tableColumn id="4" xr3:uid="{BAA94414-F491-45DE-B78F-99F8A6538F10}" name="SATUAN" dataDxfId="717"/>
    <tableColumn id="5" xr3:uid="{64D37475-7A61-4802-9E42-2BF6A48E39A2}" name="HS" dataDxfId="716" dataCellStyle="Comma [0]"/>
    <tableColumn id="6" xr3:uid="{C28227F1-F668-4BEB-BDDE-32809C5FF0DE}" name="JUMLAH : VOL * HS" dataDxfId="715" dataCellStyle="Comma [0]">
      <calculatedColumnFormula>AW38*AY38</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4F94BA0-0E7A-4634-AC3B-D15C7C3F9A3E}" name="Table120212328" displayName="Table120212328" ref="BD37:BI47" totalsRowShown="0" headerRowDxfId="714" dataDxfId="712" headerRowBorderDxfId="713" tableBorderDxfId="711" totalsRowBorderDxfId="710">
  <autoFilter ref="BD37:BI47" xr:uid="{C4F94BA0-0E7A-4634-AC3B-D15C7C3F9A3E}"/>
  <tableColumns count="6">
    <tableColumn id="1" xr3:uid="{DA1B4F6F-EE1A-45CD-BAB0-42BA998DFA7C}" name="KOMPONEN" dataDxfId="709"/>
    <tableColumn id="2" xr3:uid="{EC54F6D7-ABC0-49F3-ADF6-724CE78030E7}" name="URAIAN" dataDxfId="708"/>
    <tableColumn id="3" xr3:uid="{5DCA09F7-B891-4AF1-8360-F71D2743F367}" name="VOL" dataDxfId="707"/>
    <tableColumn id="4" xr3:uid="{1517B155-43DE-478E-87EA-B98501CB732B}" name="SATUAN" dataDxfId="706"/>
    <tableColumn id="5" xr3:uid="{FD2537DA-ECA9-449E-ACAA-7EB7EEFB842E}" name="HS" dataDxfId="705" dataCellStyle="Comma [0]"/>
    <tableColumn id="6" xr3:uid="{B1D540C1-2915-4171-B8D4-085E7C989A10}" name="JUMLAH : VOL * HS" dataDxfId="704" dataCellStyle="Comma [0]">
      <calculatedColumnFormula>BF38*BH38</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46AB93F9-6444-427A-A2FD-E136A26E64CD}" name="Table120212329" displayName="Table120212329" ref="BM37:BR47" totalsRowShown="0" headerRowDxfId="703" dataDxfId="701" headerRowBorderDxfId="702" tableBorderDxfId="700" totalsRowBorderDxfId="699">
  <autoFilter ref="BM37:BR47" xr:uid="{46AB93F9-6444-427A-A2FD-E136A26E64CD}"/>
  <tableColumns count="6">
    <tableColumn id="1" xr3:uid="{DB1259B8-2CA6-4C5F-8DE6-2D6E4165A450}" name="KOMPONEN" dataDxfId="698"/>
    <tableColumn id="2" xr3:uid="{897F3C2A-4B4D-460B-9451-34C022FE62EB}" name="URAIAN" dataDxfId="697"/>
    <tableColumn id="3" xr3:uid="{B2665334-A16E-490A-9511-226DE60E23C3}" name="VOL" dataDxfId="696"/>
    <tableColumn id="4" xr3:uid="{67F974FC-9A5B-4E36-8DD9-8B6E01B1647C}" name="SATUAN" dataDxfId="695"/>
    <tableColumn id="5" xr3:uid="{141DBE4F-EC74-47E5-A350-4E34C528202A}" name="HS" dataDxfId="694" dataCellStyle="Comma [0]"/>
    <tableColumn id="6" xr3:uid="{1D67C83A-92FF-41B1-B17B-70AEE6057C2A}" name="JUMLAH : VOL * HS" dataDxfId="693" dataCellStyle="Comma [0]">
      <calculatedColumnFormula>BO38*BQ38</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B328CD1B-21E0-4AA7-A4BF-79B8BB0098B4}" name="Table120212330" displayName="Table120212330" ref="BV37:CA47" totalsRowShown="0" headerRowDxfId="692" dataDxfId="690" headerRowBorderDxfId="691" tableBorderDxfId="689" totalsRowBorderDxfId="688">
  <autoFilter ref="BV37:CA47" xr:uid="{B328CD1B-21E0-4AA7-A4BF-79B8BB0098B4}"/>
  <tableColumns count="6">
    <tableColumn id="1" xr3:uid="{B0EFB495-5EB6-4B84-A6B3-EC45887EF27D}" name="KOMPONEN" dataDxfId="687"/>
    <tableColumn id="2" xr3:uid="{87424BD0-ED02-44FE-AF34-ED5DC5B23298}" name="URAIAN" dataDxfId="686"/>
    <tableColumn id="3" xr3:uid="{7C5F85DD-171C-4635-8075-D1D04A93E949}" name="VOL" dataDxfId="685"/>
    <tableColumn id="4" xr3:uid="{DEFE2B3B-A1A7-4715-9DEE-69E3E2A43300}" name="SATUAN" dataDxfId="684"/>
    <tableColumn id="5" xr3:uid="{A0665334-BA2B-4D91-9A30-C1741619F794}" name="HS" dataDxfId="683" dataCellStyle="Comma [0]"/>
    <tableColumn id="6" xr3:uid="{43D96D10-37AE-44AB-9C48-C17D9A6D272D}" name="JUMLAH : VOL * HS" dataDxfId="682" dataCellStyle="Comma [0]">
      <calculatedColumnFormula>BX38*BZ38</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40E5724-BD5E-4186-BDB7-6737F60ADF46}" name="Table120212331" displayName="Table120212331" ref="CE37:CJ47" totalsRowShown="0" headerRowDxfId="681" dataDxfId="679" headerRowBorderDxfId="680" tableBorderDxfId="678" totalsRowBorderDxfId="677">
  <autoFilter ref="CE37:CJ47" xr:uid="{440E5724-BD5E-4186-BDB7-6737F60ADF46}"/>
  <tableColumns count="6">
    <tableColumn id="1" xr3:uid="{9B3892F1-B2CC-4155-9B58-29580B748175}" name="KOMPONEN" dataDxfId="676"/>
    <tableColumn id="2" xr3:uid="{51D682AB-6FB7-426B-B5C5-FD685DFC29E7}" name="URAIAN" dataDxfId="675"/>
    <tableColumn id="3" xr3:uid="{F1F7338A-3F96-42A5-83A9-3F20036629E9}" name="VOL" dataDxfId="674"/>
    <tableColumn id="4" xr3:uid="{73266988-9A3C-4934-B293-B54C86752C70}" name="SATUAN" dataDxfId="673"/>
    <tableColumn id="5" xr3:uid="{70D85C85-F1BD-4D4B-9831-70D5F17E9E42}" name="HS" dataDxfId="672" dataCellStyle="Comma [0]">
      <calculatedColumnFormula>(3*1000000000)+(500000000)</calculatedColumnFormula>
    </tableColumn>
    <tableColumn id="6" xr3:uid="{A8545EAA-7594-405E-A51C-F23AF5842620}" name="JUMLAH : VOL * HS" dataDxfId="671" dataCellStyle="Comma [0]">
      <calculatedColumnFormula>CG38*CI38</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6ACF2C-2F8A-4869-8B3C-8C5F00BA3EAE}" name="Table1202123272" displayName="Table1202123272" ref="CN37:CS47" totalsRowShown="0" headerRowDxfId="670" dataDxfId="668" headerRowBorderDxfId="669" tableBorderDxfId="667" totalsRowBorderDxfId="666">
  <autoFilter ref="CN37:CS47" xr:uid="{EF6ACF2C-2F8A-4869-8B3C-8C5F00BA3EAE}"/>
  <tableColumns count="6">
    <tableColumn id="1" xr3:uid="{16C42CB5-2E3A-4204-9496-00555609FB4F}" name="KOMPONEN" dataDxfId="665"/>
    <tableColumn id="2" xr3:uid="{C882A3DE-EC05-4DB3-8976-F09222AFDD5D}" name="URAIAN" dataDxfId="664"/>
    <tableColumn id="3" xr3:uid="{1A431B03-6201-43AC-AFE5-43BE11C05E6B}" name="VOL" dataDxfId="663"/>
    <tableColumn id="4" xr3:uid="{A5AE09F3-5D21-4D4C-8C53-0CA32F2BA127}" name="SATUAN" dataDxfId="662"/>
    <tableColumn id="5" xr3:uid="{0470FD29-8897-4CC5-A339-9D6DFA0FC94A}" name="HS" dataDxfId="661" dataCellStyle="Comma [0]"/>
    <tableColumn id="6" xr3:uid="{7E3B84DD-B9CE-4995-B312-8413B115A57E}" name="JUMLAH : VOL * HS" dataDxfId="660" dataCellStyle="Comma [0]">
      <calculatedColumnFormula>CP38*CR38</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55C07F-7A28-45D7-A40D-970508CDEA5A}" name="Table1202123283" displayName="Table1202123283" ref="CW37:DB47" totalsRowShown="0" headerRowDxfId="659" dataDxfId="657" headerRowBorderDxfId="658" tableBorderDxfId="656" totalsRowBorderDxfId="655">
  <autoFilter ref="CW37:DB47" xr:uid="{3B55C07F-7A28-45D7-A40D-970508CDEA5A}"/>
  <tableColumns count="6">
    <tableColumn id="1" xr3:uid="{BC4CD588-48EB-4A84-B433-5A28F6954F89}" name="KOMPONEN" dataDxfId="654"/>
    <tableColumn id="2" xr3:uid="{7172D9D7-1703-43F8-B0B5-10608AA55D0B}" name="URAIAN" dataDxfId="653"/>
    <tableColumn id="3" xr3:uid="{5D1299B4-C307-4A67-88FA-600BAA55E386}" name="VOL" dataDxfId="652"/>
    <tableColumn id="4" xr3:uid="{B8DEFF2D-4228-4B95-BEE7-4CB3851FD49C}" name="SATUAN" dataDxfId="651"/>
    <tableColumn id="5" xr3:uid="{630A4A94-CF2A-471D-93D8-E52CC624C741}" name="HS" dataDxfId="650" dataCellStyle="Comma [0]"/>
    <tableColumn id="6" xr3:uid="{3204DB39-0A05-4758-8596-87EB8141D4A1}" name="JUMLAH : VOL * HS" dataDxfId="649" dataCellStyle="Comma [0]">
      <calculatedColumnFormula>CY38*DA38</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CA5E50-A034-4507-9FC8-2EEC3CA87216}" name="Table1202123296" displayName="Table1202123296" ref="DF37:DK47" totalsRowShown="0" headerRowDxfId="648" dataDxfId="646" headerRowBorderDxfId="647" tableBorderDxfId="645" totalsRowBorderDxfId="644">
  <autoFilter ref="DF37:DK47" xr:uid="{82CA5E50-A034-4507-9FC8-2EEC3CA87216}"/>
  <tableColumns count="6">
    <tableColumn id="1" xr3:uid="{547963E8-114E-4986-B34C-A361969E4496}" name="KOMPONEN" dataDxfId="643"/>
    <tableColumn id="2" xr3:uid="{B60F2393-ACA2-457E-B7D7-35263BA6DB77}" name="URAIAN" dataDxfId="642"/>
    <tableColumn id="3" xr3:uid="{7848122C-20E9-469F-BCBC-0D67EA2D91C0}" name="VOL" dataDxfId="641"/>
    <tableColumn id="4" xr3:uid="{2FC15F37-8F3B-48CA-B7BD-B9AB7E693ABE}" name="SATUAN" dataDxfId="640"/>
    <tableColumn id="5" xr3:uid="{96E9BC5C-E21B-42C2-8ED7-BE362D8E7A4E}" name="HS" dataDxfId="639" dataCellStyle="Comma [0]"/>
    <tableColumn id="6" xr3:uid="{ADB5F256-CE49-4258-A978-CA2DCFE91869}" name="JUMLAH : VOL * HS" dataDxfId="638" dataCellStyle="Comma [0]">
      <calculatedColumnFormula>DH38*DJ38</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F01EF6AD-1AE0-4BDD-9260-7D789BA37F1F}" name="Table12021233046" displayName="Table12021233046" ref="DO37:DT47" totalsRowShown="0" headerRowDxfId="637" dataDxfId="635" headerRowBorderDxfId="636" tableBorderDxfId="634" totalsRowBorderDxfId="633">
  <autoFilter ref="DO37:DT47" xr:uid="{F01EF6AD-1AE0-4BDD-9260-7D789BA37F1F}"/>
  <tableColumns count="6">
    <tableColumn id="1" xr3:uid="{021DAD2E-872A-43EF-9E07-B380E00DC366}" name="KOMPONEN" dataDxfId="632"/>
    <tableColumn id="2" xr3:uid="{E9313D3E-7516-4011-B5A9-DA0F45F8FEF8}" name="URAIAN" dataDxfId="631"/>
    <tableColumn id="3" xr3:uid="{CAD8C61F-F955-4B1F-AE0C-E954815B9D8E}" name="VOL" dataDxfId="630"/>
    <tableColumn id="4" xr3:uid="{E30C4B56-9279-4FAF-8ED8-35C4B98A8091}" name="SATUAN" dataDxfId="629"/>
    <tableColumn id="5" xr3:uid="{FFAB545C-1CAA-44EB-B6DB-D0ED7F52BFDD}" name="HS" dataDxfId="628" dataCellStyle="Comma [0]"/>
    <tableColumn id="6" xr3:uid="{19C39E0E-584C-412F-8AF3-7567F937506D}" name="JUMLAH : VOL * HS" dataDxfId="627" dataCellStyle="Comma [0]">
      <calculatedColumnFormula>DQ38*DS38</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B4454B34-BA47-448A-BAB0-18773FC88FD0}" name="Table12021233147" displayName="Table12021233147" ref="DX37:EC47" totalsRowShown="0" headerRowDxfId="626" dataDxfId="624" headerRowBorderDxfId="625" tableBorderDxfId="623" totalsRowBorderDxfId="622">
  <autoFilter ref="DX37:EC47" xr:uid="{B4454B34-BA47-448A-BAB0-18773FC88FD0}"/>
  <tableColumns count="6">
    <tableColumn id="1" xr3:uid="{E5919F4E-6710-4572-9586-BCA852E16FEF}" name="KOMPONEN" dataDxfId="621"/>
    <tableColumn id="2" xr3:uid="{F05EC793-EB22-4748-BB20-816A6B6266A9}" name="URAIAN" dataDxfId="620"/>
    <tableColumn id="3" xr3:uid="{5ADBE222-28D8-4A8B-8D64-6F4ADB6C2326}" name="VOL" dataDxfId="619"/>
    <tableColumn id="4" xr3:uid="{F615CA48-E5C4-4A58-AAD5-9A62E6B1931C}" name="SATUAN" dataDxfId="618"/>
    <tableColumn id="5" xr3:uid="{630D2C1C-FF5C-4240-8953-14CE52C0F2CE}" name="HS" dataDxfId="617" dataCellStyle="Comma [0]">
      <calculatedColumnFormula>(3*1000000000)+(500000000)</calculatedColumnFormula>
    </tableColumn>
    <tableColumn id="6" xr3:uid="{8923113B-F622-4EB9-BAE6-3183881B157A}" name="JUMLAH : VOL * HS" dataDxfId="616" dataCellStyle="Comma [0]">
      <calculatedColumnFormula>DZ38*EB38</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65C2D6-F2B6-4D37-89F8-BF3DFE0CD1BA}" name="Table3" displayName="Table3" ref="B22:G32" totalsRowShown="0" headerRowDxfId="463" dataDxfId="461" headerRowBorderDxfId="462" tableBorderDxfId="460" totalsRowBorderDxfId="459">
  <autoFilter ref="B22:G32" xr:uid="{3065C2D6-F2B6-4D37-89F8-BF3DFE0CD1BA}"/>
  <tableColumns count="6">
    <tableColumn id="1" xr3:uid="{4BC5164C-C740-4DA5-9CFB-0B2B476F7705}" name="KOMPONEN" dataDxfId="458"/>
    <tableColumn id="2" xr3:uid="{ACCDAF84-5DEE-4A37-9B70-EDDDEE7BC9CD}" name="URAIAN" dataDxfId="457"/>
    <tableColumn id="3" xr3:uid="{A8714E3C-D107-4388-97D2-C82E1EB94313}" name="VOL" dataDxfId="456"/>
    <tableColumn id="4" xr3:uid="{3BF5359B-7938-48ED-B20B-28FF06972368}" name="SATUAN" dataDxfId="455"/>
    <tableColumn id="5" xr3:uid="{18341D56-1B96-4F9B-9221-CAB95CE36695}" name="HS" dataDxfId="454" dataCellStyle="Comma [0]"/>
    <tableColumn id="6" xr3:uid="{C209E7EE-60D5-4A8B-BDB1-87DA1F364CE9}" name="JUMLAH : VOL * HS" dataDxfId="453" dataCellStyle="Comma [0]">
      <calculatedColumnFormula>D23*F23</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BFACFA-967D-4F44-96B4-C5793234EB80}" name="Table4" displayName="Table4" ref="B46:G56" totalsRowShown="0" headerRowDxfId="452" dataDxfId="450" headerRowBorderDxfId="451" tableBorderDxfId="449" totalsRowBorderDxfId="448">
  <autoFilter ref="B46:G56" xr:uid="{A0BFACFA-967D-4F44-96B4-C5793234EB80}"/>
  <tableColumns count="6">
    <tableColumn id="1" xr3:uid="{53A77A4A-37C9-47B2-B8B7-5E029A1B734B}" name="KOMPONEN" dataDxfId="447"/>
    <tableColumn id="2" xr3:uid="{AD521648-3FCB-40E3-93F7-76A0BBC1724E}" name="URAIAN" dataDxfId="446"/>
    <tableColumn id="3" xr3:uid="{06C9FE1E-14D3-464C-9EB8-9E43818B5005}" name="VOL" dataDxfId="445"/>
    <tableColumn id="4" xr3:uid="{5C93B077-BCE5-42C3-B77F-5FFF421AE5B2}" name="SATUAN" dataDxfId="444"/>
    <tableColumn id="5" xr3:uid="{55134BD8-1B87-4457-B7B5-89C94BD2BFEE}" name="HS" dataDxfId="443" dataCellStyle="Comma [0]"/>
    <tableColumn id="6" xr3:uid="{E6A4DE70-2B48-4D08-ACE7-75C4895FFDA3}" name="JUMLAH : VOL * HS" dataDxfId="442" dataCellStyle="Comma [0]">
      <calculatedColumnFormula>D47*F47</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1A5F4F-EAF4-4D36-8818-AD2DEB6B62C3}" name="Table8" displayName="Table8" ref="B65:F75" totalsRowShown="0" headerRowDxfId="441" dataDxfId="439" headerRowBorderDxfId="440" tableBorderDxfId="438" totalsRowBorderDxfId="437">
  <autoFilter ref="B65:F75" xr:uid="{1E1A5F4F-EAF4-4D36-8818-AD2DEB6B62C3}"/>
  <tableColumns count="5">
    <tableColumn id="1" xr3:uid="{B8AA2AE6-53AB-44A1-A4D6-10F5FE4C3224}" name="URAIAN" dataDxfId="436"/>
    <tableColumn id="2" xr3:uid="{69D1C3DE-1428-4F31-9022-7925F33642EC}" name="VOL" dataDxfId="435"/>
    <tableColumn id="3" xr3:uid="{327DDD9E-163F-462A-B2EE-ADAAC2150EE8}" name="SATUAN" dataDxfId="434"/>
    <tableColumn id="4" xr3:uid="{BCFFCEF4-7920-47E4-878B-EF9A8AFA82E8}" name="HS" dataDxfId="433" dataCellStyle="Comma [0]"/>
    <tableColumn id="5" xr3:uid="{5A02DA9B-5B39-46B1-A11C-53B9E11CEF06}" name="JUMLAH : VOL * HS" dataDxfId="432" dataCellStyle="Comma [0]">
      <calculatedColumnFormula>C66*E66</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CE4875-71FC-44F4-8EB2-E7EFF518F156}" name="Table37" displayName="Table37" ref="K22:P32" totalsRowShown="0" headerRowDxfId="431" dataDxfId="429" headerRowBorderDxfId="430" tableBorderDxfId="428" totalsRowBorderDxfId="427">
  <autoFilter ref="K22:P32" xr:uid="{FECE4875-71FC-44F4-8EB2-E7EFF518F156}"/>
  <tableColumns count="6">
    <tableColumn id="1" xr3:uid="{4ED00C34-9EEC-4855-99B0-53A158891C37}" name="KOMPONEN" dataDxfId="426"/>
    <tableColumn id="2" xr3:uid="{6356A413-CF50-4DFA-9154-7BA44DFED363}" name="URAIAN" dataDxfId="425"/>
    <tableColumn id="3" xr3:uid="{B939791D-4F1C-45FE-B428-61ED19725AAC}" name="VOL" dataDxfId="424"/>
    <tableColumn id="4" xr3:uid="{80206EB1-C902-4DC5-8EFA-BB46FD212082}" name="SATUAN" dataDxfId="423"/>
    <tableColumn id="5" xr3:uid="{8FE0139B-9829-414F-B7D6-31611EA41285}" name="HS" dataDxfId="422" dataCellStyle="Comma [0]"/>
    <tableColumn id="6" xr3:uid="{A767352A-AEF5-4AA9-BA7B-391CD1CF514D}" name="JUMLAH : VOL * HS" dataDxfId="421" dataCellStyle="Comma [0]">
      <calculatedColumnFormula>M23*O23</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4650229-A5FD-4AF9-9034-9048188AE96D}" name="Table410" displayName="Table410" ref="K46:P56" totalsRowShown="0" headerRowDxfId="420" headerRowBorderDxfId="419" tableBorderDxfId="418" totalsRowBorderDxfId="417">
  <autoFilter ref="K46:P56" xr:uid="{B4650229-A5FD-4AF9-9034-9048188AE96D}"/>
  <tableColumns count="6">
    <tableColumn id="1" xr3:uid="{6557A06A-FC89-4D49-B6DF-1436532F067A}" name="KOMPONEN" dataDxfId="416"/>
    <tableColumn id="2" xr3:uid="{C7BFB89B-BE8C-414F-B9B2-83AAC4F7B88E}" name="URAIAN" dataDxfId="415"/>
    <tableColumn id="3" xr3:uid="{4BA290D9-47DE-4926-BD9F-08331F567039}" name="VOL" dataDxfId="414"/>
    <tableColumn id="4" xr3:uid="{96616BEE-3FDD-4DDF-883C-B1F6BDD2C8D9}" name="SATUAN" dataDxfId="413"/>
    <tableColumn id="5" xr3:uid="{908769E7-0F64-43BB-8F06-570C53906907}" name="HS" dataDxfId="412" dataCellStyle="Comma [0]"/>
    <tableColumn id="6" xr3:uid="{F11BF55E-34D1-4CAE-BAC4-9EA69389F89B}" name="JUMLAH : VOL * HS" dataDxfId="411" dataCellStyle="Comma [0]">
      <calculatedColumnFormula>M47*O47</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DDDE44A-46CB-45BC-9300-9BB82468F200}" name="Table811" displayName="Table811" ref="K65:O75" totalsRowShown="0" headerRowDxfId="410" dataDxfId="408" headerRowBorderDxfId="409" tableBorderDxfId="407" totalsRowBorderDxfId="406">
  <autoFilter ref="K65:O75" xr:uid="{9DDDE44A-46CB-45BC-9300-9BB82468F200}"/>
  <tableColumns count="5">
    <tableColumn id="1" xr3:uid="{A7213700-8864-423A-B3AF-933C00BCDD1A}" name="URAIAN" dataDxfId="405"/>
    <tableColumn id="2" xr3:uid="{2A0FDA96-2FF7-4F73-8A4C-740EF096C0A7}" name="VOL" dataDxfId="404"/>
    <tableColumn id="3" xr3:uid="{326CCA54-9EB6-4E29-874D-B89D9EA5B710}" name="SATUAN" dataDxfId="403"/>
    <tableColumn id="4" xr3:uid="{50760527-52E3-4C31-8CFD-EFD018E36A56}" name="HS" dataDxfId="402" dataCellStyle="Comma [0]"/>
    <tableColumn id="5" xr3:uid="{FBE1DC4E-2E8F-496A-8AB4-24CC66E00E1A}" name="JUMLAH : VOL * HS" dataDxfId="401" dataCellStyle="Comma [0]">
      <calculatedColumnFormula>L66*N66</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F091BBB-5B1F-47DC-8C13-0B61D48E43F9}" name="Table312" displayName="Table312" ref="T22:Y32" totalsRowShown="0" headerRowDxfId="400" headerRowBorderDxfId="399" tableBorderDxfId="398" totalsRowBorderDxfId="397">
  <autoFilter ref="T22:Y32" xr:uid="{8F091BBB-5B1F-47DC-8C13-0B61D48E43F9}"/>
  <tableColumns count="6">
    <tableColumn id="1" xr3:uid="{A0F7E5E0-988B-45F6-A4C1-BE6FE7B1C4B8}" name="KOMPONEN" dataDxfId="396"/>
    <tableColumn id="2" xr3:uid="{E00F8B33-4079-4955-93E7-53FDA72325AD}" name="URAIAN" dataDxfId="395"/>
    <tableColumn id="3" xr3:uid="{83A33524-301B-461C-8868-298870A70AF3}" name="VOL" dataDxfId="394"/>
    <tableColumn id="4" xr3:uid="{ABD3BB20-412E-4AFB-894B-639FC37E5C63}" name="SATUAN" dataDxfId="393"/>
    <tableColumn id="5" xr3:uid="{60D18F83-FA0C-44AF-840C-E8A8C46B08E4}" name="HS" dataDxfId="392" dataCellStyle="Comma [0]"/>
    <tableColumn id="6" xr3:uid="{230E1833-1036-4FBD-8505-47B981993876}" name="JUMLAH : VOL * HS" dataDxfId="391" dataCellStyle="Comma [0]">
      <calculatedColumnFormula>V23*X23</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4522954-DA7F-4BC2-822D-864957F4030D}" name="Table413" displayName="Table413" ref="T46:Y56" totalsRowShown="0" headerRowDxfId="390" headerRowBorderDxfId="389" tableBorderDxfId="388" totalsRowBorderDxfId="387">
  <autoFilter ref="T46:Y56" xr:uid="{74522954-DA7F-4BC2-822D-864957F4030D}"/>
  <tableColumns count="6">
    <tableColumn id="1" xr3:uid="{66A2404D-6031-46F1-A8D5-78649A708749}" name="KOMPONEN" dataDxfId="386"/>
    <tableColumn id="2" xr3:uid="{79189EA3-CA65-4866-AB3E-B44C3CE1AF3E}" name="URAIAN" dataDxfId="385"/>
    <tableColumn id="3" xr3:uid="{B735F585-390B-494E-B77D-444D780346A2}" name="VOL" dataDxfId="384"/>
    <tableColumn id="4" xr3:uid="{49C3955F-5C1B-4FA9-8C41-BEA911438F15}" name="SATUAN" dataDxfId="383"/>
    <tableColumn id="5" xr3:uid="{E4FA0355-F10D-4257-9C02-42C06EC7E20E}" name="HS" dataDxfId="382" dataCellStyle="Comma [0]"/>
    <tableColumn id="6" xr3:uid="{AA04996D-1406-4821-A7F4-071493CEDD4B}" name="JUMLAH : VOL * HS" dataDxfId="381" dataCellStyle="Comma [0]">
      <calculatedColumnFormula>V47*X47</calculatedColumnFormula>
    </tableColumn>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5A2796A-B981-4423-B9F2-17C7328638E2}" name="Table814" displayName="Table814" ref="T65:X75" totalsRowShown="0" headerRowDxfId="380" headerRowBorderDxfId="379" tableBorderDxfId="378" totalsRowBorderDxfId="377">
  <autoFilter ref="T65:X75" xr:uid="{45A2796A-B981-4423-B9F2-17C7328638E2}"/>
  <tableColumns count="5">
    <tableColumn id="1" xr3:uid="{D573A041-D430-4992-8453-5A9BAB092301}" name="URAIAN" dataDxfId="376"/>
    <tableColumn id="2" xr3:uid="{3AB0F2BB-9879-4FF5-AD4C-33EF829DF9F5}" name="VOL" dataDxfId="375"/>
    <tableColumn id="3" xr3:uid="{E9E2B626-10FF-4101-83C7-8211B7DA60BE}" name="SATUAN" dataDxfId="374"/>
    <tableColumn id="4" xr3:uid="{AA65EAD8-20F1-4172-8C00-81A27C0A22D1}" name="HS" dataDxfId="373" dataCellStyle="Comma [0]"/>
    <tableColumn id="5" xr3:uid="{E1F02919-0A11-48A4-8E33-7033CB3D547D}" name="JUMLAH : VOL * HS" dataDxfId="372" dataCellStyle="Comma [0]">
      <calculatedColumnFormula>U66*W66</calculatedColumn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A32A0F9-5C75-40D6-83BB-EE8DE8E679C3}" name="Table315" displayName="Table315" ref="AC22:AH32" totalsRowShown="0" headerRowDxfId="371" dataDxfId="369" headerRowBorderDxfId="370" tableBorderDxfId="368" totalsRowBorderDxfId="367">
  <autoFilter ref="AC22:AH32" xr:uid="{AA32A0F9-5C75-40D6-83BB-EE8DE8E679C3}"/>
  <tableColumns count="6">
    <tableColumn id="1" xr3:uid="{742362D3-E0B0-4B77-ACA0-E0C080850E04}" name="KOMPONEN" dataDxfId="366"/>
    <tableColumn id="2" xr3:uid="{96288C93-FBB3-458E-859C-6EBB02CD40EF}" name="URAIAN" dataDxfId="365"/>
    <tableColumn id="3" xr3:uid="{443833F5-207B-4CF7-8BA6-E02FBCE25188}" name="VOL" dataDxfId="364"/>
    <tableColumn id="4" xr3:uid="{34715AEA-62F4-4E9B-8627-1267ED69A652}" name="SATUAN" dataDxfId="363"/>
    <tableColumn id="5" xr3:uid="{DECF4D4B-FEE3-4DBC-A8C4-11A51C5ED10F}" name="HS" dataDxfId="362" dataCellStyle="Comma [0]"/>
    <tableColumn id="6" xr3:uid="{D287A895-905B-4B06-97E6-0F39B7180339}" name="JUMLAH : VOL * HS" dataDxfId="361" dataCellStyle="Comma [0]">
      <calculatedColumnFormula>AE23*AG23</calculatedColumnFormula>
    </tableColumn>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4ECF4E2-30C4-4182-AB6D-08E9F48EBB12}" name="Table416" displayName="Table416" ref="AC46:AH56" totalsRowShown="0" headerRowDxfId="360" headerRowBorderDxfId="359" tableBorderDxfId="358" totalsRowBorderDxfId="357">
  <autoFilter ref="AC46:AH56" xr:uid="{94ECF4E2-30C4-4182-AB6D-08E9F48EBB12}"/>
  <tableColumns count="6">
    <tableColumn id="1" xr3:uid="{468AAE8E-420F-4034-8814-D71DAF73C109}" name="KOMPONEN" dataDxfId="356"/>
    <tableColumn id="2" xr3:uid="{3405B5C3-21DD-46DE-AD58-8D2D803700A4}" name="URAIAN" dataDxfId="355"/>
    <tableColumn id="3" xr3:uid="{E7ABA092-AF50-4872-B7B0-54821E74A7FE}" name="VOL" dataDxfId="354"/>
    <tableColumn id="4" xr3:uid="{96A0A1A8-30C4-4DD4-B570-F048E1CFDE12}" name="SATUAN" dataDxfId="353"/>
    <tableColumn id="5" xr3:uid="{676D5234-A29E-4E14-89BC-7FCCD92370CD}" name="HS" dataDxfId="352" dataCellStyle="Comma [0]"/>
    <tableColumn id="6" xr3:uid="{5CE43EDC-56BE-4A63-B54B-4A5E6589A84A}" name="JUMLAH : VOL * HS" dataDxfId="351" dataCellStyle="Comma [0]">
      <calculatedColumnFormula>AE47*AG47</calculatedColumnFormula>
    </tableColumn>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002FDF2-B188-4426-98B5-E5A8D23C3C7D}" name="Table817" displayName="Table817" ref="AC65:AG75" totalsRowShown="0" headerRowDxfId="350" dataDxfId="348" headerRowBorderDxfId="349" tableBorderDxfId="347" totalsRowBorderDxfId="346">
  <autoFilter ref="AC65:AG75" xr:uid="{3002FDF2-B188-4426-98B5-E5A8D23C3C7D}"/>
  <tableColumns count="5">
    <tableColumn id="1" xr3:uid="{0D84C614-0D97-42D0-BA18-3853BCF64D02}" name="URAIAN" dataDxfId="345"/>
    <tableColumn id="2" xr3:uid="{BCF1F30D-41A4-415E-97A0-1AF1BD16CDA2}" name="VOL" dataDxfId="344"/>
    <tableColumn id="3" xr3:uid="{CF15BAB3-2F0B-460B-8604-A016706238F4}" name="SATUAN" dataDxfId="343"/>
    <tableColumn id="4" xr3:uid="{90B5F8A9-FE7F-4976-91E2-EE5522BE619E}" name="HS" dataDxfId="342" dataCellStyle="Comma [0]"/>
    <tableColumn id="5" xr3:uid="{85860A63-FE54-430F-9FD2-AD0249535294}" name="JUMLAH : VOL * HS" dataDxfId="341" dataCellStyle="Comma [0]">
      <calculatedColumnFormula>AD66*AF66</calculatedColumnFormula>
    </tableColum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CDB1AF5-527A-43E6-A234-A089102C2B8D}" name="Table318" displayName="Table318" ref="AL22:AQ32" totalsRowShown="0" headerRowDxfId="340" dataDxfId="338" headerRowBorderDxfId="339" tableBorderDxfId="337" totalsRowBorderDxfId="336">
  <autoFilter ref="AL22:AQ32" xr:uid="{0CDB1AF5-527A-43E6-A234-A089102C2B8D}"/>
  <tableColumns count="6">
    <tableColumn id="1" xr3:uid="{57EE910D-0CF7-4D63-8EDD-71954C456062}" name="KOMPONEN" dataDxfId="335"/>
    <tableColumn id="2" xr3:uid="{3A32D4C2-637D-4B76-8FDD-2DF3BA63B660}" name="URAIAN" dataDxfId="334"/>
    <tableColumn id="3" xr3:uid="{245BC308-0D2E-49D3-ABC1-B2FAF6633481}" name="VOL" dataDxfId="333"/>
    <tableColumn id="4" xr3:uid="{9A34B16D-7910-493D-A29C-829B24184315}" name="SATUAN" dataDxfId="332"/>
    <tableColumn id="5" xr3:uid="{5E31924D-C845-4AC8-B601-60DA6C5FA85E}" name="HS" dataDxfId="331" dataCellStyle="Comma [0]"/>
    <tableColumn id="6" xr3:uid="{4681B85A-BF2E-4AE5-929D-C2562C1B33A1}" name="JUMLAH : VOL * HS" dataDxfId="330" dataCellStyle="Comma [0]">
      <calculatedColumnFormula>AN23*AP23</calculatedColumnFormula>
    </tableColumn>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A506D6F-9689-4B67-BE9D-24073BD4C46D}" name="Table419" displayName="Table419" ref="AL46:AQ56" totalsRowShown="0" headerRowDxfId="329" headerRowBorderDxfId="328" tableBorderDxfId="327" totalsRowBorderDxfId="326">
  <autoFilter ref="AL46:AQ56" xr:uid="{CA506D6F-9689-4B67-BE9D-24073BD4C46D}"/>
  <tableColumns count="6">
    <tableColumn id="1" xr3:uid="{2474999A-C6B8-4C81-8954-ECA92AF9C467}" name="KOMPONEN" dataDxfId="325"/>
    <tableColumn id="2" xr3:uid="{545D86D2-1D17-443D-9E86-4E2E126B95B0}" name="URAIAN" dataDxfId="324"/>
    <tableColumn id="3" xr3:uid="{35A44315-D4C4-4E50-8D9F-5A983EED50B2}" name="VOL" dataDxfId="323"/>
    <tableColumn id="4" xr3:uid="{F5CABF44-2425-4FEF-B157-608C76B8C413}" name="SATUAN" dataDxfId="322"/>
    <tableColumn id="5" xr3:uid="{615A13E0-2CAB-426D-AC9F-E693E8ABE63F}" name="HS" dataDxfId="321" dataCellStyle="Comma [0]"/>
    <tableColumn id="6" xr3:uid="{D9B7BF34-FD0B-4065-9808-BB5739200EAD}" name="JUMLAH : VOL * HS" dataDxfId="320" dataCellStyle="Comma [0]">
      <calculatedColumnFormula>AN47*AP47</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F4853C3-A232-4003-9FD8-1B0C5E9DABFE}" name="Table820" displayName="Table820" ref="AL65:AP75" totalsRowShown="0" headerRowDxfId="319" dataDxfId="317" headerRowBorderDxfId="318" tableBorderDxfId="316" totalsRowBorderDxfId="315">
  <autoFilter ref="AL65:AP75" xr:uid="{EF4853C3-A232-4003-9FD8-1B0C5E9DABFE}"/>
  <tableColumns count="5">
    <tableColumn id="1" xr3:uid="{7848A79D-E565-42BD-8C30-9147DCADD08A}" name="URAIAN" dataDxfId="314"/>
    <tableColumn id="2" xr3:uid="{778CE0A9-CDF3-4B35-B134-7A8FA193C9A4}" name="VOL" dataDxfId="313"/>
    <tableColumn id="3" xr3:uid="{66356DD9-266F-4187-9C56-AC30C8DE0313}" name="SATUAN" dataDxfId="312"/>
    <tableColumn id="4" xr3:uid="{61A64A9F-06A6-4795-96F9-816F5AFAA37F}" name="HS" dataDxfId="311" dataCellStyle="Comma [0]"/>
    <tableColumn id="5" xr3:uid="{825F4848-B373-4FEA-861A-5A9F87A9529A}" name="JUMLAH : VOL * HS" dataDxfId="310" dataCellStyle="Comma [0]">
      <calculatedColumnFormula>AM66*AO66</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67052AB-4C62-4062-B0CC-171D149C71A3}" name="Table322" displayName="Table322" ref="AU22:AZ32" totalsRowShown="0" headerRowDxfId="309" dataDxfId="307" headerRowBorderDxfId="308" tableBorderDxfId="306" totalsRowBorderDxfId="305">
  <autoFilter ref="AU22:AZ32" xr:uid="{267052AB-4C62-4062-B0CC-171D149C71A3}"/>
  <tableColumns count="6">
    <tableColumn id="1" xr3:uid="{76CB072D-2C34-4CAF-9B59-8524E20DC9F1}" name="KOMPONEN" dataDxfId="304"/>
    <tableColumn id="2" xr3:uid="{4DC2F5F5-865C-4687-9BCB-077F7187933F}" name="URAIAN" dataDxfId="303"/>
    <tableColumn id="3" xr3:uid="{953A5AD4-D073-48BB-8E88-E22FE121D4CF}" name="VOL" dataDxfId="302"/>
    <tableColumn id="4" xr3:uid="{14AEE39D-69FC-4071-938C-AE99935EB890}" name="SATUAN" dataDxfId="301"/>
    <tableColumn id="5" xr3:uid="{D004B5AA-80EC-4D35-8BA7-F165C8A195DC}" name="HS" dataDxfId="300" dataCellStyle="Comma [0]"/>
    <tableColumn id="6" xr3:uid="{6908070D-0B8A-4892-8234-771060F16A95}" name="JUMLAH : VOL * HS" dataDxfId="299" dataCellStyle="Comma [0]">
      <calculatedColumnFormula>AW23*AY23</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A272DA6-E32B-489E-A531-089A8329C96A}" name="Table432" displayName="Table432" ref="AU46:AZ56" totalsRowShown="0" headerRowDxfId="298" headerRowBorderDxfId="297" tableBorderDxfId="296" totalsRowBorderDxfId="295">
  <autoFilter ref="AU46:AZ56" xr:uid="{0A272DA6-E32B-489E-A531-089A8329C96A}"/>
  <tableColumns count="6">
    <tableColumn id="1" xr3:uid="{98C4F7E8-7C57-4746-8C5C-B6165EDC8B19}" name="KOMPONEN" dataDxfId="294"/>
    <tableColumn id="2" xr3:uid="{5CFE51BD-402D-4ADA-A00B-C6B82DD37380}" name="URAIAN" dataDxfId="293"/>
    <tableColumn id="3" xr3:uid="{19910D4B-D141-40F8-9812-2257FBEC8CCD}" name="VOL" dataDxfId="292"/>
    <tableColumn id="4" xr3:uid="{689E996B-A48A-4F2D-8E9F-C807CAE4306F}" name="SATUAN" dataDxfId="291"/>
    <tableColumn id="5" xr3:uid="{C41FFE1F-49B2-4EDC-9003-C9A51305E311}" name="HS" dataDxfId="290" dataCellStyle="Comma [0]"/>
    <tableColumn id="6" xr3:uid="{632D4BCF-958A-4CB3-98EB-8445ECB6A9E2}" name="JUMLAH : VOL * HS" dataDxfId="289" dataCellStyle="Comma [0]">
      <calculatedColumnFormula>AW47*AY47</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90CAF63-55AA-4DEF-A59D-B9A1F291CD3D}" name="Table833" displayName="Table833" ref="AU65:AY75" totalsRowShown="0" headerRowDxfId="288" dataDxfId="286" headerRowBorderDxfId="287" tableBorderDxfId="285" totalsRowBorderDxfId="284">
  <autoFilter ref="AU65:AY75" xr:uid="{D90CAF63-55AA-4DEF-A59D-B9A1F291CD3D}"/>
  <tableColumns count="5">
    <tableColumn id="1" xr3:uid="{DCC68800-310F-4FA4-A18B-B632D8EBBE91}" name="URAIAN" dataDxfId="283"/>
    <tableColumn id="2" xr3:uid="{72738D0E-A917-49BA-8716-F2D9A7D0E395}" name="VOL" dataDxfId="282"/>
    <tableColumn id="3" xr3:uid="{2F68DF75-718E-417F-8896-BD449A9E338F}" name="SATUAN" dataDxfId="281"/>
    <tableColumn id="4" xr3:uid="{46B2321B-E649-44C6-88ED-7051AB62C4D5}" name="HS" dataDxfId="280" dataCellStyle="Comma [0]"/>
    <tableColumn id="5" xr3:uid="{73FCB790-3FB9-4094-92AF-34929FAA4FED}" name="JUMLAH : VOL * HS" dataDxfId="279" dataCellStyle="Comma [0]">
      <calculatedColumnFormula>AV66*AX66</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2C398C76-0EB6-4711-9DEE-997430FD1FEC}" name="Table334" displayName="Table334" ref="BD22:BI32" totalsRowShown="0" headerRowDxfId="278" dataDxfId="276" headerRowBorderDxfId="277" tableBorderDxfId="275" totalsRowBorderDxfId="274">
  <autoFilter ref="BD22:BI32" xr:uid="{2C398C76-0EB6-4711-9DEE-997430FD1FEC}"/>
  <tableColumns count="6">
    <tableColumn id="1" xr3:uid="{859B35D1-386B-43A8-8879-8DE7B95FB092}" name="KOMPONEN" dataDxfId="273"/>
    <tableColumn id="2" xr3:uid="{AF46FD91-776B-46F6-924E-4481A5439EE6}" name="URAIAN" dataDxfId="272"/>
    <tableColumn id="3" xr3:uid="{CDCD2E8E-48E8-4EC9-91D8-226015D486AD}" name="VOL" dataDxfId="271"/>
    <tableColumn id="4" xr3:uid="{C6F1788B-A9D7-4601-AF36-0DE82C938E4E}" name="SATUAN" dataDxfId="270"/>
    <tableColumn id="5" xr3:uid="{FA1A27E0-9FB6-4B0E-B168-B7A022D621FF}" name="HS" dataDxfId="269" dataCellStyle="Comma [0]"/>
    <tableColumn id="6" xr3:uid="{FBBB0B75-CB2C-4A57-A9BA-13C3B100A47B}" name="JUMLAH : VOL * HS" dataDxfId="268" dataCellStyle="Comma [0]">
      <calculatedColumnFormula>BF23*BH23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5FC9A7B-55C0-489F-9EFB-1ECA2825372A}" name="Table435" displayName="Table435" ref="BD46:BI56" totalsRowShown="0" headerRowDxfId="267" headerRowBorderDxfId="266" tableBorderDxfId="265" totalsRowBorderDxfId="264">
  <autoFilter ref="BD46:BI56" xr:uid="{C5FC9A7B-55C0-489F-9EFB-1ECA2825372A}"/>
  <tableColumns count="6">
    <tableColumn id="1" xr3:uid="{C4CCCB42-E480-40E2-9B57-BA6335C6C0B4}" name="KOMPONEN" dataDxfId="263"/>
    <tableColumn id="2" xr3:uid="{99A21A20-6200-42F7-8BAC-CDC35C85CAB5}" name="URAIAN" dataDxfId="262"/>
    <tableColumn id="3" xr3:uid="{56570BCC-8263-461B-8317-6141863361BF}" name="VOL" dataDxfId="261"/>
    <tableColumn id="4" xr3:uid="{2464E195-EB8B-4113-BBF8-DAA73CB7CE56}" name="SATUAN" dataDxfId="260"/>
    <tableColumn id="5" xr3:uid="{8D0B7FE8-9ECC-4D02-B1B7-9445EBC45628}" name="HS" dataDxfId="259" dataCellStyle="Comma [0]"/>
    <tableColumn id="6" xr3:uid="{CCB5F907-808A-41A6-8468-3CF54DEBF062}" name="JUMLAH : VOL * HS" dataDxfId="258" dataCellStyle="Comma [0]">
      <calculatedColumnFormula>BF47*BH47</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2608485-CC46-4D0A-90BC-141B5FE34DA6}" name="Table836" displayName="Table836" ref="BD65:BH75" totalsRowShown="0" headerRowDxfId="257" dataDxfId="255" headerRowBorderDxfId="256" tableBorderDxfId="254" totalsRowBorderDxfId="253">
  <autoFilter ref="BD65:BH75" xr:uid="{D2608485-CC46-4D0A-90BC-141B5FE34DA6}"/>
  <tableColumns count="5">
    <tableColumn id="1" xr3:uid="{AC4F180A-3E7E-4B81-A541-AB3D386668DF}" name="URAIAN" dataDxfId="252"/>
    <tableColumn id="2" xr3:uid="{9AC9AEF3-D920-4003-8B15-912E059A1EF2}" name="VOL" dataDxfId="251"/>
    <tableColumn id="3" xr3:uid="{2A9842A4-9FCF-4F78-8016-B5DC2AE7FA3B}" name="SATUAN" dataDxfId="250"/>
    <tableColumn id="4" xr3:uid="{FF8CB8F1-FDB0-4D9F-83BE-FD65DE43B09D}" name="HS" dataDxfId="249" dataCellStyle="Comma [0]"/>
    <tableColumn id="5" xr3:uid="{47C33E77-A0D5-4A14-9602-0755660295F3}" name="JUMLAH : VOL * HS" dataDxfId="248" dataCellStyle="Comma [0]">
      <calculatedColumnFormula>BE66*BG66</calculatedColumnFormula>
    </tableColumn>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12EA0A9-53A5-4B1B-BCC9-1929B6C940CB}" name="Table337" displayName="Table337" ref="BM22:BR32" totalsRowShown="0" headerRowDxfId="247" dataDxfId="245" headerRowBorderDxfId="246" tableBorderDxfId="244" totalsRowBorderDxfId="243">
  <autoFilter ref="BM22:BR32" xr:uid="{212EA0A9-53A5-4B1B-BCC9-1929B6C940CB}"/>
  <tableColumns count="6">
    <tableColumn id="1" xr3:uid="{EA2AD18E-30B9-49D1-A1C5-82BFAFBB9DA8}" name="KOMPONEN" dataDxfId="242"/>
    <tableColumn id="2" xr3:uid="{EC3A58EC-16E2-4609-B11D-3E843A56D24C}" name="URAIAN" dataDxfId="241"/>
    <tableColumn id="3" xr3:uid="{76C975E9-0392-42DE-AB02-FBEE7CE362A9}" name="VOL" dataDxfId="240"/>
    <tableColumn id="4" xr3:uid="{2CA8DABD-7B8B-439A-AADF-39D93BFC9C64}" name="SATUAN" dataDxfId="239"/>
    <tableColumn id="5" xr3:uid="{4585433F-8790-46FB-9E31-EC7CCE259DCA}" name="HS" dataDxfId="238" dataCellStyle="Comma [0]"/>
    <tableColumn id="6" xr3:uid="{3FDC6766-6B3D-40FA-93E0-2DD41BD73FDD}" name="JUMLAH : VOL * HS" dataDxfId="237" dataCellStyle="Comma [0]">
      <calculatedColumnFormula>BO23*BQ23</calculatedColumnFormula>
    </tableColumn>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7AE96A4B-CBC4-4678-8FB4-0CDFA3730DF0}" name="Table438" displayName="Table438" ref="BM46:BR56" totalsRowShown="0" headerRowDxfId="236" headerRowBorderDxfId="235" tableBorderDxfId="234" totalsRowBorderDxfId="233">
  <autoFilter ref="BM46:BR56" xr:uid="{7AE96A4B-CBC4-4678-8FB4-0CDFA3730DF0}"/>
  <tableColumns count="6">
    <tableColumn id="1" xr3:uid="{5982891C-F8B8-4DD2-AE92-68AC57102370}" name="KOMPONEN" dataDxfId="232"/>
    <tableColumn id="2" xr3:uid="{EA36E447-7E17-4854-9264-C87AF8E2B4E6}" name="URAIAN" dataDxfId="231"/>
    <tableColumn id="3" xr3:uid="{2C8624BC-F1AC-47B1-AE7E-C0C0F3E23F16}" name="VOL" dataDxfId="230"/>
    <tableColumn id="4" xr3:uid="{534F2C20-A622-409D-B2C6-F3ECFDAE75AE}" name="SATUAN" dataDxfId="229"/>
    <tableColumn id="5" xr3:uid="{3B8BB425-EF94-4A71-A148-D97ECDEE7C59}" name="HS" dataDxfId="228" dataCellStyle="Comma [0]"/>
    <tableColumn id="6" xr3:uid="{4162933D-BF94-4EB8-A945-B0473B7D54AB}" name="JUMLAH : VOL * HS" dataDxfId="227" dataCellStyle="Comma [0]">
      <calculatedColumnFormula>BO47*BQ47</calculatedColumnFormula>
    </tableColumn>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9B1A915-6E89-48BA-B598-21DCA59D1369}" name="Table839" displayName="Table839" ref="BM65:BQ75" totalsRowShown="0" headerRowDxfId="226" dataDxfId="224" headerRowBorderDxfId="225" tableBorderDxfId="223" totalsRowBorderDxfId="222">
  <autoFilter ref="BM65:BQ75" xr:uid="{49B1A915-6E89-48BA-B598-21DCA59D1369}"/>
  <tableColumns count="5">
    <tableColumn id="1" xr3:uid="{259E855B-717F-450A-989A-60ADA2FBAF58}" name="URAIAN" dataDxfId="221"/>
    <tableColumn id="2" xr3:uid="{1246AF39-E31A-4100-86C8-567D4DA19834}" name="VOL" dataDxfId="220"/>
    <tableColumn id="3" xr3:uid="{1E86CDB8-79A2-49E9-9D38-BCBB5781F503}" name="SATUAN" dataDxfId="219"/>
    <tableColumn id="4" xr3:uid="{262C9674-8056-49EB-B2D5-F5798ED1221C}" name="HS" dataDxfId="218" dataCellStyle="Comma [0]"/>
    <tableColumn id="5" xr3:uid="{6A3D23CB-E2D9-4432-A813-550A17D07B07}" name="JUMLAH : VOL * HS" dataDxfId="217" dataCellStyle="Comma [0]">
      <calculatedColumnFormula>BN66*BP66</calculatedColumnFormula>
    </tableColumn>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FB388BBF-0793-402C-A588-340B6E2A2EE1}" name="Table340" displayName="Table340" ref="BV22:CA32" totalsRowShown="0" headerRowDxfId="216" dataDxfId="214" headerRowBorderDxfId="215" tableBorderDxfId="213" totalsRowBorderDxfId="212">
  <autoFilter ref="BV22:CA32" xr:uid="{FB388BBF-0793-402C-A588-340B6E2A2EE1}"/>
  <tableColumns count="6">
    <tableColumn id="1" xr3:uid="{15BE2FDD-3249-45A4-A1EF-735E949B75C0}" name="KOMPONEN" dataDxfId="211"/>
    <tableColumn id="2" xr3:uid="{5BC383BC-B7B1-4B6C-AE2F-A534090CF0D3}" name="URAIAN" dataDxfId="210"/>
    <tableColumn id="3" xr3:uid="{8007540E-C8FA-425E-945D-8399D7210A2D}" name="VOL" dataDxfId="209"/>
    <tableColumn id="4" xr3:uid="{287722DD-CB19-47D3-AF30-AEC5AC99EB68}" name="SATUAN" dataDxfId="208"/>
    <tableColumn id="5" xr3:uid="{BD9E44F7-668F-4129-95E6-2562A6183A74}" name="HS" dataDxfId="207" dataCellStyle="Comma [0]">
      <calculatedColumnFormula>BW16</calculatedColumnFormula>
    </tableColumn>
    <tableColumn id="6" xr3:uid="{6FE7C4F6-AAFE-4137-9F90-27F96DDF6265}" name="JUMLAH : VOL * HS" dataDxfId="206" dataCellStyle="Comma [0]">
      <calculatedColumnFormula>BX23*BZ23</calculatedColumnFormula>
    </tableColumn>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DBD75D9B-DABC-4CD0-820E-02942B50E968}" name="Table441" displayName="Table441" ref="BV46:CA56" totalsRowShown="0" headerRowDxfId="205" headerRowBorderDxfId="204" tableBorderDxfId="203" totalsRowBorderDxfId="202">
  <autoFilter ref="BV46:CA56" xr:uid="{DBD75D9B-DABC-4CD0-820E-02942B50E968}"/>
  <tableColumns count="6">
    <tableColumn id="1" xr3:uid="{087777EF-68B7-46A0-979E-4E0A9C6E60A1}" name="KOMPONEN" dataDxfId="201"/>
    <tableColumn id="2" xr3:uid="{572F6C8A-B971-4715-AE1E-C2187ACF23DA}" name="URAIAN" dataDxfId="200"/>
    <tableColumn id="3" xr3:uid="{91496E40-6092-4339-A916-0A45D39EA252}" name="VOL" dataDxfId="199"/>
    <tableColumn id="4" xr3:uid="{7536452E-069F-4A0E-8B31-86EDEE06588E}" name="SATUAN" dataDxfId="198"/>
    <tableColumn id="5" xr3:uid="{C5864364-8EE1-4B0F-BF48-07F91119EE65}" name="HS" dataDxfId="197" dataCellStyle="Comma [0]"/>
    <tableColumn id="6" xr3:uid="{5763CC7D-0C71-4ECC-9C27-0E72058F2B11}" name="JUMLAH : VOL * HS" dataDxfId="196" dataCellStyle="Comma [0]">
      <calculatedColumnFormula>BX47*BZ47</calculatedColumnFormula>
    </tableColumn>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C5B7C8BF-9F32-4EE7-B50F-E301E1F60F75}" name="Table842" displayName="Table842" ref="BV65:BZ75" totalsRowShown="0" headerRowDxfId="195" dataDxfId="193" headerRowBorderDxfId="194" tableBorderDxfId="192" totalsRowBorderDxfId="191">
  <autoFilter ref="BV65:BZ75" xr:uid="{C5B7C8BF-9F32-4EE7-B50F-E301E1F60F75}"/>
  <tableColumns count="5">
    <tableColumn id="1" xr3:uid="{B12E8251-D213-4F30-A16D-AE7F34CDE675}" name="URAIAN" dataDxfId="190"/>
    <tableColumn id="2" xr3:uid="{D8D78D49-42E2-4114-89FB-BACF71CD4772}" name="VOL" dataDxfId="189"/>
    <tableColumn id="3" xr3:uid="{ADA5A05B-E39E-49A7-BB90-FD92BD99A732}" name="SATUAN" dataDxfId="188"/>
    <tableColumn id="4" xr3:uid="{7769B619-2DC3-4229-B852-A990C535132E}" name="HS" dataDxfId="187" dataCellStyle="Comma [0]"/>
    <tableColumn id="5" xr3:uid="{13D24B36-EF07-41F9-AF88-98E6C6106A9F}" name="JUMLAH : VOL * HS" dataDxfId="186" dataCellStyle="Comma [0]">
      <calculatedColumnFormula>BW66*BY66</calculatedColumnFormula>
    </tableColumn>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9D9BE3A1-D768-410D-8227-2FFC57D6FDBE}" name="Table343" displayName="Table343" ref="CE22:CJ32" totalsRowShown="0" headerRowDxfId="185" dataDxfId="183" headerRowBorderDxfId="184" tableBorderDxfId="182" totalsRowBorderDxfId="181">
  <autoFilter ref="CE22:CJ32" xr:uid="{9D9BE3A1-D768-410D-8227-2FFC57D6FDBE}"/>
  <tableColumns count="6">
    <tableColumn id="1" xr3:uid="{64535EBA-AF6C-4A15-AFA0-FB750A9E733A}" name="KOMPONEN" dataDxfId="180"/>
    <tableColumn id="2" xr3:uid="{57E029D6-3F5B-48B7-9A85-0240E0BC8765}" name="URAIAN" dataDxfId="179"/>
    <tableColumn id="3" xr3:uid="{411413FD-FCA3-443A-AE4F-13AAF084800E}" name="VOL" dataDxfId="178"/>
    <tableColumn id="4" xr3:uid="{5ECFEA28-46EA-41DC-B045-A66F508CCD7D}" name="SATUAN" dataDxfId="177"/>
    <tableColumn id="5" xr3:uid="{E3DE11B1-3D16-4A93-81F4-4DEC9182AEA6}" name="HS" dataDxfId="176" dataCellStyle="Comma [0]"/>
    <tableColumn id="6" xr3:uid="{2358CB61-38C6-4583-B22B-6F19A897601D}" name="JUMLAH : VOL * HS" dataDxfId="175" dataCellStyle="Comma [0]">
      <calculatedColumnFormula>CG23*CI23</calculatedColumnFormula>
    </tableColumn>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5D6D07CF-5918-447D-9857-A21984F4C4D8}" name="Table444" displayName="Table444" ref="CE46:CJ56" totalsRowShown="0" headerRowDxfId="174" headerRowBorderDxfId="173" tableBorderDxfId="172" totalsRowBorderDxfId="171">
  <autoFilter ref="CE46:CJ56" xr:uid="{5D6D07CF-5918-447D-9857-A21984F4C4D8}"/>
  <tableColumns count="6">
    <tableColumn id="1" xr3:uid="{9817CA44-6F03-4C92-8AF6-F9193CB17361}" name="KOMPONEN" dataDxfId="170"/>
    <tableColumn id="2" xr3:uid="{FC378918-3368-466E-B033-020FA9180750}" name="URAIAN" dataDxfId="169"/>
    <tableColumn id="3" xr3:uid="{9171C87E-229F-4312-ACCD-3EFDB8259F0A}" name="VOL" dataDxfId="168"/>
    <tableColumn id="4" xr3:uid="{640B90CF-1A4B-4BCA-ACA5-C656E0E27535}" name="SATUAN" dataDxfId="167"/>
    <tableColumn id="5" xr3:uid="{B1B558B6-C5A0-4950-970D-68B9BA6214E5}" name="HS" dataDxfId="166" dataCellStyle="Comma [0]"/>
    <tableColumn id="6" xr3:uid="{88B4A880-E96D-4F7D-B5EF-EBD3048C59D8}" name="JUMLAH : VOL * HS" dataDxfId="165" dataCellStyle="Comma [0]">
      <calculatedColumnFormula>CG47*CI47</calculatedColumnFormula>
    </tableColumn>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0B2A1D7-CFC3-424E-8E64-C075615C5817}" name="Table845" displayName="Table845" ref="CE65:CI75" totalsRowShown="0" headerRowDxfId="164" dataDxfId="162" headerRowBorderDxfId="163" tableBorderDxfId="161" totalsRowBorderDxfId="160">
  <autoFilter ref="CE65:CI75" xr:uid="{10B2A1D7-CFC3-424E-8E64-C075615C5817}"/>
  <tableColumns count="5">
    <tableColumn id="1" xr3:uid="{79A2CB15-9122-417A-9830-FF91E834E900}" name="URAIAN" dataDxfId="159"/>
    <tableColumn id="2" xr3:uid="{040A0888-BCDF-4B89-948C-C4FBF21D24EA}" name="VOL" dataDxfId="158"/>
    <tableColumn id="3" xr3:uid="{66775DBB-E94C-4C8F-9F9F-1DA3FDA4AC9E}" name="SATUAN" dataDxfId="157"/>
    <tableColumn id="4" xr3:uid="{D9B797D4-976A-4EE1-905F-4B8C3A41BF94}" name="HS" dataDxfId="156" dataCellStyle="Comma [0]"/>
    <tableColumn id="5" xr3:uid="{37A9AFA9-9903-47F0-AAF6-42150D74ECF8}" name="JUMLAH : VOL * HS" dataDxfId="155" dataCellStyle="Comma [0]">
      <calculatedColumnFormula>CF66*CH66</calculatedColumnFormula>
    </tableColumn>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167766F-03EF-46D4-8180-4D83E09CF6F0}" name="Table32248" displayName="Table32248" ref="CN22:CS32" totalsRowShown="0" headerRowDxfId="154" dataDxfId="152" headerRowBorderDxfId="153" tableBorderDxfId="151" totalsRowBorderDxfId="150">
  <autoFilter ref="CN22:CS32" xr:uid="{3167766F-03EF-46D4-8180-4D83E09CF6F0}"/>
  <tableColumns count="6">
    <tableColumn id="1" xr3:uid="{604F92FA-90AB-454E-A6AB-0B814DE88C9F}" name="KOMPONEN" dataDxfId="149"/>
    <tableColumn id="2" xr3:uid="{17EAAACE-9665-46B3-A238-3E35B18636B9}" name="URAIAN" dataDxfId="148"/>
    <tableColumn id="3" xr3:uid="{FCF351E0-F04F-4A1D-8F59-E0C5976410B4}" name="VOL" dataDxfId="147"/>
    <tableColumn id="4" xr3:uid="{45F48835-8A83-4273-97DC-0ED00ED55ED5}" name="SATUAN" dataDxfId="146"/>
    <tableColumn id="5" xr3:uid="{3930DCA1-D54E-40B9-AA4F-724B22DD8F08}" name="HS" dataDxfId="145" dataCellStyle="Comma [0]"/>
    <tableColumn id="6" xr3:uid="{3ADD9A1C-1856-435E-B90F-EBDED85B5E6B}" name="JUMLAH : VOL * HS" dataDxfId="144" dataCellStyle="Comma [0]">
      <calculatedColumnFormula>CP23*CR23</calculatedColumnFormula>
    </tableColumn>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94698B27-3C27-45BB-92AE-59986158FB9E}" name="Table43249" displayName="Table43249" ref="CN46:CS56" totalsRowShown="0" headerRowDxfId="143" headerRowBorderDxfId="142" tableBorderDxfId="141" totalsRowBorderDxfId="140">
  <autoFilter ref="CN46:CS56" xr:uid="{94698B27-3C27-45BB-92AE-59986158FB9E}"/>
  <tableColumns count="6">
    <tableColumn id="1" xr3:uid="{69CF875B-5D9D-4E24-9A84-3591D2AC450B}" name="KOMPONEN" dataDxfId="139"/>
    <tableColumn id="2" xr3:uid="{D19ED046-ABAC-4696-8E99-80EBAF91D8B2}" name="URAIAN" dataDxfId="138"/>
    <tableColumn id="3" xr3:uid="{E39788B0-AC3E-497A-8A10-228EDC6F3352}" name="VOL" dataDxfId="137"/>
    <tableColumn id="4" xr3:uid="{1ABB7EF8-9BC9-4A9E-9746-BA5C8A19F232}" name="SATUAN" dataDxfId="136"/>
    <tableColumn id="5" xr3:uid="{94D26ED0-54B5-478D-9CA6-57D002983ADD}" name="HS" dataDxfId="135" dataCellStyle="Comma [0]"/>
    <tableColumn id="6" xr3:uid="{84B3F8FC-7354-428F-A462-9A1E3A58D580}" name="JUMLAH : VOL * HS" dataDxfId="134" dataCellStyle="Comma [0]">
      <calculatedColumnFormula>CP47*CR47</calculatedColumnFormula>
    </tableColumn>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5BE6A54A-4820-4949-A706-45A9D184AC38}" name="Table83350" displayName="Table83350" ref="CN65:CR75" totalsRowShown="0" headerRowDxfId="133" dataDxfId="131" headerRowBorderDxfId="132" tableBorderDxfId="130" totalsRowBorderDxfId="129">
  <autoFilter ref="CN65:CR75" xr:uid="{5BE6A54A-4820-4949-A706-45A9D184AC38}"/>
  <tableColumns count="5">
    <tableColumn id="1" xr3:uid="{0DFF5C53-AECC-400A-B48C-950AE06DA901}" name="URAIAN" dataDxfId="128"/>
    <tableColumn id="2" xr3:uid="{FF883272-F15D-4BC4-8C2C-B6BBC01978A6}" name="VOL" dataDxfId="127"/>
    <tableColumn id="3" xr3:uid="{C84A673D-7FA5-490D-86EF-6E7669127770}" name="SATUAN" dataDxfId="126"/>
    <tableColumn id="4" xr3:uid="{B7E0C599-9B63-495C-9855-EBAF2B5B7EC2}" name="HS" dataDxfId="125" dataCellStyle="Comma [0]"/>
    <tableColumn id="5" xr3:uid="{D130E125-AD13-489D-A370-BF3D79AF1333}" name="JUMLAH : VOL * HS" dataDxfId="124" dataCellStyle="Comma [0]">
      <calculatedColumnFormula>CO66*CQ66</calculatedColumnFormula>
    </tableColumn>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193CCA61-6982-4C96-BA6A-F6A734D6EED6}" name="Table33451" displayName="Table33451" ref="CW22:DB32" totalsRowShown="0" headerRowDxfId="123" dataDxfId="121" headerRowBorderDxfId="122" tableBorderDxfId="120" totalsRowBorderDxfId="119">
  <autoFilter ref="CW22:DB32" xr:uid="{193CCA61-6982-4C96-BA6A-F6A734D6EED6}"/>
  <tableColumns count="6">
    <tableColumn id="1" xr3:uid="{96548681-B01B-48B9-AE0E-E49EC0F18804}" name="KOMPONEN" dataDxfId="118"/>
    <tableColumn id="2" xr3:uid="{37C57740-7750-41A6-8FA4-8CB4EB263190}" name="URAIAN" dataDxfId="117"/>
    <tableColumn id="3" xr3:uid="{738B6886-514D-4F1E-BB57-98465CCB2C50}" name="VOL" dataDxfId="116"/>
    <tableColumn id="4" xr3:uid="{7A76C633-A684-4C17-944E-0B06A4C47115}" name="SATUAN" dataDxfId="115"/>
    <tableColumn id="5" xr3:uid="{471E7367-5E16-413E-BA2C-AC89B65DE6C2}" name="HS" dataDxfId="114" dataCellStyle="Comma [0]"/>
    <tableColumn id="6" xr3:uid="{12168F1A-5F99-4C12-A14E-33DAE580433E}" name="JUMLAH : VOL * HS" dataDxfId="113" dataCellStyle="Comma [0]">
      <calculatedColumnFormula>CY23*DA23</calculatedColumnFormula>
    </tableColumn>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CF2C220F-BE07-478B-9AF1-5F32C406097E}" name="Table43552" displayName="Table43552" ref="CW46:DB56" totalsRowShown="0" headerRowDxfId="112" headerRowBorderDxfId="111" tableBorderDxfId="110" totalsRowBorderDxfId="109">
  <autoFilter ref="CW46:DB56" xr:uid="{CF2C220F-BE07-478B-9AF1-5F32C406097E}"/>
  <tableColumns count="6">
    <tableColumn id="1" xr3:uid="{B87AEFF2-1516-4AF4-86EC-64C0560B3FA5}" name="KOMPONEN" dataDxfId="108"/>
    <tableColumn id="2" xr3:uid="{3C56AA59-D61D-49FB-8324-A3A748E3EFBF}" name="URAIAN" dataDxfId="107"/>
    <tableColumn id="3" xr3:uid="{51536A19-BAAE-43EF-A0A6-DA91D2F9841C}" name="VOL" dataDxfId="106"/>
    <tableColumn id="4" xr3:uid="{45956C13-9204-4B63-8CFF-A0A77A18E4BC}" name="SATUAN" dataDxfId="105"/>
    <tableColumn id="5" xr3:uid="{8D11B7E8-6D21-406D-850A-A74CB4CEF2BD}" name="HS" dataDxfId="104" dataCellStyle="Comma [0]"/>
    <tableColumn id="6" xr3:uid="{3EC03794-5262-4F80-9CCC-4A1C94C1D388}" name="JUMLAH : VOL * HS" dataDxfId="103" dataCellStyle="Comma [0]">
      <calculatedColumnFormula>CY47*DA47</calculatedColumnFormula>
    </tableColumn>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ADB93F25-61D7-4602-88CD-16D4C4A334DD}" name="Table83653" displayName="Table83653" ref="CW65:DA75" totalsRowShown="0" headerRowDxfId="102" dataDxfId="100" headerRowBorderDxfId="101" tableBorderDxfId="99" totalsRowBorderDxfId="98">
  <autoFilter ref="CW65:DA75" xr:uid="{ADB93F25-61D7-4602-88CD-16D4C4A334DD}"/>
  <tableColumns count="5">
    <tableColumn id="1" xr3:uid="{CE377E43-B317-4C1D-9CFE-8BCAF81D6897}" name="URAIAN" dataDxfId="97"/>
    <tableColumn id="2" xr3:uid="{2B1A9DAB-53AA-4F06-8D6F-8373F6E0948F}" name="VOL" dataDxfId="96"/>
    <tableColumn id="3" xr3:uid="{22221FC5-B468-4A4B-A92B-5E438677B780}" name="SATUAN" dataDxfId="95"/>
    <tableColumn id="4" xr3:uid="{18F1EFA6-176C-44B6-A165-3BC9EB2ACD24}" name="HS" dataDxfId="94" dataCellStyle="Comma [0]"/>
    <tableColumn id="5" xr3:uid="{C9052E8D-A873-45B5-925E-58112C35D345}" name="JUMLAH : VOL * HS" dataDxfId="93" dataCellStyle="Comma [0]">
      <calculatedColumnFormula>CX66*CZ66</calculatedColumnFormula>
    </tableColumn>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DF4CF7A3-8DCC-488F-8CC5-BE94B7450ED5}" name="Table33754" displayName="Table33754" ref="DF22:DK32" totalsRowShown="0" headerRowDxfId="92" dataDxfId="90" headerRowBorderDxfId="91" tableBorderDxfId="89" totalsRowBorderDxfId="88">
  <autoFilter ref="DF22:DK32" xr:uid="{DF4CF7A3-8DCC-488F-8CC5-BE94B7450ED5}"/>
  <tableColumns count="6">
    <tableColumn id="1" xr3:uid="{9DEA6C20-6CA6-4EEA-AEDB-08DFD4A106CF}" name="KOMPONEN" dataDxfId="87"/>
    <tableColumn id="2" xr3:uid="{7EDBF9FA-91BF-41AA-B229-CA39CC5995D3}" name="URAIAN" dataDxfId="86"/>
    <tableColumn id="3" xr3:uid="{E1B83672-E797-412F-98BC-921A61B3294D}" name="VOL" dataDxfId="85"/>
    <tableColumn id="4" xr3:uid="{61CEE593-5BE7-45DA-8C7E-397B677BDC32}" name="SATUAN" dataDxfId="84"/>
    <tableColumn id="5" xr3:uid="{11CF963D-A4E9-412B-9B51-C8AD4A5D5233}" name="HS" dataDxfId="83" dataCellStyle="Comma [0]"/>
    <tableColumn id="6" xr3:uid="{95F82E29-1344-4879-9C48-D63D40F89FAE}" name="JUMLAH : VOL * HS" dataDxfId="82" dataCellStyle="Comma [0]">
      <calculatedColumnFormula>DH23*DJ23</calculatedColumnFormula>
    </tableColumn>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EB1CF68-88D7-47F6-BD84-0A87CA1DD779}" name="Table43855" displayName="Table43855" ref="DF46:DK56" totalsRowShown="0" headerRowDxfId="81" headerRowBorderDxfId="80" tableBorderDxfId="79" totalsRowBorderDxfId="78">
  <autoFilter ref="DF46:DK56" xr:uid="{1EB1CF68-88D7-47F6-BD84-0A87CA1DD779}"/>
  <tableColumns count="6">
    <tableColumn id="1" xr3:uid="{D4361D7C-3F0B-45BD-B3F6-E1D4AB79AA35}" name="KOMPONEN" dataDxfId="77"/>
    <tableColumn id="2" xr3:uid="{FE247566-8C10-4EF9-A3AF-F2609B92B445}" name="URAIAN" dataDxfId="76"/>
    <tableColumn id="3" xr3:uid="{759D1E0F-9C84-4F43-9776-21E011CDAAA7}" name="VOL" dataDxfId="75"/>
    <tableColumn id="4" xr3:uid="{018B9346-04F7-48F2-A375-5EF8AE4B5B6B}" name="SATUAN" dataDxfId="74"/>
    <tableColumn id="5" xr3:uid="{C33B7D6F-3E9C-44E5-A0DA-DB23D52EE3DF}" name="HS" dataDxfId="73" dataCellStyle="Comma [0]"/>
    <tableColumn id="6" xr3:uid="{8D72373C-F3AE-4AA5-8DD7-14063ADD1BE2}" name="JUMLAH : VOL * HS" dataDxfId="72" dataCellStyle="Comma [0]">
      <calculatedColumnFormula>DH47*DJ47</calculatedColumnFormula>
    </tableColumn>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D94C8EAC-F58B-4A3A-9ACC-7F755A98975B}" name="Table83956" displayName="Table83956" ref="DF65:DJ75" totalsRowShown="0" headerRowDxfId="71" dataDxfId="69" headerRowBorderDxfId="70" tableBorderDxfId="68" totalsRowBorderDxfId="67">
  <autoFilter ref="DF65:DJ75" xr:uid="{D94C8EAC-F58B-4A3A-9ACC-7F755A98975B}"/>
  <tableColumns count="5">
    <tableColumn id="1" xr3:uid="{0C256CCC-F151-4C8E-AE6F-9FAAE237F9BB}" name="URAIAN" dataDxfId="66"/>
    <tableColumn id="2" xr3:uid="{D687D961-0ACF-4330-9AD3-CD29BBC680AD}" name="VOL" dataDxfId="65"/>
    <tableColumn id="3" xr3:uid="{2473D89B-4B9B-4AD5-BB1A-302700A2FA1A}" name="SATUAN" dataDxfId="64"/>
    <tableColumn id="4" xr3:uid="{23A311BB-1164-4F1F-8377-0221B6316460}" name="HS" dataDxfId="63" dataCellStyle="Comma [0]"/>
    <tableColumn id="5" xr3:uid="{8EB1C1CE-4BA7-40A5-9DA4-C2649274B9EB}" name="JUMLAH : VOL * HS" dataDxfId="62" dataCellStyle="Comma [0]">
      <calculatedColumnFormula>DG66*DI66</calculatedColumnFormula>
    </tableColumn>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42235DCB-E7BE-483A-8FBC-E5CB7E1D4ABF}" name="Table34057" displayName="Table34057" ref="DO22:DT32" totalsRowShown="0" headerRowDxfId="61" dataDxfId="59" headerRowBorderDxfId="60" tableBorderDxfId="58" totalsRowBorderDxfId="57">
  <autoFilter ref="DO22:DT32" xr:uid="{42235DCB-E7BE-483A-8FBC-E5CB7E1D4ABF}"/>
  <tableColumns count="6">
    <tableColumn id="1" xr3:uid="{D5EE7523-B831-4F0D-845C-1606798B5E85}" name="KOMPONEN" dataDxfId="56"/>
    <tableColumn id="2" xr3:uid="{E954770F-3D43-4A8C-A111-7C6470A13160}" name="URAIAN" dataDxfId="55"/>
    <tableColumn id="3" xr3:uid="{2CCFD377-B42C-4A92-B448-25A880B5264A}" name="VOL" dataDxfId="54"/>
    <tableColumn id="4" xr3:uid="{D049AFCE-E3B1-44C5-9656-674233121CFE}" name="SATUAN" dataDxfId="53"/>
    <tableColumn id="5" xr3:uid="{6E314F0F-5E93-4CA0-BCAC-E2CFB001704B}" name="HS" dataDxfId="52" dataCellStyle="Comma [0]">
      <calculatedColumnFormula>DP16</calculatedColumnFormula>
    </tableColumn>
    <tableColumn id="6" xr3:uid="{81D6E552-9F79-4C15-862C-779CF7383F3E}" name="JUMLAH : VOL * HS" dataDxfId="51" dataCellStyle="Comma [0]">
      <calculatedColumnFormula>DQ23*DS23</calculatedColumnFormula>
    </tableColumn>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3CCAA6B5-87B2-48CD-AB3F-ADBA4A4ECDC7}" name="Table44158" displayName="Table44158" ref="DO46:DT56" totalsRowShown="0" headerRowDxfId="50" headerRowBorderDxfId="49" tableBorderDxfId="48" totalsRowBorderDxfId="47">
  <autoFilter ref="DO46:DT56" xr:uid="{3CCAA6B5-87B2-48CD-AB3F-ADBA4A4ECDC7}"/>
  <tableColumns count="6">
    <tableColumn id="1" xr3:uid="{B1CDB3F4-61E5-4023-9A06-8550C1BC517C}" name="KOMPONEN" dataDxfId="46"/>
    <tableColumn id="2" xr3:uid="{4354537F-DC6E-40A5-9DEF-EFD46C0D0634}" name="URAIAN" dataDxfId="45"/>
    <tableColumn id="3" xr3:uid="{CBB44DF5-4F13-4119-8FAC-33E4434C0E62}" name="VOL" dataDxfId="44"/>
    <tableColumn id="4" xr3:uid="{3E21A13D-004A-48F7-A90A-90074A42D8AF}" name="SATUAN" dataDxfId="43"/>
    <tableColumn id="5" xr3:uid="{58182DE7-CE10-425A-AC10-D3971CB73668}" name="HS" dataDxfId="42" dataCellStyle="Comma [0]"/>
    <tableColumn id="6" xr3:uid="{594AC39F-FF20-4D66-B0E3-E764A5117261}" name="JUMLAH : VOL * HS" dataDxfId="41" dataCellStyle="Comma [0]">
      <calculatedColumnFormula>DQ47*DS47</calculatedColumnFormula>
    </tableColumn>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96D4162-47C4-404C-AC35-B88BC413F076}" name="Table84259" displayName="Table84259" ref="DO65:DS75" totalsRowShown="0" headerRowDxfId="40" dataDxfId="38" headerRowBorderDxfId="39" tableBorderDxfId="37" totalsRowBorderDxfId="36">
  <autoFilter ref="DO65:DS75" xr:uid="{F96D4162-47C4-404C-AC35-B88BC413F076}"/>
  <tableColumns count="5">
    <tableColumn id="1" xr3:uid="{DA830B0E-E9D1-4E97-B56A-537A6B524606}" name="URAIAN" dataDxfId="35"/>
    <tableColumn id="2" xr3:uid="{F9A6214C-65F6-4D87-8E7C-9C5A6DD94CD5}" name="VOL" dataDxfId="34"/>
    <tableColumn id="3" xr3:uid="{F188F0CA-C474-4A88-A819-E441C7A1D4D9}" name="SATUAN" dataDxfId="33"/>
    <tableColumn id="4" xr3:uid="{74BB04C9-0CD8-4788-BC66-F3CFE38ADBB3}" name="HS" dataDxfId="32" dataCellStyle="Comma [0]"/>
    <tableColumn id="5" xr3:uid="{60462BE9-9F5B-4089-865A-9CFA3C264672}" name="JUMLAH : VOL * HS" dataDxfId="31" dataCellStyle="Comma [0]">
      <calculatedColumnFormula>DP66*DR66</calculatedColumnFormula>
    </tableColumn>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5999E4AE-E4C7-4256-8BE1-A628C27C3C9B}" name="Table34360" displayName="Table34360" ref="DX22:EC32" totalsRowShown="0" headerRowDxfId="30" dataDxfId="28" headerRowBorderDxfId="29" tableBorderDxfId="27" totalsRowBorderDxfId="26">
  <autoFilter ref="DX22:EC32" xr:uid="{5999E4AE-E4C7-4256-8BE1-A628C27C3C9B}"/>
  <tableColumns count="6">
    <tableColumn id="1" xr3:uid="{720BB221-7AFE-490D-8EBB-8270C9D9A8AB}" name="KOMPONEN" dataDxfId="25"/>
    <tableColumn id="2" xr3:uid="{C901ACD5-E759-4903-B72D-AF85275750D9}" name="URAIAN" dataDxfId="24"/>
    <tableColumn id="3" xr3:uid="{E4E39FFB-2B0E-41DB-8B83-FE6220856D94}" name="VOL" dataDxfId="23"/>
    <tableColumn id="4" xr3:uid="{22A726F3-8763-41FF-A389-EF7C3B115F3F}" name="SATUAN" dataDxfId="22"/>
    <tableColumn id="5" xr3:uid="{C7505766-E97E-49A6-B48D-BCC69C07D0FF}" name="HS" dataDxfId="21" dataCellStyle="Comma [0]"/>
    <tableColumn id="6" xr3:uid="{98AF68F7-418B-409D-908A-DB79BD99819D}" name="JUMLAH : VOL * HS" dataDxfId="20" dataCellStyle="Comma [0]">
      <calculatedColumnFormula>DZ23*EB23</calculatedColumnFormula>
    </tableColumn>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1A271C2E-4EF2-4350-95DC-B4E5CAF4E3E5}" name="Table44461" displayName="Table44461" ref="DX46:EC56" totalsRowShown="0" headerRowDxfId="19" headerRowBorderDxfId="18" tableBorderDxfId="17" totalsRowBorderDxfId="16">
  <autoFilter ref="DX46:EC56" xr:uid="{1A271C2E-4EF2-4350-95DC-B4E5CAF4E3E5}"/>
  <tableColumns count="6">
    <tableColumn id="1" xr3:uid="{688C26BB-AC48-435B-890D-A5B72BBC32AD}" name="KOMPONEN" dataDxfId="15"/>
    <tableColumn id="2" xr3:uid="{4FCC87DC-904A-48BF-9791-FCA1B9443FC3}" name="URAIAN" dataDxfId="14"/>
    <tableColumn id="3" xr3:uid="{1D2AB7D3-26EB-4894-9795-5C1F8148761C}" name="VOL" dataDxfId="13"/>
    <tableColumn id="4" xr3:uid="{665B85F3-C43E-4EF6-BB83-527124CA0E3C}" name="SATUAN" dataDxfId="12"/>
    <tableColumn id="5" xr3:uid="{78561E5B-8EF1-4B96-BC96-34E686D03A3D}" name="HS" dataDxfId="11" dataCellStyle="Comma [0]"/>
    <tableColumn id="6" xr3:uid="{00DC9C9C-606B-43B3-B3BD-DD393EB1EA5C}" name="JUMLAH : VOL * HS" dataDxfId="10" dataCellStyle="Comma [0]">
      <calculatedColumnFormula>DZ47*EB47</calculatedColumnFormula>
    </tableColumn>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2B6F5370-4C4C-46BD-B77B-4B6DFD691DC2}" name="Table84562" displayName="Table84562" ref="DX65:EB75" totalsRowShown="0" headerRowDxfId="9" dataDxfId="7" headerRowBorderDxfId="8" tableBorderDxfId="6" totalsRowBorderDxfId="5">
  <autoFilter ref="DX65:EB75" xr:uid="{2B6F5370-4C4C-46BD-B77B-4B6DFD691DC2}"/>
  <tableColumns count="5">
    <tableColumn id="1" xr3:uid="{ABA948FD-5E36-466F-AFFA-D2FD0800B37C}" name="URAIAN" dataDxfId="4"/>
    <tableColumn id="2" xr3:uid="{484B3791-5948-4A17-BF28-AB96500EB46D}" name="VOL" dataDxfId="3"/>
    <tableColumn id="3" xr3:uid="{E880D0FF-7693-4EFA-A824-2130ABD26B39}" name="SATUAN" dataDxfId="2"/>
    <tableColumn id="4" xr3:uid="{DBA03ECD-2003-4194-B40C-E7338902E3E5}" name="HS" dataDxfId="1" dataCellStyle="Comma [0]"/>
    <tableColumn id="5" xr3:uid="{60FD9148-8E2F-40D6-84C4-B72033C7DFA5}" name="JUMLAH : VOL * HS" dataDxfId="0" dataCellStyle="Comma [0]">
      <calculatedColumnFormula>DY66*EA66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drawing" Target="../drawings/drawing2.xml"/><Relationship Id="rId16" Type="http://schemas.openxmlformats.org/officeDocument/2006/relationships/table" Target="../tables/table15.x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42" Type="http://schemas.openxmlformats.org/officeDocument/2006/relationships/table" Target="../tables/table56.xml"/><Relationship Id="rId47" Type="http://schemas.openxmlformats.org/officeDocument/2006/relationships/table" Target="../tables/table61.xml"/><Relationship Id="rId7" Type="http://schemas.openxmlformats.org/officeDocument/2006/relationships/table" Target="../tables/table21.xml"/><Relationship Id="rId2" Type="http://schemas.openxmlformats.org/officeDocument/2006/relationships/drawing" Target="../drawings/drawing3.xml"/><Relationship Id="rId16" Type="http://schemas.openxmlformats.org/officeDocument/2006/relationships/table" Target="../tables/table30.xml"/><Relationship Id="rId29" Type="http://schemas.openxmlformats.org/officeDocument/2006/relationships/table" Target="../tables/table43.xml"/><Relationship Id="rId1" Type="http://schemas.openxmlformats.org/officeDocument/2006/relationships/printerSettings" Target="../printerSettings/printerSettings4.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40" Type="http://schemas.openxmlformats.org/officeDocument/2006/relationships/table" Target="../tables/table54.xml"/><Relationship Id="rId45" Type="http://schemas.openxmlformats.org/officeDocument/2006/relationships/table" Target="../tables/table59.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4" Type="http://schemas.openxmlformats.org/officeDocument/2006/relationships/table" Target="../tables/table58.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43" Type="http://schemas.openxmlformats.org/officeDocument/2006/relationships/table" Target="../tables/table57.xml"/><Relationship Id="rId8" Type="http://schemas.openxmlformats.org/officeDocument/2006/relationships/table" Target="../tables/table22.xml"/><Relationship Id="rId3" Type="http://schemas.openxmlformats.org/officeDocument/2006/relationships/table" Target="../tables/table17.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46" Type="http://schemas.openxmlformats.org/officeDocument/2006/relationships/table" Target="../tables/table60.xml"/><Relationship Id="rId20" Type="http://schemas.openxmlformats.org/officeDocument/2006/relationships/table" Target="../tables/table34.xml"/><Relationship Id="rId41" Type="http://schemas.openxmlformats.org/officeDocument/2006/relationships/table" Target="../tables/table5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AF914-BAE2-4D49-88F6-7B2B19A663E6}">
  <sheetPr codeName="Sheet5"/>
  <dimension ref="A1:BN199"/>
  <sheetViews>
    <sheetView topLeftCell="R1" workbookViewId="0">
      <selection activeCell="S10" sqref="S10"/>
    </sheetView>
  </sheetViews>
  <sheetFormatPr defaultColWidth="8.6328125" defaultRowHeight="14.5" x14ac:dyDescent="0.35"/>
  <cols>
    <col min="1" max="1" width="9.1796875" customWidth="1"/>
    <col min="2" max="2" width="9.1796875" style="10" customWidth="1"/>
    <col min="3" max="3" width="18.453125" customWidth="1"/>
    <col min="4" max="4" width="20.453125" bestFit="1" customWidth="1"/>
    <col min="5" max="5" width="9.1796875"/>
    <col min="6" max="6" width="23.453125" bestFit="1" customWidth="1"/>
    <col min="7" max="7" width="28" customWidth="1"/>
    <col min="8" max="8" width="12.453125" customWidth="1"/>
    <col min="9" max="9" width="14.36328125" customWidth="1"/>
    <col min="10" max="10" width="9.1796875"/>
    <col min="11" max="11" width="20" style="12" bestFit="1" customWidth="1"/>
    <col min="12" max="13" width="8.6328125" style="12"/>
    <col min="14" max="14" width="14.1796875" style="12" bestFit="1" customWidth="1"/>
    <col min="15" max="15" width="9" style="12" customWidth="1"/>
    <col min="16" max="16" width="28.1796875" style="12" bestFit="1" customWidth="1"/>
    <col min="17" max="18" width="8.6328125" style="12"/>
    <col min="19" max="29" width="28.81640625" style="173" customWidth="1"/>
    <col min="30" max="30" width="8.6328125" style="12"/>
    <col min="31" max="31" width="32.1796875" style="12" bestFit="1" customWidth="1"/>
    <col min="32" max="32" width="10.453125" style="12" bestFit="1" customWidth="1"/>
    <col min="33" max="33" width="57.453125" style="12" bestFit="1" customWidth="1"/>
    <col min="34" max="34" width="5" style="12" bestFit="1" customWidth="1"/>
    <col min="35" max="35" width="55.453125" style="12" bestFit="1" customWidth="1"/>
    <col min="36" max="36" width="8.6328125" style="12"/>
    <col min="37" max="37" width="23.453125" style="12" bestFit="1" customWidth="1"/>
    <col min="38" max="38" width="5" style="12" bestFit="1" customWidth="1"/>
    <col min="39" max="39" width="0" style="12" hidden="1" customWidth="1"/>
    <col min="40" max="40" width="48.453125" style="12" hidden="1" customWidth="1"/>
    <col min="41" max="41" width="18.6328125" style="12" hidden="1" customWidth="1"/>
    <col min="42" max="42" width="26.81640625" style="12" hidden="1" customWidth="1"/>
    <col min="43" max="43" width="4.81640625" style="12" hidden="1" customWidth="1"/>
    <col min="44" max="44" width="8.6328125" style="12"/>
    <col min="45" max="45" width="28.453125" style="12" bestFit="1" customWidth="1"/>
    <col min="46" max="46" width="5" style="12" bestFit="1" customWidth="1"/>
    <col min="47" max="47" width="26.453125" style="12" bestFit="1" customWidth="1"/>
    <col min="48" max="48" width="8.6328125" style="12"/>
    <col min="49" max="49" width="37.81640625" style="12" bestFit="1" customWidth="1"/>
    <col min="50" max="50" width="5" style="12" bestFit="1" customWidth="1"/>
    <col min="51" max="51" width="26.453125" style="12" bestFit="1" customWidth="1"/>
    <col min="52" max="52" width="8.6328125" style="12"/>
    <col min="53" max="53" width="48.453125" style="12" bestFit="1" customWidth="1"/>
    <col min="54" max="54" width="18.6328125" style="12" bestFit="1" customWidth="1"/>
    <col min="55" max="55" width="26.81640625" style="12" bestFit="1" customWidth="1"/>
    <col min="56" max="56" width="3.81640625" style="12" bestFit="1" customWidth="1"/>
    <col min="57" max="57" width="8.6328125" style="12"/>
    <col min="58" max="58" width="48.453125" style="12" bestFit="1" customWidth="1"/>
    <col min="59" max="59" width="18.6328125" style="12" bestFit="1" customWidth="1"/>
    <col min="60" max="60" width="26.81640625" style="12" bestFit="1" customWidth="1"/>
    <col min="61" max="61" width="4.81640625" style="12" bestFit="1" customWidth="1"/>
    <col min="62" max="62" width="8.6328125" style="12"/>
    <col min="63" max="63" width="48.453125" style="12" bestFit="1" customWidth="1"/>
    <col min="64" max="64" width="18.6328125" style="12" bestFit="1" customWidth="1"/>
    <col min="65" max="65" width="26.81640625" style="12" bestFit="1" customWidth="1"/>
    <col min="66" max="66" width="4.81640625" style="12" bestFit="1" customWidth="1"/>
    <col min="67" max="16384" width="8.6328125" style="12"/>
  </cols>
  <sheetData>
    <row r="1" spans="2:66" ht="72.5" x14ac:dyDescent="0.35">
      <c r="B1" s="13" t="s">
        <v>52</v>
      </c>
      <c r="C1" s="11"/>
      <c r="D1" s="11"/>
      <c r="F1" s="14" t="s">
        <v>114</v>
      </c>
      <c r="G1" s="160" t="s">
        <v>95</v>
      </c>
      <c r="H1" s="161" t="s">
        <v>470</v>
      </c>
      <c r="I1" s="160" t="s">
        <v>113</v>
      </c>
      <c r="J1" s="161" t="s">
        <v>111</v>
      </c>
      <c r="K1" s="15">
        <v>100</v>
      </c>
      <c r="L1" s="15"/>
      <c r="N1" s="16" t="s">
        <v>0</v>
      </c>
      <c r="P1" s="16" t="s">
        <v>83</v>
      </c>
      <c r="S1" s="201" t="s">
        <v>84</v>
      </c>
      <c r="T1" s="201" t="s">
        <v>79</v>
      </c>
      <c r="U1" s="201" t="s">
        <v>86</v>
      </c>
      <c r="V1" s="201" t="s">
        <v>244</v>
      </c>
      <c r="W1" s="201" t="s">
        <v>87</v>
      </c>
      <c r="X1" s="201" t="s">
        <v>88</v>
      </c>
      <c r="Y1" s="201" t="s">
        <v>89</v>
      </c>
      <c r="Z1" s="201" t="s">
        <v>90</v>
      </c>
      <c r="AA1" s="201" t="s">
        <v>91</v>
      </c>
      <c r="AB1" s="201" t="s">
        <v>92</v>
      </c>
      <c r="AC1" s="201" t="s">
        <v>93</v>
      </c>
      <c r="AE1" s="16" t="s">
        <v>67</v>
      </c>
      <c r="AH1" s="16" t="s">
        <v>130</v>
      </c>
      <c r="AI1" s="16" t="s">
        <v>131</v>
      </c>
      <c r="AK1" s="16" t="s">
        <v>220</v>
      </c>
      <c r="AL1" s="16" t="s">
        <v>130</v>
      </c>
      <c r="AN1" s="16" t="s">
        <v>214</v>
      </c>
      <c r="AO1" s="16"/>
      <c r="AP1" s="16"/>
      <c r="AQ1" s="16"/>
      <c r="AT1" s="16" t="s">
        <v>130</v>
      </c>
      <c r="AU1" s="16" t="s">
        <v>309</v>
      </c>
      <c r="AX1" s="16" t="s">
        <v>130</v>
      </c>
      <c r="AY1" s="16" t="s">
        <v>310</v>
      </c>
      <c r="BA1" s="16" t="s">
        <v>753</v>
      </c>
      <c r="BB1" s="16"/>
      <c r="BC1" s="16"/>
      <c r="BD1" s="16"/>
      <c r="BF1" s="16" t="s">
        <v>754</v>
      </c>
      <c r="BG1" s="16"/>
      <c r="BH1" s="16"/>
      <c r="BI1" s="16"/>
      <c r="BK1" s="16" t="s">
        <v>755</v>
      </c>
      <c r="BL1" s="16"/>
      <c r="BM1" s="16"/>
      <c r="BN1" s="16"/>
    </row>
    <row r="2" spans="2:66" x14ac:dyDescent="0.35">
      <c r="F2" s="4" t="s">
        <v>471</v>
      </c>
      <c r="G2" s="164">
        <v>5.0000000000000001E-3</v>
      </c>
      <c r="H2" s="164">
        <v>7.4999999999999997E-3</v>
      </c>
      <c r="I2" s="165">
        <v>7.4999999999999997E-3</v>
      </c>
      <c r="J2" s="164">
        <v>5.0000000000000001E-3</v>
      </c>
      <c r="K2" s="12" t="str">
        <f>CONCATENATE(F2,$G$1)</f>
        <v>Construction Monthly</v>
      </c>
      <c r="L2" s="166">
        <f>IF(CONCATENATE(F2,$G$1)=K2,G2)</f>
        <v>5.0000000000000001E-3</v>
      </c>
      <c r="N2" s="12" t="s">
        <v>78</v>
      </c>
      <c r="O2" s="12">
        <v>1</v>
      </c>
      <c r="P2" s="12" t="s">
        <v>84</v>
      </c>
      <c r="Q2" s="12">
        <v>11</v>
      </c>
      <c r="S2" s="170" t="s">
        <v>49</v>
      </c>
      <c r="T2" s="170" t="s">
        <v>341</v>
      </c>
      <c r="U2" s="170" t="s">
        <v>345</v>
      </c>
      <c r="V2" s="170" t="s">
        <v>359</v>
      </c>
      <c r="W2" s="170" t="s">
        <v>397</v>
      </c>
      <c r="X2" s="170" t="s">
        <v>401</v>
      </c>
      <c r="Y2" s="170" t="s">
        <v>414</v>
      </c>
      <c r="Z2" s="170" t="s">
        <v>416</v>
      </c>
      <c r="AA2" s="170" t="s">
        <v>425</v>
      </c>
      <c r="AB2" s="170" t="s">
        <v>432</v>
      </c>
      <c r="AC2" s="170" t="s">
        <v>3742</v>
      </c>
      <c r="AE2" s="12" t="s">
        <v>127</v>
      </c>
      <c r="AF2" s="12" t="s">
        <v>122</v>
      </c>
      <c r="AG2" s="12" t="s">
        <v>443</v>
      </c>
      <c r="AH2" s="12">
        <v>1</v>
      </c>
      <c r="AI2" s="12" t="s">
        <v>439</v>
      </c>
      <c r="AK2"/>
      <c r="AM2" s="179" t="s">
        <v>330</v>
      </c>
      <c r="AN2" s="170" t="s">
        <v>49</v>
      </c>
      <c r="AO2" s="169" t="s">
        <v>141</v>
      </c>
      <c r="AP2" s="12" t="s">
        <v>84</v>
      </c>
      <c r="AQ2" s="12">
        <v>111</v>
      </c>
      <c r="AS2" s="12" t="s">
        <v>311</v>
      </c>
      <c r="AT2" s="12">
        <v>1</v>
      </c>
      <c r="AU2" s="12" t="s">
        <v>305</v>
      </c>
      <c r="AW2" s="12" t="s">
        <v>315</v>
      </c>
      <c r="AX2" s="12">
        <v>1</v>
      </c>
      <c r="AY2" s="12" t="s">
        <v>305</v>
      </c>
      <c r="BA2" s="177" t="s">
        <v>49</v>
      </c>
      <c r="BB2" s="169" t="s">
        <v>141</v>
      </c>
      <c r="BC2" s="203" t="s">
        <v>84</v>
      </c>
      <c r="BD2" s="203">
        <v>111</v>
      </c>
      <c r="BF2" s="170" t="s">
        <v>759</v>
      </c>
      <c r="BG2" s="169" t="s">
        <v>142</v>
      </c>
      <c r="BH2" s="203" t="s">
        <v>49</v>
      </c>
      <c r="BI2" s="204">
        <v>1111</v>
      </c>
      <c r="BK2" s="177" t="s">
        <v>49</v>
      </c>
      <c r="BL2" s="169" t="s">
        <v>141</v>
      </c>
      <c r="BM2" s="203" t="s">
        <v>84</v>
      </c>
      <c r="BN2" s="203">
        <v>111</v>
      </c>
    </row>
    <row r="3" spans="2:66" ht="29" x14ac:dyDescent="0.35">
      <c r="B3" s="5" t="s">
        <v>44</v>
      </c>
      <c r="C3" s="4" t="s">
        <v>45</v>
      </c>
      <c r="D3" s="4" t="s">
        <v>51</v>
      </c>
      <c r="F3" s="4" t="s">
        <v>472</v>
      </c>
      <c r="G3" s="164">
        <v>7.4999999999999997E-3</v>
      </c>
      <c r="H3" s="164">
        <v>0.01</v>
      </c>
      <c r="I3" s="164">
        <v>0.01</v>
      </c>
      <c r="J3" s="164">
        <v>7.4999999999999997E-3</v>
      </c>
      <c r="K3" s="12" t="str">
        <f t="shared" ref="K3:K5" si="0">CONCATENATE(F3,$G$1)</f>
        <v>D &amp; BMonthly</v>
      </c>
      <c r="L3" s="166">
        <f t="shared" ref="L3:L4" si="1">IF(CONCATENATE(F3,$G$1)=K3,G3)</f>
        <v>7.4999999999999997E-3</v>
      </c>
      <c r="N3" s="12" t="s">
        <v>81</v>
      </c>
      <c r="O3" s="12">
        <v>2</v>
      </c>
      <c r="P3" s="12" t="s">
        <v>79</v>
      </c>
      <c r="Q3" s="12">
        <v>11</v>
      </c>
      <c r="S3" s="170" t="s">
        <v>340</v>
      </c>
      <c r="T3" s="170" t="s">
        <v>342</v>
      </c>
      <c r="U3" s="170" t="s">
        <v>347</v>
      </c>
      <c r="V3" s="170" t="s">
        <v>3738</v>
      </c>
      <c r="W3" s="170" t="s">
        <v>398</v>
      </c>
      <c r="X3" s="170" t="s">
        <v>404</v>
      </c>
      <c r="Z3" s="170" t="s">
        <v>418</v>
      </c>
      <c r="AA3" s="170" t="s">
        <v>431</v>
      </c>
      <c r="AC3" s="170" t="s">
        <v>436</v>
      </c>
      <c r="AE3" s="12" t="s">
        <v>126</v>
      </c>
      <c r="AF3" s="12" t="s">
        <v>123</v>
      </c>
      <c r="AG3" s="12" t="s">
        <v>444</v>
      </c>
      <c r="AH3" s="12">
        <v>2</v>
      </c>
      <c r="AI3" s="12" t="s">
        <v>442</v>
      </c>
      <c r="AK3" t="s">
        <v>216</v>
      </c>
      <c r="AL3" s="12">
        <v>1</v>
      </c>
      <c r="AM3" s="179" t="s">
        <v>330</v>
      </c>
      <c r="AN3" s="170" t="s">
        <v>340</v>
      </c>
      <c r="AO3" s="169" t="s">
        <v>148</v>
      </c>
      <c r="AP3" s="12" t="s">
        <v>84</v>
      </c>
      <c r="AQ3" s="12">
        <v>111</v>
      </c>
      <c r="AS3" s="12" t="s">
        <v>312</v>
      </c>
      <c r="AT3" s="12">
        <v>2</v>
      </c>
      <c r="AU3" s="12" t="s">
        <v>306</v>
      </c>
      <c r="AW3" s="12" t="s">
        <v>316</v>
      </c>
      <c r="AX3" s="12">
        <v>2</v>
      </c>
      <c r="AY3" s="12" t="s">
        <v>306</v>
      </c>
      <c r="BA3" s="177" t="s">
        <v>340</v>
      </c>
      <c r="BB3" s="169" t="s">
        <v>148</v>
      </c>
      <c r="BC3" s="203" t="s">
        <v>84</v>
      </c>
      <c r="BD3" s="203">
        <v>111</v>
      </c>
      <c r="BF3" s="170" t="s">
        <v>797</v>
      </c>
      <c r="BG3" s="169" t="s">
        <v>143</v>
      </c>
      <c r="BH3" s="203" t="s">
        <v>84</v>
      </c>
      <c r="BI3" s="204">
        <v>1111</v>
      </c>
      <c r="BK3" s="177" t="s">
        <v>759</v>
      </c>
      <c r="BL3" s="169" t="s">
        <v>142</v>
      </c>
      <c r="BM3" s="203" t="s">
        <v>84</v>
      </c>
      <c r="BN3" s="203">
        <v>111</v>
      </c>
    </row>
    <row r="4" spans="2:66" ht="29" x14ac:dyDescent="0.35">
      <c r="B4" s="5">
        <v>1</v>
      </c>
      <c r="C4" s="4" t="s">
        <v>16</v>
      </c>
      <c r="D4" s="4" t="s">
        <v>47</v>
      </c>
      <c r="F4" s="4" t="s">
        <v>108</v>
      </c>
      <c r="G4" s="164">
        <v>0.01</v>
      </c>
      <c r="H4" s="164">
        <v>1.2500000000000001E-2</v>
      </c>
      <c r="I4" s="164">
        <v>1.2500000000000001E-2</v>
      </c>
      <c r="J4" s="164">
        <v>0.01</v>
      </c>
      <c r="K4" s="12" t="str">
        <f t="shared" si="0"/>
        <v>EPCMonthly</v>
      </c>
      <c r="L4" s="166">
        <f t="shared" si="1"/>
        <v>0.01</v>
      </c>
      <c r="N4" s="12" t="s">
        <v>82</v>
      </c>
      <c r="O4" s="12">
        <v>3</v>
      </c>
      <c r="S4" s="170"/>
      <c r="U4" s="170" t="s">
        <v>3735</v>
      </c>
      <c r="V4" s="170" t="s">
        <v>3740</v>
      </c>
      <c r="X4" s="170" t="s">
        <v>407</v>
      </c>
      <c r="Z4" s="170" t="s">
        <v>420</v>
      </c>
      <c r="AC4" s="170" t="s">
        <v>437</v>
      </c>
      <c r="AE4" s="12" t="s">
        <v>128</v>
      </c>
      <c r="AF4" s="12" t="s">
        <v>124</v>
      </c>
      <c r="AG4" s="12" t="s">
        <v>445</v>
      </c>
      <c r="AH4" s="12">
        <v>3</v>
      </c>
      <c r="AI4" s="12" t="s">
        <v>440</v>
      </c>
      <c r="AK4" t="s">
        <v>217</v>
      </c>
      <c r="AL4" s="12">
        <v>2</v>
      </c>
      <c r="AM4" s="179" t="s">
        <v>330</v>
      </c>
      <c r="AN4" s="170" t="s">
        <v>341</v>
      </c>
      <c r="AO4" s="169" t="s">
        <v>149</v>
      </c>
      <c r="AP4" s="12" t="s">
        <v>79</v>
      </c>
      <c r="AQ4" s="12">
        <v>112</v>
      </c>
      <c r="AS4" s="12" t="s">
        <v>313</v>
      </c>
      <c r="AT4" s="12">
        <v>3</v>
      </c>
      <c r="AU4" s="12" t="s">
        <v>307</v>
      </c>
      <c r="AW4" s="12" t="s">
        <v>317</v>
      </c>
      <c r="AX4" s="12">
        <v>3</v>
      </c>
      <c r="AY4" s="12" t="s">
        <v>307</v>
      </c>
      <c r="BA4" s="177" t="s">
        <v>341</v>
      </c>
      <c r="BB4" s="169" t="s">
        <v>149</v>
      </c>
      <c r="BC4" s="203" t="s">
        <v>79</v>
      </c>
      <c r="BD4" s="203">
        <v>112</v>
      </c>
      <c r="BF4" s="170" t="s">
        <v>801</v>
      </c>
      <c r="BG4" s="169" t="s">
        <v>144</v>
      </c>
      <c r="BH4" s="203" t="s">
        <v>84</v>
      </c>
      <c r="BI4" s="204">
        <v>1111</v>
      </c>
      <c r="BK4" s="177" t="s">
        <v>797</v>
      </c>
      <c r="BL4" s="169" t="s">
        <v>143</v>
      </c>
      <c r="BM4" s="203" t="s">
        <v>79</v>
      </c>
      <c r="BN4" s="203">
        <v>112</v>
      </c>
    </row>
    <row r="5" spans="2:66" ht="29" x14ac:dyDescent="0.35">
      <c r="B5" s="5">
        <v>2</v>
      </c>
      <c r="C5" s="4" t="s">
        <v>17</v>
      </c>
      <c r="D5" s="4" t="s">
        <v>47</v>
      </c>
      <c r="F5" s="4" t="s">
        <v>473</v>
      </c>
      <c r="G5" s="164">
        <v>2.5000000000000001E-3</v>
      </c>
      <c r="H5" s="164">
        <v>5.0000000000000001E-3</v>
      </c>
      <c r="I5" s="164">
        <v>5.0000000000000001E-3</v>
      </c>
      <c r="J5" s="164">
        <v>2.5000000000000001E-3</v>
      </c>
      <c r="K5" s="12" t="str">
        <f t="shared" si="0"/>
        <v>O &amp; MMonthly</v>
      </c>
      <c r="L5" s="166">
        <f>IF(CONCATENATE(F5,$G$1)=K5,G5)</f>
        <v>2.5000000000000001E-3</v>
      </c>
      <c r="P5" s="16" t="s">
        <v>85</v>
      </c>
      <c r="S5" s="170"/>
      <c r="U5" s="170" t="s">
        <v>3736</v>
      </c>
      <c r="V5" s="170" t="s">
        <v>372</v>
      </c>
      <c r="X5" s="170" t="s">
        <v>409</v>
      </c>
      <c r="Z5" s="170" t="s">
        <v>422</v>
      </c>
      <c r="AE5" s="12" t="s">
        <v>129</v>
      </c>
      <c r="AF5" s="12" t="s">
        <v>125</v>
      </c>
      <c r="AG5" s="12" t="s">
        <v>446</v>
      </c>
      <c r="AH5" s="12">
        <v>4</v>
      </c>
      <c r="AI5" s="12" t="s">
        <v>441</v>
      </c>
      <c r="AK5" t="s">
        <v>218</v>
      </c>
      <c r="AL5" s="12">
        <v>3</v>
      </c>
      <c r="AM5" s="179" t="s">
        <v>330</v>
      </c>
      <c r="AN5" s="170" t="s">
        <v>342</v>
      </c>
      <c r="AO5" s="169" t="s">
        <v>151</v>
      </c>
      <c r="AP5" s="12" t="s">
        <v>79</v>
      </c>
      <c r="AQ5" s="12">
        <v>112</v>
      </c>
      <c r="AS5" s="12" t="s">
        <v>314</v>
      </c>
      <c r="AT5" s="12">
        <v>4</v>
      </c>
      <c r="AU5" s="12" t="s">
        <v>308</v>
      </c>
      <c r="AW5" s="12" t="s">
        <v>318</v>
      </c>
      <c r="AX5" s="12">
        <v>4</v>
      </c>
      <c r="AY5" s="12" t="s">
        <v>308</v>
      </c>
      <c r="BA5" s="177" t="s">
        <v>342</v>
      </c>
      <c r="BB5" s="169" t="s">
        <v>151</v>
      </c>
      <c r="BC5" s="203" t="s">
        <v>79</v>
      </c>
      <c r="BD5" s="203">
        <v>112</v>
      </c>
      <c r="BF5" s="170" t="s">
        <v>804</v>
      </c>
      <c r="BG5" s="169" t="s">
        <v>144</v>
      </c>
      <c r="BH5" s="203" t="s">
        <v>84</v>
      </c>
      <c r="BI5" s="204">
        <v>1111</v>
      </c>
      <c r="BK5" s="177" t="s">
        <v>801</v>
      </c>
      <c r="BL5" s="169" t="s">
        <v>144</v>
      </c>
      <c r="BM5" s="203" t="s">
        <v>79</v>
      </c>
      <c r="BN5" s="203">
        <v>112</v>
      </c>
    </row>
    <row r="6" spans="2:66" x14ac:dyDescent="0.35">
      <c r="B6" s="5">
        <v>3</v>
      </c>
      <c r="C6" s="4" t="s">
        <v>20</v>
      </c>
      <c r="D6" s="4" t="s">
        <v>47</v>
      </c>
      <c r="K6" s="12" t="str">
        <f>CONCATENATE(F2,$H$1)</f>
        <v>Construction Schedule Payment</v>
      </c>
      <c r="L6" s="166">
        <f>IF(CONCATENATE(F2,$H$1)=K6,H2)</f>
        <v>7.4999999999999997E-3</v>
      </c>
      <c r="P6" s="12" t="s">
        <v>86</v>
      </c>
      <c r="Q6" s="12">
        <v>22</v>
      </c>
      <c r="S6" s="170"/>
      <c r="U6" s="170" t="s">
        <v>357</v>
      </c>
      <c r="V6" s="170" t="s">
        <v>374</v>
      </c>
      <c r="X6" s="170" t="s">
        <v>3741</v>
      </c>
      <c r="AK6" t="s">
        <v>219</v>
      </c>
      <c r="AL6" s="12">
        <v>4</v>
      </c>
      <c r="AM6" s="179" t="s">
        <v>330</v>
      </c>
      <c r="AN6" s="170" t="s">
        <v>345</v>
      </c>
      <c r="AO6" s="169" t="s">
        <v>152</v>
      </c>
      <c r="AP6" s="12" t="s">
        <v>86</v>
      </c>
      <c r="AQ6" s="12">
        <v>221</v>
      </c>
      <c r="BA6" s="177" t="s">
        <v>345</v>
      </c>
      <c r="BB6" s="169" t="s">
        <v>152</v>
      </c>
      <c r="BC6" s="203" t="s">
        <v>86</v>
      </c>
      <c r="BD6" s="203">
        <v>221</v>
      </c>
      <c r="BF6" s="170" t="s">
        <v>810</v>
      </c>
      <c r="BG6" s="169" t="s">
        <v>145</v>
      </c>
      <c r="BH6" s="203" t="s">
        <v>84</v>
      </c>
      <c r="BI6" s="204">
        <v>1111</v>
      </c>
      <c r="BK6" s="177" t="s">
        <v>804</v>
      </c>
      <c r="BL6" s="169" t="s">
        <v>144</v>
      </c>
      <c r="BM6" s="203" t="s">
        <v>86</v>
      </c>
      <c r="BN6" s="203">
        <v>221</v>
      </c>
    </row>
    <row r="7" spans="2:66" ht="29" x14ac:dyDescent="0.35">
      <c r="B7" s="5">
        <v>4</v>
      </c>
      <c r="C7" s="4" t="s">
        <v>31</v>
      </c>
      <c r="D7" s="4" t="s">
        <v>48</v>
      </c>
      <c r="G7" s="163">
        <f>G2/$K$1</f>
        <v>5.0000000000000002E-5</v>
      </c>
      <c r="H7" s="163">
        <f t="shared" ref="H7:J7" si="2">H2/$K$1</f>
        <v>7.4999999999999993E-5</v>
      </c>
      <c r="I7" s="163">
        <f t="shared" si="2"/>
        <v>7.4999999999999993E-5</v>
      </c>
      <c r="J7" s="163">
        <f t="shared" si="2"/>
        <v>5.0000000000000002E-5</v>
      </c>
      <c r="K7" s="12" t="str">
        <f t="shared" ref="K7:K9" si="3">CONCATENATE(F3,$H$1)</f>
        <v>D &amp; BSchedule Payment</v>
      </c>
      <c r="L7" s="166">
        <f t="shared" ref="L7:L9" si="4">IF(CONCATENATE(F3,$H$1)=K7,H3)</f>
        <v>0.01</v>
      </c>
      <c r="P7" s="12" t="s">
        <v>244</v>
      </c>
      <c r="Q7" s="12">
        <v>22</v>
      </c>
      <c r="S7" s="170"/>
      <c r="V7" s="170" t="s">
        <v>3739</v>
      </c>
      <c r="AM7" s="179" t="s">
        <v>330</v>
      </c>
      <c r="AN7" s="170" t="s">
        <v>347</v>
      </c>
      <c r="AO7" s="169" t="s">
        <v>154</v>
      </c>
      <c r="AP7" s="12" t="s">
        <v>86</v>
      </c>
      <c r="AQ7" s="12">
        <v>221</v>
      </c>
      <c r="BA7" s="177" t="s">
        <v>347</v>
      </c>
      <c r="BB7" s="169" t="s">
        <v>154</v>
      </c>
      <c r="BC7" s="203" t="s">
        <v>86</v>
      </c>
      <c r="BD7" s="203">
        <v>221</v>
      </c>
      <c r="BF7" s="170" t="s">
        <v>812</v>
      </c>
      <c r="BG7" s="169" t="s">
        <v>146</v>
      </c>
      <c r="BH7" s="203" t="s">
        <v>84</v>
      </c>
      <c r="BI7" s="204">
        <v>1111</v>
      </c>
      <c r="BK7" s="177" t="s">
        <v>810</v>
      </c>
      <c r="BL7" s="169" t="s">
        <v>145</v>
      </c>
      <c r="BM7" s="203" t="s">
        <v>86</v>
      </c>
      <c r="BN7" s="203">
        <v>221</v>
      </c>
    </row>
    <row r="8" spans="2:66" ht="29" x14ac:dyDescent="0.35">
      <c r="B8" s="5">
        <v>5</v>
      </c>
      <c r="C8" s="4" t="s">
        <v>231</v>
      </c>
      <c r="D8" s="4" t="s">
        <v>48</v>
      </c>
      <c r="G8" s="163">
        <f t="shared" ref="G8:J8" si="5">G3/$K$1</f>
        <v>7.4999999999999993E-5</v>
      </c>
      <c r="H8" s="163">
        <f t="shared" si="5"/>
        <v>1E-4</v>
      </c>
      <c r="I8" s="163">
        <f t="shared" si="5"/>
        <v>1E-4</v>
      </c>
      <c r="J8" s="163">
        <f t="shared" si="5"/>
        <v>7.4999999999999993E-5</v>
      </c>
      <c r="K8" s="12" t="str">
        <f t="shared" si="3"/>
        <v>EPCSchedule Payment</v>
      </c>
      <c r="L8" s="166">
        <f t="shared" si="4"/>
        <v>1.2500000000000001E-2</v>
      </c>
      <c r="P8" s="12" t="s">
        <v>87</v>
      </c>
      <c r="Q8" s="12">
        <v>22</v>
      </c>
      <c r="S8" s="170"/>
      <c r="V8" s="170" t="s">
        <v>382</v>
      </c>
      <c r="AM8" s="179" t="s">
        <v>330</v>
      </c>
      <c r="AN8" s="170" t="s">
        <v>353</v>
      </c>
      <c r="AO8" s="169" t="s">
        <v>150</v>
      </c>
      <c r="AP8" s="12" t="s">
        <v>86</v>
      </c>
      <c r="AQ8" s="12">
        <v>221</v>
      </c>
      <c r="BA8" s="177" t="s">
        <v>353</v>
      </c>
      <c r="BB8" s="169" t="s">
        <v>150</v>
      </c>
      <c r="BC8" s="203" t="s">
        <v>86</v>
      </c>
      <c r="BD8" s="203">
        <v>221</v>
      </c>
      <c r="BF8" s="170" t="s">
        <v>829</v>
      </c>
      <c r="BG8" s="169" t="s">
        <v>147</v>
      </c>
      <c r="BH8" s="203" t="s">
        <v>84</v>
      </c>
      <c r="BI8" s="204">
        <v>1111</v>
      </c>
      <c r="BK8" s="177" t="s">
        <v>812</v>
      </c>
      <c r="BL8" s="169" t="s">
        <v>146</v>
      </c>
      <c r="BM8" s="203" t="s">
        <v>86</v>
      </c>
      <c r="BN8" s="203">
        <v>221</v>
      </c>
    </row>
    <row r="9" spans="2:66" x14ac:dyDescent="0.35">
      <c r="B9" s="5">
        <v>6</v>
      </c>
      <c r="C9" s="4" t="s">
        <v>32</v>
      </c>
      <c r="D9" s="4" t="s">
        <v>48</v>
      </c>
      <c r="G9" s="163">
        <f t="shared" ref="G9:J9" si="6">G4/$K$1</f>
        <v>1E-4</v>
      </c>
      <c r="H9" s="163">
        <f t="shared" si="6"/>
        <v>1.25E-4</v>
      </c>
      <c r="I9" s="163">
        <f t="shared" si="6"/>
        <v>1.25E-4</v>
      </c>
      <c r="J9" s="163">
        <f t="shared" si="6"/>
        <v>1E-4</v>
      </c>
      <c r="K9" s="12" t="str">
        <f t="shared" si="3"/>
        <v>O &amp; MSchedule Payment</v>
      </c>
      <c r="L9" s="166">
        <f t="shared" si="4"/>
        <v>5.0000000000000001E-3</v>
      </c>
      <c r="P9" s="12" t="s">
        <v>88</v>
      </c>
      <c r="Q9" s="12">
        <v>22</v>
      </c>
      <c r="S9" s="170"/>
      <c r="V9" s="170" t="s">
        <v>388</v>
      </c>
      <c r="AM9" s="179" t="s">
        <v>330</v>
      </c>
      <c r="AN9" s="170" t="s">
        <v>354</v>
      </c>
      <c r="AO9" s="169" t="s">
        <v>160</v>
      </c>
      <c r="AP9" s="12" t="s">
        <v>86</v>
      </c>
      <c r="AQ9" s="12">
        <v>221</v>
      </c>
      <c r="BA9" s="177" t="s">
        <v>354</v>
      </c>
      <c r="BB9" s="169" t="s">
        <v>160</v>
      </c>
      <c r="BC9" s="203" t="s">
        <v>86</v>
      </c>
      <c r="BD9" s="203">
        <v>221</v>
      </c>
      <c r="BF9" s="170" t="s">
        <v>831</v>
      </c>
      <c r="BG9" s="169" t="s">
        <v>148</v>
      </c>
      <c r="BH9" s="203" t="s">
        <v>84</v>
      </c>
      <c r="BI9" s="204">
        <v>1111</v>
      </c>
      <c r="BK9" s="177" t="s">
        <v>829</v>
      </c>
      <c r="BL9" s="169" t="s">
        <v>147</v>
      </c>
      <c r="BM9" s="203" t="s">
        <v>86</v>
      </c>
      <c r="BN9" s="203">
        <v>221</v>
      </c>
    </row>
    <row r="10" spans="2:66" x14ac:dyDescent="0.35">
      <c r="B10" s="5">
        <v>7</v>
      </c>
      <c r="C10" s="4" t="s">
        <v>321</v>
      </c>
      <c r="D10" s="4" t="s">
        <v>46</v>
      </c>
      <c r="F10" t="s">
        <v>115</v>
      </c>
      <c r="G10" s="163">
        <f t="shared" ref="G10:J10" si="7">G5/$K$1</f>
        <v>2.5000000000000001E-5</v>
      </c>
      <c r="H10" s="163">
        <f t="shared" si="7"/>
        <v>5.0000000000000002E-5</v>
      </c>
      <c r="I10" s="163">
        <f t="shared" si="7"/>
        <v>5.0000000000000002E-5</v>
      </c>
      <c r="J10" s="163">
        <f t="shared" si="7"/>
        <v>2.5000000000000001E-5</v>
      </c>
      <c r="K10" s="12" t="str">
        <f>CONCATENATE(F2,$I$1)</f>
        <v>Construction Milestone</v>
      </c>
      <c r="L10" s="166">
        <f>IF(CONCATENATE(F2,$I$1)=K10,I2)</f>
        <v>7.4999999999999997E-3</v>
      </c>
      <c r="P10" s="12" t="s">
        <v>89</v>
      </c>
      <c r="Q10" s="12">
        <v>22</v>
      </c>
      <c r="S10" s="170"/>
      <c r="V10" s="170" t="s">
        <v>396</v>
      </c>
      <c r="AM10" s="179" t="s">
        <v>330</v>
      </c>
      <c r="AN10" s="170" t="s">
        <v>357</v>
      </c>
      <c r="AO10" s="169" t="s">
        <v>162</v>
      </c>
      <c r="AP10" s="12" t="s">
        <v>86</v>
      </c>
      <c r="AQ10" s="12">
        <v>221</v>
      </c>
      <c r="BA10" s="177" t="s">
        <v>357</v>
      </c>
      <c r="BB10" s="169" t="s">
        <v>162</v>
      </c>
      <c r="BC10" s="203" t="s">
        <v>86</v>
      </c>
      <c r="BD10" s="203">
        <v>221</v>
      </c>
      <c r="BF10" s="170" t="s">
        <v>837</v>
      </c>
      <c r="BG10" s="169" t="s">
        <v>148</v>
      </c>
      <c r="BH10" s="203" t="s">
        <v>84</v>
      </c>
      <c r="BI10" s="204">
        <v>1111</v>
      </c>
      <c r="BK10" s="177" t="s">
        <v>340</v>
      </c>
      <c r="BL10" s="169" t="s">
        <v>148</v>
      </c>
      <c r="BM10" s="203" t="s">
        <v>86</v>
      </c>
      <c r="BN10" s="203">
        <v>221</v>
      </c>
    </row>
    <row r="11" spans="2:66" ht="14.5" customHeight="1" x14ac:dyDescent="0.35">
      <c r="B11" s="5">
        <v>8</v>
      </c>
      <c r="C11" s="4" t="s">
        <v>49</v>
      </c>
      <c r="D11" s="4" t="s">
        <v>50</v>
      </c>
      <c r="F11" s="277" t="s">
        <v>116</v>
      </c>
      <c r="G11" s="277"/>
      <c r="H11" s="277"/>
      <c r="I11" s="277"/>
      <c r="K11" s="12" t="str">
        <f t="shared" ref="K11:K13" si="8">CONCATENATE(F3,$I$1)</f>
        <v>D &amp; BMilestone</v>
      </c>
      <c r="L11" s="166">
        <f t="shared" ref="L11:L12" si="9">IF(CONCATENATE(F3,$I$1)=K11,I3)</f>
        <v>0.01</v>
      </c>
      <c r="S11" s="200" t="s">
        <v>3737</v>
      </c>
      <c r="AM11" s="179" t="s">
        <v>330</v>
      </c>
      <c r="AN11" s="170" t="s">
        <v>359</v>
      </c>
      <c r="AO11" s="169" t="s">
        <v>164</v>
      </c>
      <c r="AP11" s="12" t="s">
        <v>244</v>
      </c>
      <c r="AQ11" s="12">
        <v>222</v>
      </c>
      <c r="BA11" s="177" t="s">
        <v>359</v>
      </c>
      <c r="BB11" s="169" t="s">
        <v>164</v>
      </c>
      <c r="BC11" s="203" t="s">
        <v>244</v>
      </c>
      <c r="BD11" s="203">
        <v>222</v>
      </c>
      <c r="BF11" s="170" t="s">
        <v>884</v>
      </c>
      <c r="BG11" s="169" t="s">
        <v>148</v>
      </c>
      <c r="BH11" s="203" t="s">
        <v>84</v>
      </c>
      <c r="BI11" s="204">
        <v>1111</v>
      </c>
      <c r="BK11" s="177" t="s">
        <v>831</v>
      </c>
      <c r="BL11" s="169" t="s">
        <v>148</v>
      </c>
      <c r="BM11" s="203" t="s">
        <v>244</v>
      </c>
      <c r="BN11" s="203">
        <v>222</v>
      </c>
    </row>
    <row r="12" spans="2:66" x14ac:dyDescent="0.35">
      <c r="F12" s="277"/>
      <c r="G12" s="277"/>
      <c r="H12" s="277"/>
      <c r="I12" s="277"/>
      <c r="K12" s="12" t="str">
        <f t="shared" si="8"/>
        <v>EPCMilestone</v>
      </c>
      <c r="L12" s="166">
        <f t="shared" si="9"/>
        <v>1.2500000000000001E-2</v>
      </c>
      <c r="P12" s="16" t="s">
        <v>82</v>
      </c>
      <c r="S12" s="201" t="s">
        <v>49</v>
      </c>
      <c r="T12" s="201" t="s">
        <v>341</v>
      </c>
      <c r="U12" s="201" t="s">
        <v>345</v>
      </c>
      <c r="V12" s="201" t="s">
        <v>359</v>
      </c>
      <c r="W12" s="201" t="s">
        <v>397</v>
      </c>
      <c r="X12" s="201" t="s">
        <v>401</v>
      </c>
      <c r="Y12" s="201" t="s">
        <v>414</v>
      </c>
      <c r="Z12" s="201" t="s">
        <v>416</v>
      </c>
      <c r="AA12" s="201" t="s">
        <v>425</v>
      </c>
      <c r="AB12" s="201" t="s">
        <v>432</v>
      </c>
      <c r="AC12" s="201" t="s">
        <v>3742</v>
      </c>
      <c r="AM12" s="179" t="s">
        <v>330</v>
      </c>
      <c r="AN12" s="170" t="s">
        <v>360</v>
      </c>
      <c r="AO12" s="169" t="s">
        <v>164</v>
      </c>
      <c r="AP12" s="12" t="s">
        <v>244</v>
      </c>
      <c r="AQ12" s="12">
        <v>222</v>
      </c>
      <c r="BA12" s="177" t="s">
        <v>360</v>
      </c>
      <c r="BB12" s="169" t="s">
        <v>164</v>
      </c>
      <c r="BC12" s="203" t="s">
        <v>244</v>
      </c>
      <c r="BD12" s="203">
        <v>222</v>
      </c>
      <c r="BF12" s="170" t="s">
        <v>491</v>
      </c>
      <c r="BG12" s="169" t="s">
        <v>149</v>
      </c>
      <c r="BH12" s="203" t="s">
        <v>79</v>
      </c>
      <c r="BI12" s="204">
        <v>1121</v>
      </c>
      <c r="BK12" s="177" t="s">
        <v>837</v>
      </c>
      <c r="BL12" s="169" t="s">
        <v>148</v>
      </c>
      <c r="BM12" s="203" t="s">
        <v>244</v>
      </c>
      <c r="BN12" s="203">
        <v>222</v>
      </c>
    </row>
    <row r="13" spans="2:66" ht="29" x14ac:dyDescent="0.35">
      <c r="F13" s="277"/>
      <c r="G13" s="277"/>
      <c r="H13" s="277"/>
      <c r="I13" s="277"/>
      <c r="K13" s="12" t="str">
        <f t="shared" si="8"/>
        <v>O &amp; MMilestone</v>
      </c>
      <c r="L13" s="166">
        <f>IF(CONCATENATE(F5,$I$1)=K13,I5)</f>
        <v>5.0000000000000001E-3</v>
      </c>
      <c r="P13" s="12" t="s">
        <v>90</v>
      </c>
      <c r="Q13" s="12">
        <v>33</v>
      </c>
      <c r="S13" s="170" t="s">
        <v>759</v>
      </c>
      <c r="T13" s="173" t="s">
        <v>491</v>
      </c>
      <c r="U13" s="170" t="s">
        <v>961</v>
      </c>
      <c r="V13" s="170" t="s">
        <v>359</v>
      </c>
      <c r="W13" s="170" t="s">
        <v>1851</v>
      </c>
      <c r="X13" s="170" t="s">
        <v>1985</v>
      </c>
      <c r="Y13" s="170" t="s">
        <v>2504</v>
      </c>
      <c r="Z13" s="170" t="s">
        <v>2568</v>
      </c>
      <c r="AA13" s="170" t="s">
        <v>3070</v>
      </c>
      <c r="AB13" s="170" t="s">
        <v>3497</v>
      </c>
      <c r="AC13" s="170" t="s">
        <v>3569</v>
      </c>
      <c r="AM13" s="179" t="s">
        <v>330</v>
      </c>
      <c r="AN13" s="170" t="s">
        <v>367</v>
      </c>
      <c r="AO13" s="169" t="s">
        <v>164</v>
      </c>
      <c r="AP13" s="12" t="s">
        <v>244</v>
      </c>
      <c r="AQ13" s="12">
        <v>222</v>
      </c>
      <c r="BA13" s="177" t="s">
        <v>367</v>
      </c>
      <c r="BB13" s="169" t="s">
        <v>164</v>
      </c>
      <c r="BC13" s="203" t="s">
        <v>244</v>
      </c>
      <c r="BD13" s="203">
        <v>222</v>
      </c>
      <c r="BF13" s="170" t="s">
        <v>507</v>
      </c>
      <c r="BG13" s="169" t="s">
        <v>149</v>
      </c>
      <c r="BH13" s="203" t="s">
        <v>79</v>
      </c>
      <c r="BI13" s="204">
        <v>1121</v>
      </c>
      <c r="BK13" s="177" t="s">
        <v>884</v>
      </c>
      <c r="BL13" s="169" t="s">
        <v>148</v>
      </c>
      <c r="BM13" s="203" t="s">
        <v>244</v>
      </c>
      <c r="BN13" s="203">
        <v>222</v>
      </c>
    </row>
    <row r="14" spans="2:66" ht="29" x14ac:dyDescent="0.35">
      <c r="K14" s="12" t="str">
        <f>CONCATENATE(F2,$J$1)</f>
        <v>Construction CPF (Turn Key)</v>
      </c>
      <c r="L14" s="166">
        <f>IF(CONCATENATE(F2,$J$1)=K14,J2)</f>
        <v>5.0000000000000001E-3</v>
      </c>
      <c r="P14" s="12" t="s">
        <v>91</v>
      </c>
      <c r="Q14" s="12">
        <v>33</v>
      </c>
      <c r="S14" s="170" t="s">
        <v>797</v>
      </c>
      <c r="T14" s="173" t="s">
        <v>507</v>
      </c>
      <c r="U14" s="170" t="s">
        <v>972</v>
      </c>
      <c r="V14" s="170"/>
      <c r="W14" s="170" t="s">
        <v>1871</v>
      </c>
      <c r="X14" s="170" t="s">
        <v>2014</v>
      </c>
      <c r="Y14" s="173" t="s">
        <v>2523</v>
      </c>
      <c r="Z14" s="170" t="s">
        <v>2588</v>
      </c>
      <c r="AA14" s="170" t="s">
        <v>3184</v>
      </c>
      <c r="AB14" s="173" t="s">
        <v>3506</v>
      </c>
      <c r="AC14" s="170" t="s">
        <v>3578</v>
      </c>
      <c r="AM14" s="179" t="s">
        <v>330</v>
      </c>
      <c r="AN14" s="170" t="s">
        <v>372</v>
      </c>
      <c r="AO14" s="169" t="s">
        <v>164</v>
      </c>
      <c r="AP14" s="12" t="s">
        <v>244</v>
      </c>
      <c r="AQ14" s="12">
        <v>222</v>
      </c>
      <c r="BA14" s="177" t="s">
        <v>372</v>
      </c>
      <c r="BB14" s="169" t="s">
        <v>164</v>
      </c>
      <c r="BC14" s="203" t="s">
        <v>244</v>
      </c>
      <c r="BD14" s="203">
        <v>222</v>
      </c>
      <c r="BF14" s="170" t="s">
        <v>528</v>
      </c>
      <c r="BG14" s="169" t="s">
        <v>149</v>
      </c>
      <c r="BH14" s="203" t="s">
        <v>79</v>
      </c>
      <c r="BI14" s="204">
        <v>1121</v>
      </c>
      <c r="BK14" s="177" t="s">
        <v>341</v>
      </c>
      <c r="BL14" s="169" t="s">
        <v>149</v>
      </c>
      <c r="BM14" s="203" t="s">
        <v>244</v>
      </c>
      <c r="BN14" s="203">
        <v>222</v>
      </c>
    </row>
    <row r="15" spans="2:66" ht="29" x14ac:dyDescent="0.35">
      <c r="B15" s="17" t="s">
        <v>474</v>
      </c>
      <c r="F15" s="17" t="s">
        <v>475</v>
      </c>
      <c r="G15" s="17"/>
      <c r="K15" s="12" t="str">
        <f t="shared" ref="K15:K17" si="10">CONCATENATE(F3,$J$1)</f>
        <v>D &amp; BCPF (Turn Key)</v>
      </c>
      <c r="L15" s="166">
        <f t="shared" ref="L15:L17" si="11">IF(CONCATENATE(F3,$J$1)=K15,J3)</f>
        <v>7.4999999999999997E-3</v>
      </c>
      <c r="P15" s="12" t="s">
        <v>92</v>
      </c>
      <c r="Q15" s="12">
        <v>33</v>
      </c>
      <c r="S15" s="170" t="s">
        <v>801</v>
      </c>
      <c r="T15" s="173" t="s">
        <v>528</v>
      </c>
      <c r="U15" s="170" t="s">
        <v>982</v>
      </c>
      <c r="V15" s="201" t="s">
        <v>3738</v>
      </c>
      <c r="W15" s="173" t="s">
        <v>1896</v>
      </c>
      <c r="X15" s="170" t="s">
        <v>2047</v>
      </c>
      <c r="Y15" s="173" t="s">
        <v>2555</v>
      </c>
      <c r="Z15" s="170" t="s">
        <v>2613</v>
      </c>
      <c r="AA15" s="173" t="s">
        <v>3245</v>
      </c>
      <c r="AB15" s="173" t="s">
        <v>3566</v>
      </c>
      <c r="AC15" s="170" t="s">
        <v>3595</v>
      </c>
      <c r="AM15" s="179" t="s">
        <v>330</v>
      </c>
      <c r="AN15" s="170" t="s">
        <v>374</v>
      </c>
      <c r="AO15" s="169" t="s">
        <v>164</v>
      </c>
      <c r="AP15" s="12" t="s">
        <v>244</v>
      </c>
      <c r="AQ15" s="12">
        <v>222</v>
      </c>
      <c r="BA15" s="177" t="s">
        <v>374</v>
      </c>
      <c r="BB15" s="169" t="s">
        <v>164</v>
      </c>
      <c r="BC15" s="203" t="s">
        <v>244</v>
      </c>
      <c r="BD15" s="203">
        <v>222</v>
      </c>
      <c r="BF15" s="170" t="s">
        <v>896</v>
      </c>
      <c r="BG15" s="169" t="s">
        <v>151</v>
      </c>
      <c r="BH15" s="203" t="s">
        <v>79</v>
      </c>
      <c r="BI15" s="204">
        <v>1121</v>
      </c>
      <c r="BK15" s="177" t="s">
        <v>491</v>
      </c>
      <c r="BL15" s="169" t="s">
        <v>149</v>
      </c>
      <c r="BM15" s="203" t="s">
        <v>244</v>
      </c>
      <c r="BN15" s="203">
        <v>222</v>
      </c>
    </row>
    <row r="16" spans="2:66" ht="29" x14ac:dyDescent="0.35">
      <c r="B16" s="18" t="s">
        <v>96</v>
      </c>
      <c r="C16" s="18" t="s">
        <v>94</v>
      </c>
      <c r="F16" s="18"/>
      <c r="G16" s="4" t="s">
        <v>471</v>
      </c>
      <c r="H16" t="s">
        <v>245</v>
      </c>
      <c r="I16" t="s">
        <v>134</v>
      </c>
      <c r="K16" s="12" t="str">
        <f t="shared" si="10"/>
        <v>EPCCPF (Turn Key)</v>
      </c>
      <c r="L16" s="166">
        <f t="shared" si="11"/>
        <v>0.01</v>
      </c>
      <c r="P16" s="12" t="s">
        <v>93</v>
      </c>
      <c r="Q16" s="12">
        <v>33</v>
      </c>
      <c r="S16" s="170" t="s">
        <v>804</v>
      </c>
      <c r="U16" s="170" t="s">
        <v>1011</v>
      </c>
      <c r="V16" s="170" t="s">
        <v>1252</v>
      </c>
      <c r="W16" s="173" t="s">
        <v>1906</v>
      </c>
      <c r="X16" s="170"/>
      <c r="Z16" s="170"/>
      <c r="AA16" s="173" t="s">
        <v>3282</v>
      </c>
      <c r="AC16" s="173" t="s">
        <v>3609</v>
      </c>
      <c r="AM16" s="179" t="s">
        <v>330</v>
      </c>
      <c r="AN16" s="170" t="s">
        <v>377</v>
      </c>
      <c r="AO16" s="169" t="s">
        <v>164</v>
      </c>
      <c r="AP16" s="12" t="s">
        <v>244</v>
      </c>
      <c r="AQ16" s="12">
        <v>222</v>
      </c>
      <c r="BA16" s="177" t="s">
        <v>377</v>
      </c>
      <c r="BB16" s="169" t="s">
        <v>164</v>
      </c>
      <c r="BC16" s="203" t="s">
        <v>244</v>
      </c>
      <c r="BD16" s="203">
        <v>222</v>
      </c>
      <c r="BF16" s="170" t="s">
        <v>933</v>
      </c>
      <c r="BG16" s="169" t="s">
        <v>151</v>
      </c>
      <c r="BH16" s="203" t="s">
        <v>79</v>
      </c>
      <c r="BI16" s="204">
        <v>1121</v>
      </c>
      <c r="BK16" s="177" t="s">
        <v>507</v>
      </c>
      <c r="BL16" s="169" t="s">
        <v>149</v>
      </c>
      <c r="BM16" s="203" t="s">
        <v>244</v>
      </c>
      <c r="BN16" s="203">
        <v>222</v>
      </c>
    </row>
    <row r="17" spans="2:66" ht="29" x14ac:dyDescent="0.35">
      <c r="B17" s="18" t="s">
        <v>97</v>
      </c>
      <c r="C17" s="18" t="s">
        <v>98</v>
      </c>
      <c r="F17" s="18"/>
      <c r="G17" s="4" t="s">
        <v>472</v>
      </c>
      <c r="H17" t="s">
        <v>245</v>
      </c>
      <c r="I17" t="s">
        <v>135</v>
      </c>
      <c r="K17" s="12" t="str">
        <f t="shared" si="10"/>
        <v>O &amp; MCPF (Turn Key)</v>
      </c>
      <c r="L17" s="166">
        <f t="shared" si="11"/>
        <v>2.5000000000000001E-3</v>
      </c>
      <c r="S17" s="170" t="s">
        <v>810</v>
      </c>
      <c r="T17" s="201" t="s">
        <v>342</v>
      </c>
      <c r="V17" s="170" t="s">
        <v>1256</v>
      </c>
      <c r="X17" s="201" t="s">
        <v>404</v>
      </c>
      <c r="Z17" s="201" t="s">
        <v>418</v>
      </c>
      <c r="AA17" s="173" t="s">
        <v>3345</v>
      </c>
      <c r="AM17" s="179" t="s">
        <v>330</v>
      </c>
      <c r="AN17" s="170" t="s">
        <v>382</v>
      </c>
      <c r="AO17" s="169" t="s">
        <v>164</v>
      </c>
      <c r="AP17" s="12" t="s">
        <v>244</v>
      </c>
      <c r="AQ17" s="12">
        <v>222</v>
      </c>
      <c r="BA17" s="177" t="s">
        <v>382</v>
      </c>
      <c r="BB17" s="169" t="s">
        <v>164</v>
      </c>
      <c r="BC17" s="203" t="s">
        <v>244</v>
      </c>
      <c r="BD17" s="203">
        <v>222</v>
      </c>
      <c r="BF17" s="170" t="s">
        <v>956</v>
      </c>
      <c r="BG17" s="169" t="s">
        <v>151</v>
      </c>
      <c r="BH17" s="203" t="s">
        <v>79</v>
      </c>
      <c r="BI17" s="204">
        <v>1121</v>
      </c>
      <c r="BK17" s="177" t="s">
        <v>528</v>
      </c>
      <c r="BL17" s="169" t="s">
        <v>149</v>
      </c>
      <c r="BM17" s="203" t="s">
        <v>244</v>
      </c>
      <c r="BN17" s="203">
        <v>222</v>
      </c>
    </row>
    <row r="18" spans="2:66" ht="29" x14ac:dyDescent="0.35">
      <c r="B18" s="18" t="s">
        <v>99</v>
      </c>
      <c r="C18" s="18" t="s">
        <v>100</v>
      </c>
      <c r="F18" s="18"/>
      <c r="G18" s="4" t="s">
        <v>108</v>
      </c>
      <c r="H18" t="s">
        <v>245</v>
      </c>
      <c r="I18" t="s">
        <v>136</v>
      </c>
      <c r="L18" s="15"/>
      <c r="S18" s="170" t="s">
        <v>812</v>
      </c>
      <c r="T18" s="173" t="s">
        <v>896</v>
      </c>
      <c r="U18" s="201" t="s">
        <v>347</v>
      </c>
      <c r="V18" s="170" t="s">
        <v>1279</v>
      </c>
      <c r="W18" s="201" t="s">
        <v>398</v>
      </c>
      <c r="X18" s="170" t="s">
        <v>2067</v>
      </c>
      <c r="Z18" s="170" t="s">
        <v>2627</v>
      </c>
      <c r="AA18" s="173" t="s">
        <v>3378</v>
      </c>
      <c r="AC18" s="201" t="s">
        <v>436</v>
      </c>
      <c r="AM18" s="179" t="s">
        <v>330</v>
      </c>
      <c r="AN18" s="170" t="s">
        <v>388</v>
      </c>
      <c r="AO18" s="169" t="s">
        <v>170</v>
      </c>
      <c r="AP18" s="12" t="s">
        <v>244</v>
      </c>
      <c r="AQ18" s="12">
        <v>222</v>
      </c>
      <c r="BA18" s="177" t="s">
        <v>388</v>
      </c>
      <c r="BB18" s="169" t="s">
        <v>170</v>
      </c>
      <c r="BC18" s="203" t="s">
        <v>244</v>
      </c>
      <c r="BD18" s="203">
        <v>222</v>
      </c>
      <c r="BF18" s="170" t="s">
        <v>961</v>
      </c>
      <c r="BG18" s="169" t="s">
        <v>152</v>
      </c>
      <c r="BH18" s="203" t="s">
        <v>86</v>
      </c>
      <c r="BI18" s="204">
        <v>2211</v>
      </c>
      <c r="BK18" s="177" t="s">
        <v>342</v>
      </c>
      <c r="BL18" s="169" t="s">
        <v>151</v>
      </c>
      <c r="BM18" s="203" t="s">
        <v>244</v>
      </c>
      <c r="BN18" s="203">
        <v>222</v>
      </c>
    </row>
    <row r="19" spans="2:66" ht="29" x14ac:dyDescent="0.35">
      <c r="B19" s="18" t="s">
        <v>101</v>
      </c>
      <c r="C19" s="18" t="s">
        <v>102</v>
      </c>
      <c r="F19" s="18"/>
      <c r="G19" s="4" t="s">
        <v>473</v>
      </c>
      <c r="H19" t="s">
        <v>245</v>
      </c>
      <c r="I19" t="s">
        <v>137</v>
      </c>
      <c r="L19" s="15"/>
      <c r="S19" s="170" t="s">
        <v>829</v>
      </c>
      <c r="T19" s="173" t="s">
        <v>933</v>
      </c>
      <c r="U19" s="173" t="s">
        <v>1022</v>
      </c>
      <c r="V19" s="170" t="s">
        <v>1290</v>
      </c>
      <c r="W19" s="170" t="s">
        <v>1911</v>
      </c>
      <c r="X19" s="170" t="s">
        <v>2090</v>
      </c>
      <c r="Z19" s="170" t="s">
        <v>2633</v>
      </c>
      <c r="AC19" s="170" t="s">
        <v>3612</v>
      </c>
      <c r="AM19" s="179" t="s">
        <v>330</v>
      </c>
      <c r="AN19" s="170" t="s">
        <v>396</v>
      </c>
      <c r="AO19" s="169" t="s">
        <v>150</v>
      </c>
      <c r="AP19" s="12" t="s">
        <v>244</v>
      </c>
      <c r="AQ19" s="12">
        <v>222</v>
      </c>
      <c r="BA19" s="177" t="s">
        <v>396</v>
      </c>
      <c r="BB19" s="169" t="s">
        <v>150</v>
      </c>
      <c r="BC19" s="203" t="s">
        <v>244</v>
      </c>
      <c r="BD19" s="203">
        <v>222</v>
      </c>
      <c r="BF19" s="170" t="s">
        <v>972</v>
      </c>
      <c r="BG19" s="169" t="s">
        <v>152</v>
      </c>
      <c r="BH19" s="203" t="s">
        <v>86</v>
      </c>
      <c r="BI19" s="204">
        <v>2211</v>
      </c>
      <c r="BK19" s="177" t="s">
        <v>896</v>
      </c>
      <c r="BL19" s="169" t="s">
        <v>151</v>
      </c>
      <c r="BM19" s="203" t="s">
        <v>244</v>
      </c>
      <c r="BN19" s="203">
        <v>222</v>
      </c>
    </row>
    <row r="20" spans="2:66" ht="29" x14ac:dyDescent="0.35">
      <c r="B20" s="18" t="s">
        <v>103</v>
      </c>
      <c r="C20" s="18" t="s">
        <v>104</v>
      </c>
      <c r="I20" t="s">
        <v>138</v>
      </c>
      <c r="L20" s="15"/>
      <c r="S20" s="170"/>
      <c r="T20" s="173" t="s">
        <v>956</v>
      </c>
      <c r="U20" s="173" t="s">
        <v>1050</v>
      </c>
      <c r="V20" s="170" t="s">
        <v>1303</v>
      </c>
      <c r="W20" s="170" t="s">
        <v>1922</v>
      </c>
      <c r="X20" s="170" t="s">
        <v>2142</v>
      </c>
      <c r="Z20" s="170" t="s">
        <v>2643</v>
      </c>
      <c r="AA20" s="201" t="s">
        <v>431</v>
      </c>
      <c r="AC20" s="170" t="s">
        <v>3622</v>
      </c>
      <c r="AM20" s="179" t="s">
        <v>330</v>
      </c>
      <c r="AN20" s="170" t="s">
        <v>397</v>
      </c>
      <c r="AO20" s="169" t="s">
        <v>150</v>
      </c>
      <c r="AP20" s="12" t="s">
        <v>87</v>
      </c>
      <c r="AQ20" s="12">
        <v>223</v>
      </c>
      <c r="BA20" s="177" t="s">
        <v>397</v>
      </c>
      <c r="BB20" s="169" t="s">
        <v>150</v>
      </c>
      <c r="BC20" s="203" t="s">
        <v>87</v>
      </c>
      <c r="BD20" s="203">
        <v>223</v>
      </c>
      <c r="BF20" s="170" t="s">
        <v>982</v>
      </c>
      <c r="BG20" s="169" t="s">
        <v>153</v>
      </c>
      <c r="BH20" s="203" t="s">
        <v>86</v>
      </c>
      <c r="BI20" s="204">
        <v>2211</v>
      </c>
      <c r="BK20" s="177" t="s">
        <v>933</v>
      </c>
      <c r="BL20" s="169" t="s">
        <v>151</v>
      </c>
      <c r="BM20" s="203" t="s">
        <v>87</v>
      </c>
      <c r="BN20" s="203">
        <v>223</v>
      </c>
    </row>
    <row r="21" spans="2:66" ht="29" x14ac:dyDescent="0.35">
      <c r="B21" s="18" t="s">
        <v>105</v>
      </c>
      <c r="C21" s="18" t="s">
        <v>106</v>
      </c>
      <c r="I21" t="s">
        <v>139</v>
      </c>
      <c r="L21" s="15"/>
      <c r="S21" s="201" t="s">
        <v>340</v>
      </c>
      <c r="U21" s="173" t="s">
        <v>1076</v>
      </c>
      <c r="V21" s="170" t="s">
        <v>1311</v>
      </c>
      <c r="W21" s="173" t="s">
        <v>1943</v>
      </c>
      <c r="AA21" s="170" t="s">
        <v>3474</v>
      </c>
      <c r="AC21" s="170" t="s">
        <v>3665</v>
      </c>
      <c r="AM21" s="179" t="s">
        <v>330</v>
      </c>
      <c r="AN21" s="170" t="s">
        <v>398</v>
      </c>
      <c r="AO21" s="169" t="s">
        <v>177</v>
      </c>
      <c r="AP21" s="12" t="s">
        <v>87</v>
      </c>
      <c r="AQ21" s="12">
        <v>223</v>
      </c>
      <c r="BA21" s="177" t="s">
        <v>398</v>
      </c>
      <c r="BB21" s="169" t="s">
        <v>177</v>
      </c>
      <c r="BC21" s="203" t="s">
        <v>87</v>
      </c>
      <c r="BD21" s="203">
        <v>223</v>
      </c>
      <c r="BF21" s="170" t="s">
        <v>1011</v>
      </c>
      <c r="BG21" s="169" t="s">
        <v>152</v>
      </c>
      <c r="BH21" s="203" t="s">
        <v>86</v>
      </c>
      <c r="BI21" s="204">
        <v>2211</v>
      </c>
      <c r="BK21" s="177" t="s">
        <v>956</v>
      </c>
      <c r="BL21" s="169" t="s">
        <v>151</v>
      </c>
      <c r="BM21" s="203" t="s">
        <v>87</v>
      </c>
      <c r="BN21" s="203">
        <v>223</v>
      </c>
    </row>
    <row r="22" spans="2:66" ht="29" x14ac:dyDescent="0.35">
      <c r="B22" s="19" t="s">
        <v>107</v>
      </c>
      <c r="C22" s="19" t="s">
        <v>108</v>
      </c>
      <c r="I22" t="s">
        <v>320</v>
      </c>
      <c r="L22" s="15"/>
      <c r="S22" s="170" t="s">
        <v>831</v>
      </c>
      <c r="U22" s="173" t="s">
        <v>1099</v>
      </c>
      <c r="V22" s="173" t="s">
        <v>1325</v>
      </c>
      <c r="X22" s="201" t="s">
        <v>407</v>
      </c>
      <c r="Z22" s="201" t="s">
        <v>420</v>
      </c>
      <c r="AA22" s="170" t="s">
        <v>3483</v>
      </c>
      <c r="AM22" s="179" t="s">
        <v>330</v>
      </c>
      <c r="AN22" s="170" t="s">
        <v>401</v>
      </c>
      <c r="AO22" s="169" t="s">
        <v>149</v>
      </c>
      <c r="AP22" s="12" t="s">
        <v>88</v>
      </c>
      <c r="AQ22" s="12">
        <v>224</v>
      </c>
      <c r="BA22" s="177" t="s">
        <v>401</v>
      </c>
      <c r="BB22" s="169" t="s">
        <v>149</v>
      </c>
      <c r="BC22" s="203" t="s">
        <v>88</v>
      </c>
      <c r="BD22" s="203">
        <v>224</v>
      </c>
      <c r="BF22" s="170" t="s">
        <v>1022</v>
      </c>
      <c r="BG22" s="169" t="s">
        <v>154</v>
      </c>
      <c r="BH22" s="203" t="s">
        <v>86</v>
      </c>
      <c r="BI22" s="204">
        <v>2211</v>
      </c>
      <c r="BK22" s="177" t="s">
        <v>345</v>
      </c>
      <c r="BL22" s="169" t="s">
        <v>152</v>
      </c>
      <c r="BM22" s="203" t="s">
        <v>88</v>
      </c>
      <c r="BN22" s="203">
        <v>224</v>
      </c>
    </row>
    <row r="23" spans="2:66" ht="29" x14ac:dyDescent="0.35">
      <c r="F23" s="12"/>
      <c r="G23" s="12"/>
      <c r="I23" t="s">
        <v>140</v>
      </c>
      <c r="S23" s="170" t="s">
        <v>837</v>
      </c>
      <c r="U23" s="173" t="s">
        <v>1130</v>
      </c>
      <c r="V23" s="173" t="s">
        <v>1342</v>
      </c>
      <c r="X23" s="170" t="s">
        <v>1257</v>
      </c>
      <c r="Z23" s="170" t="s">
        <v>2648</v>
      </c>
      <c r="AA23" s="173" t="s">
        <v>3488</v>
      </c>
      <c r="AC23" s="201" t="s">
        <v>437</v>
      </c>
      <c r="AM23" s="179" t="s">
        <v>330</v>
      </c>
      <c r="AN23" s="170" t="s">
        <v>404</v>
      </c>
      <c r="AO23" s="169" t="s">
        <v>182</v>
      </c>
      <c r="AP23" s="12" t="s">
        <v>88</v>
      </c>
      <c r="AQ23" s="12">
        <v>224</v>
      </c>
      <c r="BA23" s="177" t="s">
        <v>404</v>
      </c>
      <c r="BB23" s="169" t="s">
        <v>182</v>
      </c>
      <c r="BC23" s="203" t="s">
        <v>88</v>
      </c>
      <c r="BD23" s="203">
        <v>224</v>
      </c>
      <c r="BF23" s="170" t="s">
        <v>1050</v>
      </c>
      <c r="BG23" s="169" t="s">
        <v>155</v>
      </c>
      <c r="BH23" s="203" t="s">
        <v>86</v>
      </c>
      <c r="BI23" s="204">
        <v>2211</v>
      </c>
      <c r="BK23" s="177" t="s">
        <v>961</v>
      </c>
      <c r="BL23" s="169" t="s">
        <v>152</v>
      </c>
      <c r="BM23" s="203" t="s">
        <v>88</v>
      </c>
      <c r="BN23" s="203">
        <v>224</v>
      </c>
    </row>
    <row r="24" spans="2:66" ht="29" x14ac:dyDescent="0.35">
      <c r="B24" s="17" t="s">
        <v>477</v>
      </c>
      <c r="C24" s="17"/>
      <c r="F24" s="17" t="s">
        <v>476</v>
      </c>
      <c r="G24" s="17"/>
      <c r="S24" s="173" t="s">
        <v>884</v>
      </c>
      <c r="U24" s="173" t="s">
        <v>1149</v>
      </c>
      <c r="X24" s="170" t="s">
        <v>2165</v>
      </c>
      <c r="Z24" s="170" t="s">
        <v>2655</v>
      </c>
      <c r="AC24" s="173" t="s">
        <v>3674</v>
      </c>
      <c r="AM24" s="179" t="s">
        <v>330</v>
      </c>
      <c r="AN24" s="170" t="s">
        <v>407</v>
      </c>
      <c r="AO24" s="169" t="s">
        <v>185</v>
      </c>
      <c r="AP24" s="12" t="s">
        <v>88</v>
      </c>
      <c r="AQ24" s="12">
        <v>224</v>
      </c>
      <c r="BA24" s="177" t="s">
        <v>407</v>
      </c>
      <c r="BB24" s="169" t="s">
        <v>185</v>
      </c>
      <c r="BC24" s="203" t="s">
        <v>88</v>
      </c>
      <c r="BD24" s="203">
        <v>224</v>
      </c>
      <c r="BF24" s="170" t="s">
        <v>1076</v>
      </c>
      <c r="BG24" s="169" t="s">
        <v>156</v>
      </c>
      <c r="BH24" s="203" t="s">
        <v>86</v>
      </c>
      <c r="BI24" s="204">
        <v>2211</v>
      </c>
      <c r="BK24" s="177" t="s">
        <v>972</v>
      </c>
      <c r="BL24" s="169" t="s">
        <v>152</v>
      </c>
      <c r="BM24" s="203" t="s">
        <v>88</v>
      </c>
      <c r="BN24" s="203">
        <v>224</v>
      </c>
    </row>
    <row r="25" spans="2:66" ht="29" x14ac:dyDescent="0.35">
      <c r="B25" s="18" t="s">
        <v>109</v>
      </c>
      <c r="C25" s="18" t="s">
        <v>95</v>
      </c>
      <c r="F25" s="18"/>
      <c r="G25" s="18" t="s">
        <v>95</v>
      </c>
      <c r="H25" t="s">
        <v>246</v>
      </c>
      <c r="V25" s="201" t="s">
        <v>3740</v>
      </c>
      <c r="X25" s="170" t="s">
        <v>2172</v>
      </c>
      <c r="Z25" s="170" t="s">
        <v>3009</v>
      </c>
      <c r="AC25" s="173" t="s">
        <v>3686</v>
      </c>
      <c r="AM25" s="179" t="s">
        <v>330</v>
      </c>
      <c r="AN25" s="170" t="s">
        <v>409</v>
      </c>
      <c r="AO25" s="169" t="s">
        <v>187</v>
      </c>
      <c r="AP25" s="12" t="s">
        <v>88</v>
      </c>
      <c r="AQ25" s="12">
        <v>224</v>
      </c>
      <c r="BA25" s="177" t="s">
        <v>409</v>
      </c>
      <c r="BB25" s="169" t="s">
        <v>187</v>
      </c>
      <c r="BC25" s="203" t="s">
        <v>88</v>
      </c>
      <c r="BD25" s="203">
        <v>224</v>
      </c>
      <c r="BF25" s="170" t="s">
        <v>1099</v>
      </c>
      <c r="BG25" s="169" t="s">
        <v>157</v>
      </c>
      <c r="BH25" s="203" t="s">
        <v>86</v>
      </c>
      <c r="BI25" s="204">
        <v>2211</v>
      </c>
      <c r="BK25" s="177" t="s">
        <v>982</v>
      </c>
      <c r="BL25" s="169" t="s">
        <v>153</v>
      </c>
      <c r="BM25" s="203" t="s">
        <v>88</v>
      </c>
      <c r="BN25" s="203">
        <v>224</v>
      </c>
    </row>
    <row r="26" spans="2:66" ht="43.5" x14ac:dyDescent="0.35">
      <c r="B26" s="18" t="s">
        <v>110</v>
      </c>
      <c r="C26" s="18" t="s">
        <v>111</v>
      </c>
      <c r="F26" s="18"/>
      <c r="G26" s="18" t="s">
        <v>470</v>
      </c>
      <c r="H26" t="s">
        <v>246</v>
      </c>
      <c r="U26" s="201" t="s">
        <v>3735</v>
      </c>
      <c r="V26" s="170" t="s">
        <v>1345</v>
      </c>
      <c r="Z26" s="173" t="s">
        <v>421</v>
      </c>
      <c r="AC26" s="173" t="s">
        <v>3724</v>
      </c>
      <c r="AM26" s="179" t="s">
        <v>330</v>
      </c>
      <c r="AN26" s="170" t="s">
        <v>413</v>
      </c>
      <c r="AO26" s="169" t="s">
        <v>191</v>
      </c>
      <c r="AP26" s="12" t="s">
        <v>88</v>
      </c>
      <c r="AQ26" s="12">
        <v>224</v>
      </c>
      <c r="BA26" s="177" t="s">
        <v>413</v>
      </c>
      <c r="BB26" s="169" t="s">
        <v>191</v>
      </c>
      <c r="BC26" s="203" t="s">
        <v>88</v>
      </c>
      <c r="BD26" s="203">
        <v>224</v>
      </c>
      <c r="BF26" s="170" t="s">
        <v>1130</v>
      </c>
      <c r="BG26" s="169" t="s">
        <v>158</v>
      </c>
      <c r="BH26" s="203" t="s">
        <v>86</v>
      </c>
      <c r="BI26" s="204">
        <v>2211</v>
      </c>
      <c r="BK26" s="177" t="s">
        <v>1011</v>
      </c>
      <c r="BL26" s="169" t="s">
        <v>152</v>
      </c>
      <c r="BM26" s="203" t="s">
        <v>88</v>
      </c>
      <c r="BN26" s="203">
        <v>224</v>
      </c>
    </row>
    <row r="27" spans="2:66" ht="43.5" x14ac:dyDescent="0.35">
      <c r="B27" s="18" t="s">
        <v>112</v>
      </c>
      <c r="C27" s="18" t="s">
        <v>113</v>
      </c>
      <c r="F27" s="18"/>
      <c r="G27" s="18" t="s">
        <v>113</v>
      </c>
      <c r="H27" t="s">
        <v>246</v>
      </c>
      <c r="U27" s="173" t="s">
        <v>1158</v>
      </c>
      <c r="V27" s="170" t="s">
        <v>1365</v>
      </c>
      <c r="X27" s="201" t="s">
        <v>409</v>
      </c>
      <c r="AM27" s="179" t="s">
        <v>330</v>
      </c>
      <c r="AN27" s="170" t="s">
        <v>414</v>
      </c>
      <c r="AO27" s="169" t="s">
        <v>192</v>
      </c>
      <c r="AP27" s="12" t="s">
        <v>89</v>
      </c>
      <c r="AQ27" s="12">
        <v>225</v>
      </c>
      <c r="BA27" s="177" t="s">
        <v>414</v>
      </c>
      <c r="BB27" s="169" t="s">
        <v>192</v>
      </c>
      <c r="BC27" s="203" t="s">
        <v>89</v>
      </c>
      <c r="BD27" s="203">
        <v>225</v>
      </c>
      <c r="BF27" s="170" t="s">
        <v>1149</v>
      </c>
      <c r="BG27" s="169" t="s">
        <v>159</v>
      </c>
      <c r="BH27" s="203" t="s">
        <v>86</v>
      </c>
      <c r="BI27" s="204">
        <v>2211</v>
      </c>
      <c r="BK27" s="177" t="s">
        <v>347</v>
      </c>
      <c r="BL27" s="169" t="s">
        <v>154</v>
      </c>
      <c r="BM27" s="203" t="s">
        <v>89</v>
      </c>
      <c r="BN27" s="203">
        <v>225</v>
      </c>
    </row>
    <row r="28" spans="2:66" ht="29" x14ac:dyDescent="0.35">
      <c r="F28" s="18"/>
      <c r="G28" s="18" t="s">
        <v>111</v>
      </c>
      <c r="H28" t="s">
        <v>246</v>
      </c>
      <c r="U28" s="173" t="s">
        <v>1175</v>
      </c>
      <c r="V28" s="170" t="s">
        <v>1367</v>
      </c>
      <c r="X28" s="170" t="s">
        <v>2179</v>
      </c>
      <c r="Z28" s="201" t="s">
        <v>422</v>
      </c>
      <c r="AM28" s="179" t="s">
        <v>330</v>
      </c>
      <c r="AN28" s="170" t="s">
        <v>416</v>
      </c>
      <c r="AO28" s="169" t="s">
        <v>194</v>
      </c>
      <c r="AP28" s="12" t="s">
        <v>90</v>
      </c>
      <c r="AQ28" s="12">
        <v>331</v>
      </c>
      <c r="BA28" s="177" t="s">
        <v>416</v>
      </c>
      <c r="BB28" s="169" t="s">
        <v>194</v>
      </c>
      <c r="BC28" s="203" t="s">
        <v>90</v>
      </c>
      <c r="BD28" s="203">
        <v>331</v>
      </c>
      <c r="BF28" s="170" t="s">
        <v>1158</v>
      </c>
      <c r="BG28" s="169" t="s">
        <v>150</v>
      </c>
      <c r="BH28" s="203" t="s">
        <v>86</v>
      </c>
      <c r="BI28" s="204">
        <v>2211</v>
      </c>
      <c r="BK28" s="177" t="s">
        <v>1022</v>
      </c>
      <c r="BL28" s="169" t="s">
        <v>154</v>
      </c>
      <c r="BM28" s="203" t="s">
        <v>90</v>
      </c>
      <c r="BN28" s="203">
        <v>331</v>
      </c>
    </row>
    <row r="29" spans="2:66" ht="43.5" x14ac:dyDescent="0.35">
      <c r="F29" s="12" t="s">
        <v>77</v>
      </c>
      <c r="G29" s="12"/>
      <c r="S29" s="170"/>
      <c r="U29" s="173" t="s">
        <v>1184</v>
      </c>
      <c r="V29" s="170" t="s">
        <v>1383</v>
      </c>
      <c r="X29" s="170" t="s">
        <v>2205</v>
      </c>
      <c r="Z29" s="170" t="s">
        <v>3016</v>
      </c>
      <c r="AM29" s="179" t="s">
        <v>330</v>
      </c>
      <c r="AN29" s="170" t="s">
        <v>418</v>
      </c>
      <c r="AO29" s="169" t="s">
        <v>196</v>
      </c>
      <c r="AP29" s="12" t="s">
        <v>90</v>
      </c>
      <c r="AQ29" s="12">
        <v>331</v>
      </c>
      <c r="BA29" s="177" t="s">
        <v>418</v>
      </c>
      <c r="BB29" s="169" t="s">
        <v>196</v>
      </c>
      <c r="BC29" s="203" t="s">
        <v>90</v>
      </c>
      <c r="BD29" s="203">
        <v>331</v>
      </c>
      <c r="BF29" s="170" t="s">
        <v>1175</v>
      </c>
      <c r="BG29" s="169" t="s">
        <v>150</v>
      </c>
      <c r="BH29" s="203" t="s">
        <v>86</v>
      </c>
      <c r="BI29" s="204">
        <v>2211</v>
      </c>
      <c r="BK29" s="177" t="s">
        <v>1050</v>
      </c>
      <c r="BL29" s="169" t="s">
        <v>155</v>
      </c>
      <c r="BM29" s="203" t="s">
        <v>90</v>
      </c>
      <c r="BN29" s="203">
        <v>331</v>
      </c>
    </row>
    <row r="30" spans="2:66" ht="29" x14ac:dyDescent="0.35">
      <c r="B30" s="11"/>
      <c r="F30" s="12" t="s">
        <v>80</v>
      </c>
      <c r="G30" s="12"/>
      <c r="S30" s="170"/>
      <c r="V30" s="170" t="s">
        <v>1413</v>
      </c>
      <c r="X30" s="170" t="s">
        <v>2264</v>
      </c>
      <c r="Z30" s="170" t="s">
        <v>3038</v>
      </c>
      <c r="AM30" s="179" t="s">
        <v>330</v>
      </c>
      <c r="AN30" s="170" t="s">
        <v>420</v>
      </c>
      <c r="AO30" s="169" t="s">
        <v>198</v>
      </c>
      <c r="AP30" s="12" t="s">
        <v>90</v>
      </c>
      <c r="AQ30" s="12">
        <v>331</v>
      </c>
      <c r="BA30" s="177" t="s">
        <v>420</v>
      </c>
      <c r="BB30" s="169" t="s">
        <v>198</v>
      </c>
      <c r="BC30" s="203" t="s">
        <v>90</v>
      </c>
      <c r="BD30" s="203">
        <v>331</v>
      </c>
      <c r="BF30" s="170" t="s">
        <v>1184</v>
      </c>
      <c r="BG30" s="169" t="s">
        <v>150</v>
      </c>
      <c r="BH30" s="203" t="s">
        <v>86</v>
      </c>
      <c r="BI30" s="204">
        <v>2211</v>
      </c>
      <c r="BK30" s="177" t="s">
        <v>1076</v>
      </c>
      <c r="BL30" s="169" t="s">
        <v>156</v>
      </c>
      <c r="BM30" s="203" t="s">
        <v>90</v>
      </c>
      <c r="BN30" s="203">
        <v>331</v>
      </c>
    </row>
    <row r="31" spans="2:66" ht="29" x14ac:dyDescent="0.35">
      <c r="S31" s="170"/>
      <c r="U31" s="201" t="s">
        <v>3736</v>
      </c>
      <c r="V31" s="170" t="s">
        <v>1419</v>
      </c>
      <c r="X31" s="173" t="s">
        <v>2430</v>
      </c>
      <c r="Z31" s="170" t="s">
        <v>3061</v>
      </c>
      <c r="AM31" s="179" t="s">
        <v>330</v>
      </c>
      <c r="AN31" s="170" t="s">
        <v>422</v>
      </c>
      <c r="AO31" s="169" t="s">
        <v>200</v>
      </c>
      <c r="AP31" s="12" t="s">
        <v>90</v>
      </c>
      <c r="AQ31" s="12">
        <v>331</v>
      </c>
      <c r="BA31" s="177" t="s">
        <v>422</v>
      </c>
      <c r="BB31" s="169" t="s">
        <v>200</v>
      </c>
      <c r="BC31" s="203" t="s">
        <v>90</v>
      </c>
      <c r="BD31" s="203">
        <v>331</v>
      </c>
      <c r="BF31" s="170" t="s">
        <v>1187</v>
      </c>
      <c r="BG31" s="169" t="s">
        <v>160</v>
      </c>
      <c r="BH31" s="203" t="s">
        <v>86</v>
      </c>
      <c r="BI31" s="204">
        <v>2211</v>
      </c>
      <c r="BK31" s="177" t="s">
        <v>1099</v>
      </c>
      <c r="BL31" s="169" t="s">
        <v>157</v>
      </c>
      <c r="BM31" s="203" t="s">
        <v>90</v>
      </c>
      <c r="BN31" s="203">
        <v>331</v>
      </c>
    </row>
    <row r="32" spans="2:66" ht="29" x14ac:dyDescent="0.35">
      <c r="F32" s="20" t="s">
        <v>4</v>
      </c>
      <c r="G32" s="1" t="s">
        <v>239</v>
      </c>
      <c r="S32" s="170"/>
      <c r="U32" s="173" t="s">
        <v>1187</v>
      </c>
      <c r="V32" s="173" t="s">
        <v>1424</v>
      </c>
      <c r="AM32" s="179" t="s">
        <v>330</v>
      </c>
      <c r="AN32" s="170" t="s">
        <v>425</v>
      </c>
      <c r="AO32" s="169" t="s">
        <v>203</v>
      </c>
      <c r="AP32" s="12" t="s">
        <v>91</v>
      </c>
      <c r="AQ32" s="12">
        <v>332</v>
      </c>
      <c r="BA32" s="177" t="s">
        <v>425</v>
      </c>
      <c r="BB32" s="169" t="s">
        <v>203</v>
      </c>
      <c r="BC32" s="203" t="s">
        <v>91</v>
      </c>
      <c r="BD32" s="203">
        <v>332</v>
      </c>
      <c r="BF32" s="170" t="s">
        <v>1199</v>
      </c>
      <c r="BG32" s="169" t="s">
        <v>161</v>
      </c>
      <c r="BH32" s="203" t="s">
        <v>86</v>
      </c>
      <c r="BI32" s="204">
        <v>2211</v>
      </c>
      <c r="BK32" s="177" t="s">
        <v>1130</v>
      </c>
      <c r="BL32" s="169" t="s">
        <v>158</v>
      </c>
      <c r="BM32" s="203" t="s">
        <v>91</v>
      </c>
      <c r="BN32" s="203">
        <v>332</v>
      </c>
    </row>
    <row r="33" spans="5:66" ht="29" x14ac:dyDescent="0.35">
      <c r="F33" t="s">
        <v>239</v>
      </c>
      <c r="G33" t="s">
        <v>117</v>
      </c>
      <c r="H33">
        <v>11</v>
      </c>
      <c r="S33" s="170"/>
      <c r="U33" s="173" t="s">
        <v>1199</v>
      </c>
      <c r="V33" s="173" t="s">
        <v>1441</v>
      </c>
      <c r="X33" s="201" t="s">
        <v>3741</v>
      </c>
      <c r="AM33" s="179" t="s">
        <v>330</v>
      </c>
      <c r="AN33" s="170" t="s">
        <v>431</v>
      </c>
      <c r="AO33" s="169" t="s">
        <v>181</v>
      </c>
      <c r="AP33" s="12" t="s">
        <v>91</v>
      </c>
      <c r="AQ33" s="12">
        <v>332</v>
      </c>
      <c r="BA33" s="177" t="s">
        <v>431</v>
      </c>
      <c r="BB33" s="169" t="s">
        <v>181</v>
      </c>
      <c r="BC33" s="203" t="s">
        <v>91</v>
      </c>
      <c r="BD33" s="203">
        <v>332</v>
      </c>
      <c r="BF33" s="170" t="s">
        <v>1203</v>
      </c>
      <c r="BG33" s="169" t="s">
        <v>159</v>
      </c>
      <c r="BH33" s="203" t="s">
        <v>86</v>
      </c>
      <c r="BI33" s="204">
        <v>2211</v>
      </c>
      <c r="BK33" s="177" t="s">
        <v>1149</v>
      </c>
      <c r="BL33" s="169" t="s">
        <v>159</v>
      </c>
      <c r="BM33" s="203" t="s">
        <v>91</v>
      </c>
      <c r="BN33" s="203">
        <v>332</v>
      </c>
    </row>
    <row r="34" spans="5:66" ht="29" x14ac:dyDescent="0.35">
      <c r="F34" t="s">
        <v>240</v>
      </c>
      <c r="G34" t="s">
        <v>118</v>
      </c>
      <c r="H34">
        <v>11</v>
      </c>
      <c r="S34" s="170"/>
      <c r="U34" s="173" t="s">
        <v>1203</v>
      </c>
      <c r="X34" s="170" t="s">
        <v>2451</v>
      </c>
      <c r="AM34" s="179" t="s">
        <v>330</v>
      </c>
      <c r="AN34" s="170" t="s">
        <v>432</v>
      </c>
      <c r="AO34" s="169" t="s">
        <v>209</v>
      </c>
      <c r="AP34" s="12" t="s">
        <v>92</v>
      </c>
      <c r="AQ34" s="12">
        <v>333</v>
      </c>
      <c r="BA34" s="177" t="s">
        <v>432</v>
      </c>
      <c r="BB34" s="169" t="s">
        <v>209</v>
      </c>
      <c r="BC34" s="203" t="s">
        <v>92</v>
      </c>
      <c r="BD34" s="203">
        <v>333</v>
      </c>
      <c r="BF34" s="170" t="s">
        <v>1206</v>
      </c>
      <c r="BG34" s="169" t="s">
        <v>162</v>
      </c>
      <c r="BH34" s="203" t="s">
        <v>86</v>
      </c>
      <c r="BI34" s="204">
        <v>2211</v>
      </c>
      <c r="BK34" s="177" t="s">
        <v>353</v>
      </c>
      <c r="BL34" s="169" t="s">
        <v>150</v>
      </c>
      <c r="BM34" s="203" t="s">
        <v>92</v>
      </c>
      <c r="BN34" s="203">
        <v>333</v>
      </c>
    </row>
    <row r="35" spans="5:66" ht="29" x14ac:dyDescent="0.35">
      <c r="E35" s="21" t="s">
        <v>241</v>
      </c>
      <c r="F35" t="s">
        <v>249</v>
      </c>
      <c r="S35" s="170"/>
      <c r="V35" s="201" t="s">
        <v>372</v>
      </c>
      <c r="X35" s="170" t="s">
        <v>2458</v>
      </c>
      <c r="AM35" s="179" t="s">
        <v>330</v>
      </c>
      <c r="AN35" s="170" t="s">
        <v>434</v>
      </c>
      <c r="AO35" s="169" t="s">
        <v>211</v>
      </c>
      <c r="AP35" s="12" t="s">
        <v>93</v>
      </c>
      <c r="AQ35" s="12">
        <v>334</v>
      </c>
      <c r="BA35" s="177" t="s">
        <v>434</v>
      </c>
      <c r="BB35" s="169" t="s">
        <v>211</v>
      </c>
      <c r="BC35" s="203" t="s">
        <v>93</v>
      </c>
      <c r="BD35" s="203">
        <v>334</v>
      </c>
      <c r="BF35" s="170" t="s">
        <v>1216</v>
      </c>
      <c r="BG35" s="169" t="s">
        <v>163</v>
      </c>
      <c r="BH35" s="203" t="s">
        <v>86</v>
      </c>
      <c r="BI35" s="204">
        <v>2211</v>
      </c>
      <c r="BK35" s="177" t="s">
        <v>1158</v>
      </c>
      <c r="BL35" s="169" t="s">
        <v>150</v>
      </c>
      <c r="BM35" s="203" t="s">
        <v>93</v>
      </c>
      <c r="BN35" s="203">
        <v>334</v>
      </c>
    </row>
    <row r="36" spans="5:66" ht="43.5" x14ac:dyDescent="0.35">
      <c r="F36" t="s">
        <v>301</v>
      </c>
      <c r="G36" s="1" t="s">
        <v>240</v>
      </c>
      <c r="S36" s="170"/>
      <c r="U36" s="201" t="s">
        <v>357</v>
      </c>
      <c r="V36" s="170" t="s">
        <v>1345</v>
      </c>
      <c r="X36" s="170" t="s">
        <v>2500</v>
      </c>
      <c r="AM36" s="179" t="s">
        <v>330</v>
      </c>
      <c r="AN36" s="170" t="s">
        <v>436</v>
      </c>
      <c r="AO36" s="169" t="s">
        <v>150</v>
      </c>
      <c r="AP36" s="12" t="s">
        <v>93</v>
      </c>
      <c r="AQ36" s="12">
        <v>334</v>
      </c>
      <c r="BA36" s="177" t="s">
        <v>436</v>
      </c>
      <c r="BB36" s="169" t="s">
        <v>150</v>
      </c>
      <c r="BC36" s="203" t="s">
        <v>93</v>
      </c>
      <c r="BD36" s="203">
        <v>334</v>
      </c>
      <c r="BF36" s="172" t="s">
        <v>1229</v>
      </c>
      <c r="BG36" s="169" t="s">
        <v>162</v>
      </c>
      <c r="BH36" s="203" t="s">
        <v>86</v>
      </c>
      <c r="BI36" s="204">
        <v>2211</v>
      </c>
      <c r="BK36" s="177" t="s">
        <v>1175</v>
      </c>
      <c r="BL36" s="169" t="s">
        <v>150</v>
      </c>
      <c r="BM36" s="203" t="s">
        <v>93</v>
      </c>
      <c r="BN36" s="203">
        <v>334</v>
      </c>
    </row>
    <row r="37" spans="5:66" ht="29" x14ac:dyDescent="0.35">
      <c r="G37" t="s">
        <v>247</v>
      </c>
      <c r="H37">
        <v>22</v>
      </c>
      <c r="S37" s="170"/>
      <c r="U37" s="173" t="s">
        <v>1206</v>
      </c>
      <c r="V37" s="170" t="s">
        <v>1256</v>
      </c>
      <c r="AM37" s="179" t="s">
        <v>330</v>
      </c>
      <c r="AN37" s="170" t="s">
        <v>437</v>
      </c>
      <c r="AO37" s="169" t="s">
        <v>213</v>
      </c>
      <c r="AP37" s="12" t="s">
        <v>93</v>
      </c>
      <c r="AQ37" s="12">
        <v>334</v>
      </c>
      <c r="BA37" s="177" t="s">
        <v>437</v>
      </c>
      <c r="BB37" s="169" t="s">
        <v>213</v>
      </c>
      <c r="BC37" s="203" t="s">
        <v>93</v>
      </c>
      <c r="BD37" s="203">
        <v>334</v>
      </c>
      <c r="BF37" s="172" t="s">
        <v>1245</v>
      </c>
      <c r="BG37" s="169" t="s">
        <v>162</v>
      </c>
      <c r="BH37" s="203" t="s">
        <v>86</v>
      </c>
      <c r="BI37" s="204">
        <v>2211</v>
      </c>
      <c r="BK37" s="177" t="s">
        <v>1184</v>
      </c>
      <c r="BL37" s="169" t="s">
        <v>150</v>
      </c>
      <c r="BM37" s="203" t="s">
        <v>93</v>
      </c>
      <c r="BN37" s="203">
        <v>334</v>
      </c>
    </row>
    <row r="38" spans="5:66" ht="29" x14ac:dyDescent="0.35">
      <c r="G38" t="s">
        <v>248</v>
      </c>
      <c r="H38">
        <v>22</v>
      </c>
      <c r="U38" s="173" t="s">
        <v>1216</v>
      </c>
      <c r="V38" s="170" t="s">
        <v>1413</v>
      </c>
      <c r="AM38" s="180" t="s">
        <v>332</v>
      </c>
      <c r="AN38" s="170" t="s">
        <v>331</v>
      </c>
      <c r="AO38" s="169" t="s">
        <v>142</v>
      </c>
      <c r="AP38" s="12" t="s">
        <v>84</v>
      </c>
      <c r="AQ38" s="177">
        <v>1111</v>
      </c>
      <c r="BF38" s="170" t="s">
        <v>1252</v>
      </c>
      <c r="BG38" s="169" t="s">
        <v>164</v>
      </c>
      <c r="BH38" s="203" t="s">
        <v>244</v>
      </c>
      <c r="BI38" s="204">
        <v>2221</v>
      </c>
      <c r="BK38" s="170" t="s">
        <v>354</v>
      </c>
      <c r="BL38" s="169" t="s">
        <v>160</v>
      </c>
      <c r="BM38" s="203" t="s">
        <v>84</v>
      </c>
      <c r="BN38" s="204">
        <v>1111</v>
      </c>
    </row>
    <row r="39" spans="5:66" ht="29" x14ac:dyDescent="0.35">
      <c r="U39" s="173" t="s">
        <v>1229</v>
      </c>
      <c r="V39" s="170" t="s">
        <v>1419</v>
      </c>
      <c r="AM39" s="180" t="s">
        <v>332</v>
      </c>
      <c r="AN39" s="170" t="s">
        <v>334</v>
      </c>
      <c r="AO39" s="169" t="s">
        <v>143</v>
      </c>
      <c r="AP39" s="12" t="s">
        <v>84</v>
      </c>
      <c r="AQ39" s="177">
        <v>1111</v>
      </c>
      <c r="BF39" s="170" t="s">
        <v>1256</v>
      </c>
      <c r="BG39" s="169" t="s">
        <v>165</v>
      </c>
      <c r="BH39" s="203" t="s">
        <v>244</v>
      </c>
      <c r="BI39" s="204">
        <v>2221</v>
      </c>
      <c r="BK39" s="170" t="s">
        <v>1187</v>
      </c>
      <c r="BL39" s="169" t="s">
        <v>160</v>
      </c>
      <c r="BM39" s="203" t="s">
        <v>84</v>
      </c>
      <c r="BN39" s="204">
        <v>1111</v>
      </c>
    </row>
    <row r="40" spans="5:66" ht="29" x14ac:dyDescent="0.35">
      <c r="G40" s="1" t="s">
        <v>249</v>
      </c>
      <c r="U40" s="173" t="s">
        <v>1245</v>
      </c>
      <c r="V40" s="170" t="s">
        <v>1424</v>
      </c>
      <c r="AM40" s="180" t="s">
        <v>332</v>
      </c>
      <c r="AN40" s="170" t="s">
        <v>335</v>
      </c>
      <c r="AO40" s="169" t="s">
        <v>144</v>
      </c>
      <c r="AP40" s="12" t="s">
        <v>84</v>
      </c>
      <c r="AQ40" s="177">
        <v>1111</v>
      </c>
      <c r="BF40" s="170" t="s">
        <v>1279</v>
      </c>
      <c r="BG40" s="169" t="s">
        <v>165</v>
      </c>
      <c r="BH40" s="203" t="s">
        <v>244</v>
      </c>
      <c r="BI40" s="204">
        <v>2221</v>
      </c>
      <c r="BK40" s="170" t="s">
        <v>1199</v>
      </c>
      <c r="BL40" s="169" t="s">
        <v>161</v>
      </c>
      <c r="BM40" s="203" t="s">
        <v>84</v>
      </c>
      <c r="BN40" s="204">
        <v>1111</v>
      </c>
    </row>
    <row r="41" spans="5:66" ht="29" x14ac:dyDescent="0.35">
      <c r="G41" t="s">
        <v>119</v>
      </c>
      <c r="H41">
        <v>33</v>
      </c>
      <c r="V41" s="170" t="s">
        <v>1454</v>
      </c>
      <c r="AM41" s="180" t="s">
        <v>332</v>
      </c>
      <c r="AN41" s="170" t="s">
        <v>336</v>
      </c>
      <c r="AO41" s="169" t="s">
        <v>144</v>
      </c>
      <c r="AP41" s="12" t="s">
        <v>84</v>
      </c>
      <c r="AQ41" s="177">
        <v>1111</v>
      </c>
      <c r="BF41" s="170" t="s">
        <v>1290</v>
      </c>
      <c r="BG41" s="169" t="s">
        <v>164</v>
      </c>
      <c r="BH41" s="203" t="s">
        <v>244</v>
      </c>
      <c r="BI41" s="204">
        <v>2221</v>
      </c>
      <c r="BK41" s="170" t="s">
        <v>1203</v>
      </c>
      <c r="BL41" s="169" t="s">
        <v>159</v>
      </c>
      <c r="BM41" s="203" t="s">
        <v>84</v>
      </c>
      <c r="BN41" s="204">
        <v>1111</v>
      </c>
    </row>
    <row r="42" spans="5:66" x14ac:dyDescent="0.35">
      <c r="G42" t="s">
        <v>120</v>
      </c>
      <c r="H42">
        <v>33</v>
      </c>
      <c r="V42" s="173" t="s">
        <v>1456</v>
      </c>
      <c r="AM42" s="180" t="s">
        <v>332</v>
      </c>
      <c r="AN42" s="170" t="s">
        <v>337</v>
      </c>
      <c r="AO42" s="169" t="s">
        <v>145</v>
      </c>
      <c r="AP42" s="12" t="s">
        <v>84</v>
      </c>
      <c r="AQ42" s="177">
        <v>1111</v>
      </c>
      <c r="BF42" s="170" t="s">
        <v>1303</v>
      </c>
      <c r="BG42" s="169" t="s">
        <v>165</v>
      </c>
      <c r="BH42" s="203" t="s">
        <v>244</v>
      </c>
      <c r="BI42" s="204">
        <v>2221</v>
      </c>
      <c r="BK42" s="170" t="s">
        <v>357</v>
      </c>
      <c r="BL42" s="169" t="s">
        <v>162</v>
      </c>
      <c r="BM42" s="203" t="s">
        <v>84</v>
      </c>
      <c r="BN42" s="204">
        <v>1111</v>
      </c>
    </row>
    <row r="43" spans="5:66" ht="29" x14ac:dyDescent="0.35">
      <c r="V43" s="173" t="s">
        <v>1463</v>
      </c>
      <c r="AM43" s="180" t="s">
        <v>332</v>
      </c>
      <c r="AN43" s="170" t="s">
        <v>338</v>
      </c>
      <c r="AO43" s="169" t="s">
        <v>146</v>
      </c>
      <c r="AP43" s="12" t="s">
        <v>84</v>
      </c>
      <c r="AQ43" s="177">
        <v>1111</v>
      </c>
      <c r="BF43" s="170" t="s">
        <v>1311</v>
      </c>
      <c r="BG43" s="169" t="s">
        <v>165</v>
      </c>
      <c r="BH43" s="203" t="s">
        <v>244</v>
      </c>
      <c r="BI43" s="204">
        <v>2221</v>
      </c>
      <c r="BK43" s="170" t="s">
        <v>1206</v>
      </c>
      <c r="BL43" s="169" t="s">
        <v>162</v>
      </c>
      <c r="BM43" s="203" t="s">
        <v>84</v>
      </c>
      <c r="BN43" s="204">
        <v>1111</v>
      </c>
    </row>
    <row r="44" spans="5:66" ht="29" x14ac:dyDescent="0.35">
      <c r="G44" s="1" t="s">
        <v>301</v>
      </c>
      <c r="AM44" s="180" t="s">
        <v>332</v>
      </c>
      <c r="AN44" s="170" t="s">
        <v>339</v>
      </c>
      <c r="AO44" s="169" t="s">
        <v>147</v>
      </c>
      <c r="AP44" s="12" t="s">
        <v>84</v>
      </c>
      <c r="AQ44" s="177">
        <v>1111</v>
      </c>
      <c r="BF44" s="170" t="s">
        <v>1325</v>
      </c>
      <c r="BG44" s="169" t="s">
        <v>165</v>
      </c>
      <c r="BH44" s="203" t="s">
        <v>244</v>
      </c>
      <c r="BI44" s="204">
        <v>2221</v>
      </c>
      <c r="BK44" s="170" t="s">
        <v>1216</v>
      </c>
      <c r="BL44" s="169" t="s">
        <v>163</v>
      </c>
      <c r="BM44" s="203" t="s">
        <v>84</v>
      </c>
      <c r="BN44" s="204">
        <v>1111</v>
      </c>
    </row>
    <row r="45" spans="5:66" x14ac:dyDescent="0.35">
      <c r="G45" t="s">
        <v>302</v>
      </c>
      <c r="H45">
        <v>44</v>
      </c>
      <c r="V45" s="201" t="s">
        <v>374</v>
      </c>
      <c r="AM45" s="180" t="s">
        <v>332</v>
      </c>
      <c r="AN45" s="170" t="s">
        <v>488</v>
      </c>
      <c r="AO45" s="169" t="s">
        <v>148</v>
      </c>
      <c r="AP45" s="12" t="s">
        <v>84</v>
      </c>
      <c r="AQ45" s="177">
        <v>1111</v>
      </c>
      <c r="BF45" s="170" t="s">
        <v>1342</v>
      </c>
      <c r="BG45" s="169" t="s">
        <v>166</v>
      </c>
      <c r="BH45" s="203" t="s">
        <v>244</v>
      </c>
      <c r="BI45" s="204">
        <v>2221</v>
      </c>
      <c r="BK45" s="170" t="s">
        <v>1229</v>
      </c>
      <c r="BL45" s="169" t="s">
        <v>162</v>
      </c>
      <c r="BM45" s="203" t="s">
        <v>84</v>
      </c>
      <c r="BN45" s="204">
        <v>1111</v>
      </c>
    </row>
    <row r="46" spans="5:66" ht="29" x14ac:dyDescent="0.35">
      <c r="V46" s="170" t="s">
        <v>1252</v>
      </c>
      <c r="AM46" s="180" t="s">
        <v>332</v>
      </c>
      <c r="AN46" s="170" t="s">
        <v>489</v>
      </c>
      <c r="AO46" s="169" t="s">
        <v>148</v>
      </c>
      <c r="AP46" s="12" t="s">
        <v>84</v>
      </c>
      <c r="AQ46" s="177">
        <v>1111</v>
      </c>
      <c r="BF46" s="170" t="s">
        <v>1345</v>
      </c>
      <c r="BG46" s="169" t="s">
        <v>164</v>
      </c>
      <c r="BH46" s="203" t="s">
        <v>244</v>
      </c>
      <c r="BI46" s="204">
        <v>2221</v>
      </c>
      <c r="BK46" s="170" t="s">
        <v>1245</v>
      </c>
      <c r="BL46" s="169" t="s">
        <v>162</v>
      </c>
      <c r="BM46" s="203" t="s">
        <v>84</v>
      </c>
      <c r="BN46" s="204">
        <v>1111</v>
      </c>
    </row>
    <row r="47" spans="5:66" ht="29" x14ac:dyDescent="0.35">
      <c r="V47" s="170" t="s">
        <v>1256</v>
      </c>
      <c r="AM47" s="180" t="s">
        <v>332</v>
      </c>
      <c r="AN47" s="170" t="s">
        <v>490</v>
      </c>
      <c r="AO47" s="169" t="s">
        <v>148</v>
      </c>
      <c r="AP47" s="12" t="s">
        <v>84</v>
      </c>
      <c r="AQ47" s="177">
        <v>1111</v>
      </c>
      <c r="BF47" s="170" t="s">
        <v>1365</v>
      </c>
      <c r="BG47" s="169" t="s">
        <v>167</v>
      </c>
      <c r="BH47" s="203" t="s">
        <v>244</v>
      </c>
      <c r="BI47" s="204">
        <v>2221</v>
      </c>
      <c r="BK47" s="170" t="s">
        <v>359</v>
      </c>
      <c r="BL47" s="169" t="s">
        <v>164</v>
      </c>
      <c r="BM47" s="203" t="s">
        <v>84</v>
      </c>
      <c r="BN47" s="204">
        <v>1111</v>
      </c>
    </row>
    <row r="48" spans="5:66" ht="29" x14ac:dyDescent="0.35">
      <c r="V48" s="170" t="s">
        <v>1303</v>
      </c>
      <c r="AM48" s="180" t="s">
        <v>332</v>
      </c>
      <c r="AN48" s="170" t="s">
        <v>491</v>
      </c>
      <c r="AO48" s="169" t="s">
        <v>149</v>
      </c>
      <c r="AP48" s="12" t="s">
        <v>79</v>
      </c>
      <c r="AQ48" s="177">
        <v>1121</v>
      </c>
      <c r="BF48" s="170" t="s">
        <v>1367</v>
      </c>
      <c r="BG48" s="169" t="s">
        <v>164</v>
      </c>
      <c r="BH48" s="203" t="s">
        <v>244</v>
      </c>
      <c r="BI48" s="204">
        <v>2221</v>
      </c>
      <c r="BK48" s="170" t="s">
        <v>360</v>
      </c>
      <c r="BL48" s="169" t="s">
        <v>164</v>
      </c>
      <c r="BM48" s="203" t="s">
        <v>79</v>
      </c>
      <c r="BN48" s="204">
        <v>1121</v>
      </c>
    </row>
    <row r="49" spans="2:66" ht="29" x14ac:dyDescent="0.35">
      <c r="V49" s="170" t="s">
        <v>1325</v>
      </c>
      <c r="AM49" s="180" t="s">
        <v>332</v>
      </c>
      <c r="AN49" s="170" t="s">
        <v>507</v>
      </c>
      <c r="AO49" s="169" t="s">
        <v>149</v>
      </c>
      <c r="AP49" s="12" t="s">
        <v>79</v>
      </c>
      <c r="AQ49" s="177">
        <v>1121</v>
      </c>
      <c r="BF49" s="170" t="s">
        <v>1383</v>
      </c>
      <c r="BG49" s="169" t="s">
        <v>164</v>
      </c>
      <c r="BH49" s="203" t="s">
        <v>244</v>
      </c>
      <c r="BI49" s="204">
        <v>2221</v>
      </c>
      <c r="BK49" s="170" t="s">
        <v>1252</v>
      </c>
      <c r="BL49" s="169" t="s">
        <v>164</v>
      </c>
      <c r="BM49" s="203" t="s">
        <v>79</v>
      </c>
      <c r="BN49" s="204">
        <v>1121</v>
      </c>
    </row>
    <row r="50" spans="2:66" ht="29" x14ac:dyDescent="0.35">
      <c r="V50" s="170" t="s">
        <v>1342</v>
      </c>
      <c r="AM50" s="180" t="s">
        <v>332</v>
      </c>
      <c r="AN50" s="170" t="s">
        <v>528</v>
      </c>
      <c r="AO50" s="169" t="s">
        <v>149</v>
      </c>
      <c r="AP50" s="12" t="s">
        <v>79</v>
      </c>
      <c r="AQ50" s="177">
        <v>1121</v>
      </c>
      <c r="BF50" s="170" t="s">
        <v>1413</v>
      </c>
      <c r="BG50" s="171" t="s">
        <v>168</v>
      </c>
      <c r="BH50" s="203" t="s">
        <v>244</v>
      </c>
      <c r="BI50" s="204">
        <v>2221</v>
      </c>
      <c r="BK50" s="170" t="s">
        <v>1256</v>
      </c>
      <c r="BL50" s="169" t="s">
        <v>165</v>
      </c>
      <c r="BM50" s="203" t="s">
        <v>79</v>
      </c>
      <c r="BN50" s="204">
        <v>1121</v>
      </c>
    </row>
    <row r="51" spans="2:66" ht="29" x14ac:dyDescent="0.35">
      <c r="V51" s="170" t="s">
        <v>1473</v>
      </c>
      <c r="AM51" s="180" t="s">
        <v>332</v>
      </c>
      <c r="AN51" s="170" t="s">
        <v>344</v>
      </c>
      <c r="AO51" s="169" t="s">
        <v>151</v>
      </c>
      <c r="AP51" s="12" t="s">
        <v>79</v>
      </c>
      <c r="AQ51" s="177">
        <v>1121</v>
      </c>
      <c r="BF51" s="170" t="s">
        <v>1419</v>
      </c>
      <c r="BG51" s="169" t="s">
        <v>169</v>
      </c>
      <c r="BH51" s="203" t="s">
        <v>244</v>
      </c>
      <c r="BI51" s="204">
        <v>2221</v>
      </c>
      <c r="BK51" s="170" t="s">
        <v>1279</v>
      </c>
      <c r="BL51" s="169" t="s">
        <v>165</v>
      </c>
      <c r="BM51" s="203" t="s">
        <v>79</v>
      </c>
      <c r="BN51" s="204">
        <v>1121</v>
      </c>
    </row>
    <row r="52" spans="2:66" ht="29" x14ac:dyDescent="0.35">
      <c r="V52" s="173" t="s">
        <v>1483</v>
      </c>
      <c r="AM52" s="180" t="s">
        <v>332</v>
      </c>
      <c r="AN52" s="170" t="s">
        <v>542</v>
      </c>
      <c r="AO52" s="169" t="s">
        <v>151</v>
      </c>
      <c r="AP52" s="12" t="s">
        <v>79</v>
      </c>
      <c r="AQ52" s="177">
        <v>1121</v>
      </c>
      <c r="BF52" s="170" t="s">
        <v>1424</v>
      </c>
      <c r="BG52" s="169" t="s">
        <v>164</v>
      </c>
      <c r="BH52" s="203" t="s">
        <v>244</v>
      </c>
      <c r="BI52" s="204">
        <v>2221</v>
      </c>
      <c r="BK52" s="170" t="s">
        <v>1290</v>
      </c>
      <c r="BL52" s="169" t="s">
        <v>164</v>
      </c>
      <c r="BM52" s="203" t="s">
        <v>79</v>
      </c>
      <c r="BN52" s="204">
        <v>1121</v>
      </c>
    </row>
    <row r="53" spans="2:66" ht="29" x14ac:dyDescent="0.35">
      <c r="AM53" s="180" t="s">
        <v>332</v>
      </c>
      <c r="AN53" s="170" t="s">
        <v>543</v>
      </c>
      <c r="AO53" s="169" t="s">
        <v>151</v>
      </c>
      <c r="AP53" s="12" t="s">
        <v>79</v>
      </c>
      <c r="AQ53" s="177">
        <v>1121</v>
      </c>
      <c r="BF53" s="170" t="s">
        <v>1441</v>
      </c>
      <c r="BG53" s="171" t="s">
        <v>166</v>
      </c>
      <c r="BH53" s="203" t="s">
        <v>244</v>
      </c>
      <c r="BI53" s="204">
        <v>2221</v>
      </c>
      <c r="BK53" s="170" t="s">
        <v>1303</v>
      </c>
      <c r="BL53" s="169" t="s">
        <v>165</v>
      </c>
      <c r="BM53" s="203" t="s">
        <v>79</v>
      </c>
      <c r="BN53" s="204">
        <v>1121</v>
      </c>
    </row>
    <row r="54" spans="2:66" ht="29" x14ac:dyDescent="0.35">
      <c r="B54" s="150"/>
      <c r="V54" s="201" t="s">
        <v>3739</v>
      </c>
      <c r="AM54" s="180" t="s">
        <v>332</v>
      </c>
      <c r="AN54" s="170" t="s">
        <v>544</v>
      </c>
      <c r="AO54" s="169" t="s">
        <v>152</v>
      </c>
      <c r="AP54" s="12" t="s">
        <v>86</v>
      </c>
      <c r="AQ54" s="177">
        <v>2211</v>
      </c>
      <c r="BF54" s="170" t="s">
        <v>1345</v>
      </c>
      <c r="BG54" s="169" t="s">
        <v>164</v>
      </c>
      <c r="BH54" s="203" t="s">
        <v>244</v>
      </c>
      <c r="BI54" s="204">
        <v>2221</v>
      </c>
      <c r="BK54" s="170" t="s">
        <v>1311</v>
      </c>
      <c r="BL54" s="169" t="s">
        <v>165</v>
      </c>
      <c r="BM54" s="203" t="s">
        <v>86</v>
      </c>
      <c r="BN54" s="204">
        <v>2211</v>
      </c>
    </row>
    <row r="55" spans="2:66" ht="29" x14ac:dyDescent="0.35">
      <c r="B55" s="150"/>
      <c r="V55" s="170" t="s">
        <v>1279</v>
      </c>
      <c r="AM55" s="180" t="s">
        <v>332</v>
      </c>
      <c r="AN55" s="170" t="s">
        <v>545</v>
      </c>
      <c r="AO55" s="169" t="s">
        <v>152</v>
      </c>
      <c r="AP55" s="12" t="s">
        <v>86</v>
      </c>
      <c r="AQ55" s="177">
        <v>2211</v>
      </c>
      <c r="BF55" s="170" t="s">
        <v>1256</v>
      </c>
      <c r="BG55" s="169" t="s">
        <v>169</v>
      </c>
      <c r="BH55" s="203" t="s">
        <v>244</v>
      </c>
      <c r="BI55" s="204">
        <v>2221</v>
      </c>
      <c r="BK55" s="170" t="s">
        <v>1325</v>
      </c>
      <c r="BL55" s="169" t="s">
        <v>165</v>
      </c>
      <c r="BM55" s="203" t="s">
        <v>86</v>
      </c>
      <c r="BN55" s="204">
        <v>2211</v>
      </c>
    </row>
    <row r="56" spans="2:66" ht="29" x14ac:dyDescent="0.35">
      <c r="V56" s="170" t="s">
        <v>1311</v>
      </c>
      <c r="AM56" s="180" t="s">
        <v>332</v>
      </c>
      <c r="AN56" s="170" t="s">
        <v>346</v>
      </c>
      <c r="AO56" s="169" t="s">
        <v>153</v>
      </c>
      <c r="AP56" s="12" t="s">
        <v>86</v>
      </c>
      <c r="AQ56" s="177">
        <v>2211</v>
      </c>
      <c r="BF56" s="170" t="s">
        <v>1413</v>
      </c>
      <c r="BG56" s="171" t="s">
        <v>168</v>
      </c>
      <c r="BH56" s="203" t="s">
        <v>244</v>
      </c>
      <c r="BI56" s="204">
        <v>2221</v>
      </c>
      <c r="BK56" s="170" t="s">
        <v>1342</v>
      </c>
      <c r="BL56" s="169" t="s">
        <v>166</v>
      </c>
      <c r="BM56" s="203" t="s">
        <v>86</v>
      </c>
      <c r="BN56" s="204">
        <v>2211</v>
      </c>
    </row>
    <row r="57" spans="2:66" ht="29" x14ac:dyDescent="0.35">
      <c r="V57" s="170" t="s">
        <v>1325</v>
      </c>
      <c r="AM57" s="180" t="s">
        <v>332</v>
      </c>
      <c r="AN57" s="170" t="s">
        <v>546</v>
      </c>
      <c r="AO57" s="169" t="s">
        <v>152</v>
      </c>
      <c r="AP57" s="12" t="s">
        <v>86</v>
      </c>
      <c r="AQ57" s="177">
        <v>2211</v>
      </c>
      <c r="BF57" s="170" t="s">
        <v>1419</v>
      </c>
      <c r="BG57" s="169" t="s">
        <v>169</v>
      </c>
      <c r="BH57" s="203" t="s">
        <v>244</v>
      </c>
      <c r="BI57" s="204">
        <v>2221</v>
      </c>
      <c r="BK57" s="170" t="s">
        <v>367</v>
      </c>
      <c r="BL57" s="169" t="s">
        <v>164</v>
      </c>
      <c r="BM57" s="203" t="s">
        <v>86</v>
      </c>
      <c r="BN57" s="204">
        <v>2211</v>
      </c>
    </row>
    <row r="58" spans="2:66" ht="29" x14ac:dyDescent="0.35">
      <c r="V58" s="170" t="s">
        <v>1342</v>
      </c>
      <c r="AM58" s="180" t="s">
        <v>332</v>
      </c>
      <c r="AN58" s="170" t="s">
        <v>547</v>
      </c>
      <c r="AO58" s="169" t="s">
        <v>154</v>
      </c>
      <c r="AP58" s="12" t="s">
        <v>86</v>
      </c>
      <c r="AQ58" s="177">
        <v>2211</v>
      </c>
      <c r="BF58" s="170" t="s">
        <v>1424</v>
      </c>
      <c r="BG58" s="169" t="s">
        <v>164</v>
      </c>
      <c r="BH58" s="203" t="s">
        <v>244</v>
      </c>
      <c r="BI58" s="204">
        <v>2221</v>
      </c>
      <c r="BK58" s="170" t="s">
        <v>1345</v>
      </c>
      <c r="BL58" s="169" t="s">
        <v>164</v>
      </c>
      <c r="BM58" s="203" t="s">
        <v>86</v>
      </c>
      <c r="BN58" s="204">
        <v>2211</v>
      </c>
    </row>
    <row r="59" spans="2:66" ht="29" x14ac:dyDescent="0.35">
      <c r="V59" s="170" t="s">
        <v>1487</v>
      </c>
      <c r="AM59" s="180" t="s">
        <v>332</v>
      </c>
      <c r="AN59" s="170" t="s">
        <v>348</v>
      </c>
      <c r="AO59" s="169" t="s">
        <v>155</v>
      </c>
      <c r="AP59" s="12" t="s">
        <v>86</v>
      </c>
      <c r="AQ59" s="177">
        <v>2211</v>
      </c>
      <c r="BF59" s="170" t="s">
        <v>1454</v>
      </c>
      <c r="BG59" s="171" t="s">
        <v>166</v>
      </c>
      <c r="BH59" s="203" t="s">
        <v>244</v>
      </c>
      <c r="BI59" s="204">
        <v>2221</v>
      </c>
      <c r="BK59" s="170" t="s">
        <v>1365</v>
      </c>
      <c r="BL59" s="169" t="s">
        <v>167</v>
      </c>
      <c r="BM59" s="203" t="s">
        <v>86</v>
      </c>
      <c r="BN59" s="204">
        <v>2211</v>
      </c>
    </row>
    <row r="60" spans="2:66" x14ac:dyDescent="0.35">
      <c r="V60" s="170" t="s">
        <v>1491</v>
      </c>
      <c r="AM60" s="180" t="s">
        <v>332</v>
      </c>
      <c r="AN60" s="170" t="s">
        <v>349</v>
      </c>
      <c r="AO60" s="169" t="s">
        <v>156</v>
      </c>
      <c r="AP60" s="12" t="s">
        <v>86</v>
      </c>
      <c r="AQ60" s="177">
        <v>2211</v>
      </c>
      <c r="BF60" s="170" t="s">
        <v>1456</v>
      </c>
      <c r="BG60" s="169" t="s">
        <v>164</v>
      </c>
      <c r="BH60" s="203" t="s">
        <v>244</v>
      </c>
      <c r="BI60" s="204">
        <v>2221</v>
      </c>
      <c r="BK60" s="170" t="s">
        <v>1367</v>
      </c>
      <c r="BL60" s="169" t="s">
        <v>164</v>
      </c>
      <c r="BM60" s="203" t="s">
        <v>86</v>
      </c>
      <c r="BN60" s="204">
        <v>2211</v>
      </c>
    </row>
    <row r="61" spans="2:66" ht="29" x14ac:dyDescent="0.35">
      <c r="V61" s="173" t="s">
        <v>1499</v>
      </c>
      <c r="AM61" s="180" t="s">
        <v>332</v>
      </c>
      <c r="AN61" s="170" t="s">
        <v>350</v>
      </c>
      <c r="AO61" s="169" t="s">
        <v>157</v>
      </c>
      <c r="AP61" s="12" t="s">
        <v>86</v>
      </c>
      <c r="AQ61" s="177">
        <v>2211</v>
      </c>
      <c r="BF61" s="170" t="s">
        <v>1463</v>
      </c>
      <c r="BG61" s="169" t="s">
        <v>164</v>
      </c>
      <c r="BH61" s="203" t="s">
        <v>244</v>
      </c>
      <c r="BI61" s="204">
        <v>2221</v>
      </c>
      <c r="BK61" s="170" t="s">
        <v>1383</v>
      </c>
      <c r="BL61" s="169" t="s">
        <v>164</v>
      </c>
      <c r="BM61" s="203" t="s">
        <v>86</v>
      </c>
      <c r="BN61" s="204">
        <v>2211</v>
      </c>
    </row>
    <row r="62" spans="2:66" x14ac:dyDescent="0.35">
      <c r="V62" s="173" t="s">
        <v>1383</v>
      </c>
      <c r="AM62" s="180" t="s">
        <v>332</v>
      </c>
      <c r="AN62" s="170" t="s">
        <v>351</v>
      </c>
      <c r="AO62" s="169" t="s">
        <v>158</v>
      </c>
      <c r="AP62" s="12" t="s">
        <v>86</v>
      </c>
      <c r="AQ62" s="177">
        <v>2211</v>
      </c>
      <c r="BF62" s="170" t="s">
        <v>1252</v>
      </c>
      <c r="BG62" s="169" t="s">
        <v>164</v>
      </c>
      <c r="BH62" s="203" t="s">
        <v>244</v>
      </c>
      <c r="BI62" s="204">
        <v>2221</v>
      </c>
      <c r="BK62" s="170" t="s">
        <v>1413</v>
      </c>
      <c r="BL62" s="169" t="s">
        <v>168</v>
      </c>
      <c r="BM62" s="203" t="s">
        <v>86</v>
      </c>
      <c r="BN62" s="204">
        <v>2211</v>
      </c>
    </row>
    <row r="63" spans="2:66" ht="29" x14ac:dyDescent="0.35">
      <c r="V63" s="173" t="s">
        <v>1511</v>
      </c>
      <c r="AM63" s="180" t="s">
        <v>332</v>
      </c>
      <c r="AN63" s="170" t="s">
        <v>352</v>
      </c>
      <c r="AO63" s="169" t="s">
        <v>159</v>
      </c>
      <c r="AP63" s="12" t="s">
        <v>86</v>
      </c>
      <c r="AQ63" s="177">
        <v>2211</v>
      </c>
      <c r="BF63" s="170" t="s">
        <v>1256</v>
      </c>
      <c r="BG63" s="169" t="s">
        <v>169</v>
      </c>
      <c r="BH63" s="203" t="s">
        <v>244</v>
      </c>
      <c r="BI63" s="204">
        <v>2221</v>
      </c>
      <c r="BK63" s="170" t="s">
        <v>1419</v>
      </c>
      <c r="BL63" s="169" t="s">
        <v>169</v>
      </c>
      <c r="BM63" s="203" t="s">
        <v>86</v>
      </c>
      <c r="BN63" s="204">
        <v>2211</v>
      </c>
    </row>
    <row r="64" spans="2:66" x14ac:dyDescent="0.35">
      <c r="AM64" s="180" t="s">
        <v>332</v>
      </c>
      <c r="AN64" s="170" t="s">
        <v>548</v>
      </c>
      <c r="AO64" s="169" t="s">
        <v>150</v>
      </c>
      <c r="AP64" s="12" t="s">
        <v>86</v>
      </c>
      <c r="AQ64" s="177">
        <v>2211</v>
      </c>
      <c r="BF64" s="170" t="s">
        <v>1303</v>
      </c>
      <c r="BG64" s="171" t="s">
        <v>168</v>
      </c>
      <c r="BH64" s="203" t="s">
        <v>244</v>
      </c>
      <c r="BI64" s="204">
        <v>2221</v>
      </c>
      <c r="BK64" s="170" t="s">
        <v>1424</v>
      </c>
      <c r="BL64" s="169" t="s">
        <v>164</v>
      </c>
      <c r="BM64" s="203" t="s">
        <v>86</v>
      </c>
      <c r="BN64" s="204">
        <v>2211</v>
      </c>
    </row>
    <row r="65" spans="22:66" ht="29" x14ac:dyDescent="0.35">
      <c r="V65" s="201" t="s">
        <v>382</v>
      </c>
      <c r="AM65" s="180" t="s">
        <v>332</v>
      </c>
      <c r="AN65" s="170" t="s">
        <v>549</v>
      </c>
      <c r="AO65" s="169" t="s">
        <v>150</v>
      </c>
      <c r="AP65" s="12" t="s">
        <v>86</v>
      </c>
      <c r="AQ65" s="177">
        <v>2211</v>
      </c>
      <c r="BF65" s="170" t="s">
        <v>1325</v>
      </c>
      <c r="BG65" s="169" t="s">
        <v>164</v>
      </c>
      <c r="BH65" s="203" t="s">
        <v>244</v>
      </c>
      <c r="BI65" s="204">
        <v>2221</v>
      </c>
      <c r="BK65" s="170" t="s">
        <v>1441</v>
      </c>
      <c r="BL65" s="169" t="s">
        <v>166</v>
      </c>
      <c r="BM65" s="203" t="s">
        <v>86</v>
      </c>
      <c r="BN65" s="204">
        <v>2211</v>
      </c>
    </row>
    <row r="66" spans="22:66" ht="29" x14ac:dyDescent="0.35">
      <c r="V66" s="170" t="s">
        <v>1424</v>
      </c>
      <c r="AM66" s="180" t="s">
        <v>332</v>
      </c>
      <c r="AN66" s="170" t="s">
        <v>550</v>
      </c>
      <c r="AO66" s="169" t="s">
        <v>150</v>
      </c>
      <c r="AP66" s="12" t="s">
        <v>86</v>
      </c>
      <c r="AQ66" s="177">
        <v>2211</v>
      </c>
      <c r="BF66" s="170" t="s">
        <v>1342</v>
      </c>
      <c r="BG66" s="169" t="s">
        <v>166</v>
      </c>
      <c r="BH66" s="203" t="s">
        <v>244</v>
      </c>
      <c r="BI66" s="204">
        <v>2221</v>
      </c>
      <c r="BK66" s="170" t="s">
        <v>372</v>
      </c>
      <c r="BL66" s="169" t="s">
        <v>164</v>
      </c>
      <c r="BM66" s="203" t="s">
        <v>86</v>
      </c>
      <c r="BN66" s="204">
        <v>2211</v>
      </c>
    </row>
    <row r="67" spans="22:66" ht="29" x14ac:dyDescent="0.35">
      <c r="V67" s="170" t="s">
        <v>1487</v>
      </c>
      <c r="AM67" s="180" t="s">
        <v>332</v>
      </c>
      <c r="AN67" s="170" t="s">
        <v>551</v>
      </c>
      <c r="AO67" s="169" t="s">
        <v>160</v>
      </c>
      <c r="AP67" s="12" t="s">
        <v>86</v>
      </c>
      <c r="AQ67" s="177">
        <v>2211</v>
      </c>
      <c r="BF67" s="170" t="s">
        <v>1473</v>
      </c>
      <c r="BG67" s="169" t="s">
        <v>164</v>
      </c>
      <c r="BH67" s="203" t="s">
        <v>244</v>
      </c>
      <c r="BI67" s="204">
        <v>2221</v>
      </c>
      <c r="BK67" s="170" t="s">
        <v>1345</v>
      </c>
      <c r="BL67" s="169" t="s">
        <v>164</v>
      </c>
      <c r="BM67" s="203" t="s">
        <v>86</v>
      </c>
      <c r="BN67" s="204">
        <v>2211</v>
      </c>
    </row>
    <row r="68" spans="22:66" x14ac:dyDescent="0.35">
      <c r="V68" s="170" t="s">
        <v>1491</v>
      </c>
      <c r="AM68" s="180" t="s">
        <v>332</v>
      </c>
      <c r="AN68" s="170" t="s">
        <v>355</v>
      </c>
      <c r="AO68" s="169" t="s">
        <v>161</v>
      </c>
      <c r="AP68" s="12" t="s">
        <v>86</v>
      </c>
      <c r="AQ68" s="177">
        <v>2211</v>
      </c>
      <c r="BF68" s="170" t="s">
        <v>1483</v>
      </c>
      <c r="BG68" s="169" t="s">
        <v>169</v>
      </c>
      <c r="BH68" s="203" t="s">
        <v>244</v>
      </c>
      <c r="BI68" s="204">
        <v>2221</v>
      </c>
      <c r="BK68" s="170" t="s">
        <v>1256</v>
      </c>
      <c r="BL68" s="169" t="s">
        <v>169</v>
      </c>
      <c r="BM68" s="203" t="s">
        <v>86</v>
      </c>
      <c r="BN68" s="204">
        <v>2211</v>
      </c>
    </row>
    <row r="69" spans="22:66" x14ac:dyDescent="0.35">
      <c r="V69" s="170" t="s">
        <v>1518</v>
      </c>
      <c r="AM69" s="180" t="s">
        <v>332</v>
      </c>
      <c r="AN69" s="170" t="s">
        <v>356</v>
      </c>
      <c r="AO69" s="169" t="s">
        <v>159</v>
      </c>
      <c r="AP69" s="12" t="s">
        <v>86</v>
      </c>
      <c r="AQ69" s="177">
        <v>2211</v>
      </c>
      <c r="BF69" s="173" t="s">
        <v>1279</v>
      </c>
      <c r="BG69" s="169" t="s">
        <v>165</v>
      </c>
      <c r="BH69" s="203" t="s">
        <v>244</v>
      </c>
      <c r="BI69" s="204">
        <v>2221</v>
      </c>
      <c r="BK69" s="170" t="s">
        <v>1413</v>
      </c>
      <c r="BL69" s="169" t="s">
        <v>168</v>
      </c>
      <c r="BM69" s="203" t="s">
        <v>86</v>
      </c>
      <c r="BN69" s="204">
        <v>2211</v>
      </c>
    </row>
    <row r="70" spans="22:66" ht="29" x14ac:dyDescent="0.35">
      <c r="V70" s="170" t="s">
        <v>1256</v>
      </c>
      <c r="AM70" s="180" t="s">
        <v>332</v>
      </c>
      <c r="AN70" s="170" t="s">
        <v>552</v>
      </c>
      <c r="AO70" s="169" t="s">
        <v>162</v>
      </c>
      <c r="AP70" s="12" t="s">
        <v>86</v>
      </c>
      <c r="AQ70" s="177">
        <v>2211</v>
      </c>
      <c r="BF70" s="170" t="s">
        <v>1311</v>
      </c>
      <c r="BG70" s="169" t="s">
        <v>169</v>
      </c>
      <c r="BH70" s="203" t="s">
        <v>244</v>
      </c>
      <c r="BI70" s="204">
        <v>2221</v>
      </c>
      <c r="BK70" s="170" t="s">
        <v>1419</v>
      </c>
      <c r="BL70" s="169" t="s">
        <v>169</v>
      </c>
      <c r="BM70" s="203" t="s">
        <v>86</v>
      </c>
      <c r="BN70" s="204">
        <v>2211</v>
      </c>
    </row>
    <row r="71" spans="22:66" ht="29" x14ac:dyDescent="0.35">
      <c r="V71" s="170" t="s">
        <v>568</v>
      </c>
      <c r="AM71" s="180" t="s">
        <v>332</v>
      </c>
      <c r="AN71" s="170" t="s">
        <v>358</v>
      </c>
      <c r="AO71" s="169" t="s">
        <v>163</v>
      </c>
      <c r="AP71" s="12" t="s">
        <v>86</v>
      </c>
      <c r="AQ71" s="177">
        <v>2211</v>
      </c>
      <c r="BF71" s="172" t="s">
        <v>1325</v>
      </c>
      <c r="BG71" s="169" t="s">
        <v>164</v>
      </c>
      <c r="BH71" s="203" t="s">
        <v>244</v>
      </c>
      <c r="BI71" s="204">
        <v>2221</v>
      </c>
      <c r="BK71" s="170" t="s">
        <v>1424</v>
      </c>
      <c r="BL71" s="169" t="s">
        <v>164</v>
      </c>
      <c r="BM71" s="203" t="s">
        <v>86</v>
      </c>
      <c r="BN71" s="204">
        <v>2211</v>
      </c>
    </row>
    <row r="72" spans="22:66" ht="29" x14ac:dyDescent="0.35">
      <c r="V72" s="173" t="s">
        <v>1538</v>
      </c>
      <c r="AM72" s="180" t="s">
        <v>332</v>
      </c>
      <c r="AN72" s="172" t="s">
        <v>553</v>
      </c>
      <c r="AO72" s="169" t="s">
        <v>162</v>
      </c>
      <c r="AP72" s="12" t="s">
        <v>86</v>
      </c>
      <c r="AQ72" s="177">
        <v>2211</v>
      </c>
      <c r="BF72" s="172" t="s">
        <v>1342</v>
      </c>
      <c r="BG72" s="169" t="s">
        <v>166</v>
      </c>
      <c r="BH72" s="203" t="s">
        <v>244</v>
      </c>
      <c r="BI72" s="204">
        <v>2221</v>
      </c>
      <c r="BK72" s="172" t="s">
        <v>1454</v>
      </c>
      <c r="BL72" s="169" t="s">
        <v>166</v>
      </c>
      <c r="BM72" s="203" t="s">
        <v>86</v>
      </c>
      <c r="BN72" s="204">
        <v>2211</v>
      </c>
    </row>
    <row r="73" spans="22:66" ht="29" x14ac:dyDescent="0.35">
      <c r="V73" s="173" t="s">
        <v>1419</v>
      </c>
      <c r="AM73" s="180" t="s">
        <v>332</v>
      </c>
      <c r="AN73" s="172" t="s">
        <v>554</v>
      </c>
      <c r="AO73" s="169" t="s">
        <v>162</v>
      </c>
      <c r="AP73" s="12" t="s">
        <v>86</v>
      </c>
      <c r="AQ73" s="177">
        <v>2211</v>
      </c>
      <c r="BF73" s="172" t="s">
        <v>1487</v>
      </c>
      <c r="BG73" s="169" t="s">
        <v>164</v>
      </c>
      <c r="BH73" s="203" t="s">
        <v>244</v>
      </c>
      <c r="BI73" s="204">
        <v>2221</v>
      </c>
      <c r="BK73" s="172" t="s">
        <v>1456</v>
      </c>
      <c r="BL73" s="169" t="s">
        <v>164</v>
      </c>
      <c r="BM73" s="203" t="s">
        <v>86</v>
      </c>
      <c r="BN73" s="204">
        <v>2211</v>
      </c>
    </row>
    <row r="74" spans="22:66" ht="29" x14ac:dyDescent="0.35">
      <c r="V74" s="173" t="s">
        <v>1454</v>
      </c>
      <c r="AM74" s="180" t="s">
        <v>332</v>
      </c>
      <c r="AN74" s="170" t="s">
        <v>375</v>
      </c>
      <c r="AO74" s="169" t="s">
        <v>164</v>
      </c>
      <c r="AP74" s="12" t="s">
        <v>244</v>
      </c>
      <c r="AQ74" s="177">
        <v>2221</v>
      </c>
      <c r="BF74" s="172" t="s">
        <v>1491</v>
      </c>
      <c r="BG74" s="169" t="s">
        <v>165</v>
      </c>
      <c r="BH74" s="203" t="s">
        <v>244</v>
      </c>
      <c r="BI74" s="204">
        <v>2221</v>
      </c>
      <c r="BK74" s="170" t="s">
        <v>1463</v>
      </c>
      <c r="BL74" s="169" t="s">
        <v>164</v>
      </c>
      <c r="BM74" s="203" t="s">
        <v>244</v>
      </c>
      <c r="BN74" s="204">
        <v>2221</v>
      </c>
    </row>
    <row r="75" spans="22:66" x14ac:dyDescent="0.35">
      <c r="AM75" s="180" t="s">
        <v>332</v>
      </c>
      <c r="AN75" s="170" t="s">
        <v>361</v>
      </c>
      <c r="AO75" s="169" t="s">
        <v>165</v>
      </c>
      <c r="AP75" s="12" t="s">
        <v>244</v>
      </c>
      <c r="AQ75" s="177">
        <v>2221</v>
      </c>
      <c r="BF75" s="172" t="s">
        <v>1499</v>
      </c>
      <c r="BG75" s="169" t="s">
        <v>165</v>
      </c>
      <c r="BH75" s="203" t="s">
        <v>244</v>
      </c>
      <c r="BI75" s="204">
        <v>2221</v>
      </c>
      <c r="BK75" s="170" t="s">
        <v>374</v>
      </c>
      <c r="BL75" s="169" t="s">
        <v>164</v>
      </c>
      <c r="BM75" s="203" t="s">
        <v>244</v>
      </c>
      <c r="BN75" s="204">
        <v>2221</v>
      </c>
    </row>
    <row r="76" spans="22:66" x14ac:dyDescent="0.35">
      <c r="V76" s="201" t="s">
        <v>388</v>
      </c>
      <c r="AM76" s="180" t="s">
        <v>332</v>
      </c>
      <c r="AN76" s="170" t="s">
        <v>362</v>
      </c>
      <c r="AO76" s="169" t="s">
        <v>165</v>
      </c>
      <c r="AP76" s="12" t="s">
        <v>244</v>
      </c>
      <c r="AQ76" s="177">
        <v>2221</v>
      </c>
      <c r="BF76" s="172" t="s">
        <v>1383</v>
      </c>
      <c r="BG76" s="169" t="s">
        <v>164</v>
      </c>
      <c r="BH76" s="203" t="s">
        <v>244</v>
      </c>
      <c r="BI76" s="204">
        <v>2221</v>
      </c>
      <c r="BK76" s="170" t="s">
        <v>1252</v>
      </c>
      <c r="BL76" s="169" t="s">
        <v>164</v>
      </c>
      <c r="BM76" s="203" t="s">
        <v>244</v>
      </c>
      <c r="BN76" s="204">
        <v>2221</v>
      </c>
    </row>
    <row r="77" spans="22:66" x14ac:dyDescent="0.35">
      <c r="V77" s="170" t="s">
        <v>1539</v>
      </c>
      <c r="AM77" s="180" t="s">
        <v>332</v>
      </c>
      <c r="AN77" s="170" t="s">
        <v>556</v>
      </c>
      <c r="AO77" s="169" t="s">
        <v>164</v>
      </c>
      <c r="AP77" s="12" t="s">
        <v>244</v>
      </c>
      <c r="AQ77" s="177">
        <v>2221</v>
      </c>
      <c r="BF77" s="173" t="s">
        <v>1511</v>
      </c>
      <c r="BG77" s="169" t="s">
        <v>165</v>
      </c>
      <c r="BH77" s="203" t="s">
        <v>244</v>
      </c>
      <c r="BI77" s="204">
        <v>2221</v>
      </c>
      <c r="BK77" s="170" t="s">
        <v>1256</v>
      </c>
      <c r="BL77" s="169" t="s">
        <v>169</v>
      </c>
      <c r="BM77" s="203" t="s">
        <v>244</v>
      </c>
      <c r="BN77" s="204">
        <v>2221</v>
      </c>
    </row>
    <row r="78" spans="22:66" ht="29" x14ac:dyDescent="0.35">
      <c r="V78" s="170" t="s">
        <v>1563</v>
      </c>
      <c r="AM78" s="180" t="s">
        <v>332</v>
      </c>
      <c r="AN78" s="170" t="s">
        <v>363</v>
      </c>
      <c r="AO78" s="169" t="s">
        <v>165</v>
      </c>
      <c r="AP78" s="12" t="s">
        <v>244</v>
      </c>
      <c r="AQ78" s="177">
        <v>2221</v>
      </c>
      <c r="BF78" s="173" t="s">
        <v>1424</v>
      </c>
      <c r="BG78" s="169" t="s">
        <v>164</v>
      </c>
      <c r="BH78" s="203" t="s">
        <v>244</v>
      </c>
      <c r="BI78" s="204">
        <v>2221</v>
      </c>
      <c r="BK78" s="170" t="s">
        <v>1303</v>
      </c>
      <c r="BL78" s="169" t="s">
        <v>168</v>
      </c>
      <c r="BM78" s="203" t="s">
        <v>244</v>
      </c>
      <c r="BN78" s="204">
        <v>2221</v>
      </c>
    </row>
    <row r="79" spans="22:66" ht="29" x14ac:dyDescent="0.35">
      <c r="V79" s="170" t="s">
        <v>1587</v>
      </c>
      <c r="AM79" s="180" t="s">
        <v>332</v>
      </c>
      <c r="AN79" s="170" t="s">
        <v>364</v>
      </c>
      <c r="AO79" s="169" t="s">
        <v>165</v>
      </c>
      <c r="AP79" s="12" t="s">
        <v>244</v>
      </c>
      <c r="AQ79" s="177">
        <v>2221</v>
      </c>
      <c r="BF79" s="173" t="s">
        <v>1487</v>
      </c>
      <c r="BG79" s="169" t="s">
        <v>164</v>
      </c>
      <c r="BH79" s="203" t="s">
        <v>244</v>
      </c>
      <c r="BI79" s="204">
        <v>2221</v>
      </c>
      <c r="BK79" s="170" t="s">
        <v>1325</v>
      </c>
      <c r="BL79" s="169" t="s">
        <v>164</v>
      </c>
      <c r="BM79" s="203" t="s">
        <v>244</v>
      </c>
      <c r="BN79" s="204">
        <v>2221</v>
      </c>
    </row>
    <row r="80" spans="22:66" ht="29" x14ac:dyDescent="0.35">
      <c r="V80" s="170" t="s">
        <v>1627</v>
      </c>
      <c r="AM80" s="180" t="s">
        <v>332</v>
      </c>
      <c r="AN80" s="170" t="s">
        <v>365</v>
      </c>
      <c r="AO80" s="169" t="s">
        <v>165</v>
      </c>
      <c r="AP80" s="12" t="s">
        <v>244</v>
      </c>
      <c r="AQ80" s="177">
        <v>2221</v>
      </c>
      <c r="BF80" s="173" t="s">
        <v>1491</v>
      </c>
      <c r="BG80" s="169" t="s">
        <v>169</v>
      </c>
      <c r="BH80" s="203" t="s">
        <v>244</v>
      </c>
      <c r="BI80" s="204">
        <v>2221</v>
      </c>
      <c r="BK80" s="170" t="s">
        <v>1342</v>
      </c>
      <c r="BL80" s="169" t="s">
        <v>166</v>
      </c>
      <c r="BM80" s="203" t="s">
        <v>244</v>
      </c>
      <c r="BN80" s="204">
        <v>2221</v>
      </c>
    </row>
    <row r="81" spans="22:66" ht="29" x14ac:dyDescent="0.35">
      <c r="V81" s="170" t="s">
        <v>1668</v>
      </c>
      <c r="AM81" s="180" t="s">
        <v>332</v>
      </c>
      <c r="AN81" s="170" t="s">
        <v>366</v>
      </c>
      <c r="AO81" s="169" t="s">
        <v>166</v>
      </c>
      <c r="AP81" s="12" t="s">
        <v>244</v>
      </c>
      <c r="AQ81" s="177">
        <v>2221</v>
      </c>
      <c r="BF81" s="173" t="s">
        <v>1518</v>
      </c>
      <c r="BG81" s="169" t="s">
        <v>164</v>
      </c>
      <c r="BH81" s="203" t="s">
        <v>244</v>
      </c>
      <c r="BI81" s="204">
        <v>2221</v>
      </c>
      <c r="BK81" s="170" t="s">
        <v>1473</v>
      </c>
      <c r="BL81" s="169" t="s">
        <v>164</v>
      </c>
      <c r="BM81" s="203" t="s">
        <v>244</v>
      </c>
      <c r="BN81" s="204">
        <v>2221</v>
      </c>
    </row>
    <row r="82" spans="22:66" ht="29" x14ac:dyDescent="0.35">
      <c r="V82" s="170" t="s">
        <v>1716</v>
      </c>
      <c r="AM82" s="180" t="s">
        <v>332</v>
      </c>
      <c r="AN82" s="170" t="s">
        <v>373</v>
      </c>
      <c r="AO82" s="169" t="s">
        <v>164</v>
      </c>
      <c r="AP82" s="12" t="s">
        <v>244</v>
      </c>
      <c r="AQ82" s="177">
        <v>2221</v>
      </c>
      <c r="BF82" s="173" t="s">
        <v>1256</v>
      </c>
      <c r="BG82" s="169" t="s">
        <v>169</v>
      </c>
      <c r="BH82" s="203" t="s">
        <v>244</v>
      </c>
      <c r="BI82" s="204">
        <v>2221</v>
      </c>
      <c r="BK82" s="170" t="s">
        <v>1483</v>
      </c>
      <c r="BL82" s="169" t="s">
        <v>169</v>
      </c>
      <c r="BM82" s="203" t="s">
        <v>244</v>
      </c>
      <c r="BN82" s="204">
        <v>2221</v>
      </c>
    </row>
    <row r="83" spans="22:66" ht="29" x14ac:dyDescent="0.35">
      <c r="V83" s="173" t="s">
        <v>1758</v>
      </c>
      <c r="AM83" s="180" t="s">
        <v>332</v>
      </c>
      <c r="AN83" s="170" t="s">
        <v>368</v>
      </c>
      <c r="AO83" s="169" t="s">
        <v>167</v>
      </c>
      <c r="AP83" s="12" t="s">
        <v>244</v>
      </c>
      <c r="AQ83" s="177">
        <v>2221</v>
      </c>
      <c r="BF83" s="173" t="s">
        <v>568</v>
      </c>
      <c r="BG83" s="169" t="s">
        <v>164</v>
      </c>
      <c r="BH83" s="203" t="s">
        <v>244</v>
      </c>
      <c r="BI83" s="204">
        <v>2221</v>
      </c>
      <c r="BK83" s="170" t="s">
        <v>377</v>
      </c>
      <c r="BL83" s="169" t="s">
        <v>164</v>
      </c>
      <c r="BM83" s="203" t="s">
        <v>244</v>
      </c>
      <c r="BN83" s="204">
        <v>2221</v>
      </c>
    </row>
    <row r="84" spans="22:66" x14ac:dyDescent="0.35">
      <c r="V84" s="173" t="s">
        <v>1770</v>
      </c>
      <c r="AM84" s="180" t="s">
        <v>332</v>
      </c>
      <c r="AN84" s="170" t="s">
        <v>557</v>
      </c>
      <c r="AO84" s="169" t="s">
        <v>164</v>
      </c>
      <c r="AP84" s="12" t="s">
        <v>244</v>
      </c>
      <c r="AQ84" s="177">
        <v>2221</v>
      </c>
      <c r="BF84" s="173" t="s">
        <v>1538</v>
      </c>
      <c r="BG84" s="169" t="s">
        <v>169</v>
      </c>
      <c r="BH84" s="203" t="s">
        <v>244</v>
      </c>
      <c r="BI84" s="204">
        <v>2221</v>
      </c>
      <c r="BK84" s="170" t="s">
        <v>1279</v>
      </c>
      <c r="BL84" s="169" t="s">
        <v>165</v>
      </c>
      <c r="BM84" s="203" t="s">
        <v>244</v>
      </c>
      <c r="BN84" s="204">
        <v>2221</v>
      </c>
    </row>
    <row r="85" spans="22:66" x14ac:dyDescent="0.35">
      <c r="V85" s="173" t="s">
        <v>394</v>
      </c>
      <c r="AM85" s="180" t="s">
        <v>332</v>
      </c>
      <c r="AN85" s="170" t="s">
        <v>558</v>
      </c>
      <c r="AO85" s="169" t="s">
        <v>164</v>
      </c>
      <c r="AP85" s="12" t="s">
        <v>244</v>
      </c>
      <c r="AQ85" s="177">
        <v>2221</v>
      </c>
      <c r="BF85" s="173" t="s">
        <v>1419</v>
      </c>
      <c r="BG85" s="169" t="s">
        <v>169</v>
      </c>
      <c r="BH85" s="203" t="s">
        <v>244</v>
      </c>
      <c r="BI85" s="204">
        <v>2221</v>
      </c>
      <c r="BK85" s="170" t="s">
        <v>1311</v>
      </c>
      <c r="BL85" s="169" t="s">
        <v>169</v>
      </c>
      <c r="BM85" s="203" t="s">
        <v>244</v>
      </c>
      <c r="BN85" s="204">
        <v>2221</v>
      </c>
    </row>
    <row r="86" spans="22:66" ht="29" x14ac:dyDescent="0.35">
      <c r="V86" s="173" t="s">
        <v>395</v>
      </c>
      <c r="AM86" s="180" t="s">
        <v>332</v>
      </c>
      <c r="AN86" s="170" t="s">
        <v>369</v>
      </c>
      <c r="AO86" s="171" t="s">
        <v>168</v>
      </c>
      <c r="AP86" s="12" t="s">
        <v>244</v>
      </c>
      <c r="AQ86" s="177">
        <v>2221</v>
      </c>
      <c r="BF86" s="173" t="s">
        <v>1454</v>
      </c>
      <c r="BG86" s="169" t="s">
        <v>166</v>
      </c>
      <c r="BH86" s="203" t="s">
        <v>244</v>
      </c>
      <c r="BI86" s="204">
        <v>2221</v>
      </c>
      <c r="BK86" s="170" t="s">
        <v>1325</v>
      </c>
      <c r="BL86" s="171" t="s">
        <v>164</v>
      </c>
      <c r="BM86" s="203" t="s">
        <v>244</v>
      </c>
      <c r="BN86" s="204">
        <v>2221</v>
      </c>
    </row>
    <row r="87" spans="22:66" ht="29" x14ac:dyDescent="0.35">
      <c r="AM87" s="180" t="s">
        <v>332</v>
      </c>
      <c r="AN87" s="170" t="s">
        <v>370</v>
      </c>
      <c r="AO87" s="169" t="s">
        <v>169</v>
      </c>
      <c r="AP87" s="12" t="s">
        <v>244</v>
      </c>
      <c r="AQ87" s="177">
        <v>2221</v>
      </c>
      <c r="BF87" s="170" t="s">
        <v>1539</v>
      </c>
      <c r="BG87" s="169" t="s">
        <v>170</v>
      </c>
      <c r="BH87" s="203" t="s">
        <v>244</v>
      </c>
      <c r="BI87" s="204">
        <v>2221</v>
      </c>
      <c r="BK87" s="170" t="s">
        <v>1342</v>
      </c>
      <c r="BL87" s="169" t="s">
        <v>166</v>
      </c>
      <c r="BM87" s="203" t="s">
        <v>244</v>
      </c>
      <c r="BN87" s="204">
        <v>2221</v>
      </c>
    </row>
    <row r="88" spans="22:66" ht="29" x14ac:dyDescent="0.35">
      <c r="V88" s="201" t="s">
        <v>396</v>
      </c>
      <c r="AM88" s="180" t="s">
        <v>332</v>
      </c>
      <c r="AN88" s="170" t="s">
        <v>560</v>
      </c>
      <c r="AO88" s="169" t="s">
        <v>164</v>
      </c>
      <c r="AP88" s="12" t="s">
        <v>244</v>
      </c>
      <c r="AQ88" s="177">
        <v>2221</v>
      </c>
      <c r="BF88" s="170" t="s">
        <v>1563</v>
      </c>
      <c r="BG88" s="169" t="s">
        <v>171</v>
      </c>
      <c r="BH88" s="203" t="s">
        <v>244</v>
      </c>
      <c r="BI88" s="204">
        <v>2221</v>
      </c>
      <c r="BK88" s="170" t="s">
        <v>1487</v>
      </c>
      <c r="BL88" s="169" t="s">
        <v>164</v>
      </c>
      <c r="BM88" s="203" t="s">
        <v>244</v>
      </c>
      <c r="BN88" s="204">
        <v>2221</v>
      </c>
    </row>
    <row r="89" spans="22:66" ht="29" x14ac:dyDescent="0.35">
      <c r="V89" s="170" t="s">
        <v>1781</v>
      </c>
      <c r="AM89" s="180" t="s">
        <v>332</v>
      </c>
      <c r="AN89" s="170" t="s">
        <v>371</v>
      </c>
      <c r="AO89" s="171" t="s">
        <v>166</v>
      </c>
      <c r="AP89" s="12" t="s">
        <v>244</v>
      </c>
      <c r="AQ89" s="177">
        <v>2221</v>
      </c>
      <c r="BF89" s="172" t="s">
        <v>1587</v>
      </c>
      <c r="BG89" s="169" t="s">
        <v>172</v>
      </c>
      <c r="BH89" s="203" t="s">
        <v>244</v>
      </c>
      <c r="BI89" s="204">
        <v>2221</v>
      </c>
      <c r="BK89" s="170" t="s">
        <v>1491</v>
      </c>
      <c r="BL89" s="171" t="s">
        <v>165</v>
      </c>
      <c r="BM89" s="203" t="s">
        <v>244</v>
      </c>
      <c r="BN89" s="204">
        <v>2221</v>
      </c>
    </row>
    <row r="90" spans="22:66" ht="29" x14ac:dyDescent="0.35">
      <c r="V90" s="170" t="s">
        <v>1809</v>
      </c>
      <c r="AM90" s="180" t="s">
        <v>332</v>
      </c>
      <c r="AN90" s="170" t="s">
        <v>373</v>
      </c>
      <c r="AO90" s="169" t="s">
        <v>164</v>
      </c>
      <c r="AP90" s="12" t="s">
        <v>244</v>
      </c>
      <c r="AQ90" s="177">
        <v>2221</v>
      </c>
      <c r="BF90" s="172" t="s">
        <v>1627</v>
      </c>
      <c r="BG90" s="169" t="s">
        <v>173</v>
      </c>
      <c r="BH90" s="203" t="s">
        <v>244</v>
      </c>
      <c r="BI90" s="204">
        <v>2221</v>
      </c>
      <c r="BK90" s="170" t="s">
        <v>1499</v>
      </c>
      <c r="BL90" s="169" t="s">
        <v>165</v>
      </c>
      <c r="BM90" s="203" t="s">
        <v>244</v>
      </c>
      <c r="BN90" s="204">
        <v>2221</v>
      </c>
    </row>
    <row r="91" spans="22:66" ht="29" x14ac:dyDescent="0.35">
      <c r="V91" s="170" t="s">
        <v>1821</v>
      </c>
      <c r="AM91" s="180" t="s">
        <v>332</v>
      </c>
      <c r="AN91" s="170" t="s">
        <v>368</v>
      </c>
      <c r="AO91" s="169" t="s">
        <v>169</v>
      </c>
      <c r="AP91" s="12" t="s">
        <v>244</v>
      </c>
      <c r="AQ91" s="177">
        <v>2221</v>
      </c>
      <c r="BF91" s="172" t="s">
        <v>1668</v>
      </c>
      <c r="BG91" s="176" t="s">
        <v>174</v>
      </c>
      <c r="BH91" s="203" t="s">
        <v>244</v>
      </c>
      <c r="BI91" s="204">
        <v>2221</v>
      </c>
      <c r="BK91" s="170" t="s">
        <v>1383</v>
      </c>
      <c r="BL91" s="169" t="s">
        <v>164</v>
      </c>
      <c r="BM91" s="203" t="s">
        <v>244</v>
      </c>
      <c r="BN91" s="204">
        <v>2221</v>
      </c>
    </row>
    <row r="92" spans="22:66" ht="29" x14ac:dyDescent="0.35">
      <c r="V92" s="170" t="s">
        <v>396</v>
      </c>
      <c r="AM92" s="180" t="s">
        <v>332</v>
      </c>
      <c r="AN92" s="170" t="s">
        <v>369</v>
      </c>
      <c r="AO92" s="171" t="s">
        <v>168</v>
      </c>
      <c r="AP92" s="12" t="s">
        <v>244</v>
      </c>
      <c r="AQ92" s="177">
        <v>2221</v>
      </c>
      <c r="BF92" s="172" t="s">
        <v>1716</v>
      </c>
      <c r="BG92" s="169" t="s">
        <v>170</v>
      </c>
      <c r="BH92" s="203" t="s">
        <v>244</v>
      </c>
      <c r="BI92" s="204">
        <v>2221</v>
      </c>
      <c r="BK92" s="170" t="s">
        <v>1511</v>
      </c>
      <c r="BL92" s="171" t="s">
        <v>165</v>
      </c>
      <c r="BM92" s="203" t="s">
        <v>244</v>
      </c>
      <c r="BN92" s="204">
        <v>2221</v>
      </c>
    </row>
    <row r="93" spans="22:66" ht="29" x14ac:dyDescent="0.35">
      <c r="V93" s="170" t="s">
        <v>1831</v>
      </c>
      <c r="AM93" s="180" t="s">
        <v>332</v>
      </c>
      <c r="AN93" s="170" t="s">
        <v>370</v>
      </c>
      <c r="AO93" s="169" t="s">
        <v>169</v>
      </c>
      <c r="AP93" s="12" t="s">
        <v>244</v>
      </c>
      <c r="AQ93" s="177">
        <v>2221</v>
      </c>
      <c r="BF93" s="172" t="s">
        <v>1758</v>
      </c>
      <c r="BG93" s="169" t="s">
        <v>175</v>
      </c>
      <c r="BH93" s="203" t="s">
        <v>244</v>
      </c>
      <c r="BI93" s="204">
        <v>2221</v>
      </c>
      <c r="BK93" s="170" t="s">
        <v>382</v>
      </c>
      <c r="BL93" s="169" t="s">
        <v>164</v>
      </c>
      <c r="BM93" s="203" t="s">
        <v>244</v>
      </c>
      <c r="BN93" s="204">
        <v>2221</v>
      </c>
    </row>
    <row r="94" spans="22:66" ht="29" x14ac:dyDescent="0.35">
      <c r="V94" s="170" t="s">
        <v>1840</v>
      </c>
      <c r="AM94" s="180" t="s">
        <v>332</v>
      </c>
      <c r="AN94" s="170" t="s">
        <v>560</v>
      </c>
      <c r="AO94" s="169" t="s">
        <v>164</v>
      </c>
      <c r="AP94" s="12" t="s">
        <v>244</v>
      </c>
      <c r="AQ94" s="177">
        <v>2221</v>
      </c>
      <c r="BF94" s="172" t="s">
        <v>1770</v>
      </c>
      <c r="BG94" s="169" t="s">
        <v>170</v>
      </c>
      <c r="BH94" s="203" t="s">
        <v>244</v>
      </c>
      <c r="BI94" s="204">
        <v>2221</v>
      </c>
      <c r="BK94" s="170" t="s">
        <v>1424</v>
      </c>
      <c r="BL94" s="169" t="s">
        <v>164</v>
      </c>
      <c r="BM94" s="203" t="s">
        <v>244</v>
      </c>
      <c r="BN94" s="204">
        <v>2221</v>
      </c>
    </row>
    <row r="95" spans="22:66" ht="29" x14ac:dyDescent="0.35">
      <c r="AM95" s="180" t="s">
        <v>332</v>
      </c>
      <c r="AN95" s="170" t="s">
        <v>371</v>
      </c>
      <c r="AO95" s="171" t="s">
        <v>166</v>
      </c>
      <c r="AP95" s="12" t="s">
        <v>244</v>
      </c>
      <c r="AQ95" s="177">
        <v>2221</v>
      </c>
      <c r="BF95" s="172" t="s">
        <v>394</v>
      </c>
      <c r="BG95" s="169" t="s">
        <v>176</v>
      </c>
      <c r="BH95" s="203" t="s">
        <v>244</v>
      </c>
      <c r="BI95" s="204">
        <v>2221</v>
      </c>
      <c r="BK95" s="170" t="s">
        <v>1487</v>
      </c>
      <c r="BL95" s="171" t="s">
        <v>164</v>
      </c>
      <c r="BM95" s="203" t="s">
        <v>244</v>
      </c>
      <c r="BN95" s="204">
        <v>2221</v>
      </c>
    </row>
    <row r="96" spans="22:66" x14ac:dyDescent="0.35">
      <c r="AM96" s="180" t="s">
        <v>332</v>
      </c>
      <c r="AN96" s="170" t="s">
        <v>561</v>
      </c>
      <c r="AO96" s="169" t="s">
        <v>164</v>
      </c>
      <c r="AP96" s="12" t="s">
        <v>244</v>
      </c>
      <c r="AQ96" s="177">
        <v>2221</v>
      </c>
      <c r="BF96" s="172" t="s">
        <v>395</v>
      </c>
      <c r="BG96" s="169" t="s">
        <v>176</v>
      </c>
      <c r="BH96" s="203" t="s">
        <v>244</v>
      </c>
      <c r="BI96" s="204">
        <v>2221</v>
      </c>
      <c r="BK96" s="170" t="s">
        <v>1491</v>
      </c>
      <c r="BL96" s="169" t="s">
        <v>169</v>
      </c>
      <c r="BM96" s="203" t="s">
        <v>244</v>
      </c>
      <c r="BN96" s="204">
        <v>2221</v>
      </c>
    </row>
    <row r="97" spans="39:66" x14ac:dyDescent="0.35">
      <c r="AM97" s="180" t="s">
        <v>332</v>
      </c>
      <c r="AN97" s="170" t="s">
        <v>562</v>
      </c>
      <c r="AO97" s="169" t="s">
        <v>164</v>
      </c>
      <c r="AP97" s="12" t="s">
        <v>244</v>
      </c>
      <c r="AQ97" s="177">
        <v>2221</v>
      </c>
      <c r="BF97" s="170" t="s">
        <v>1781</v>
      </c>
      <c r="BG97" s="169" t="s">
        <v>150</v>
      </c>
      <c r="BH97" s="203" t="s">
        <v>244</v>
      </c>
      <c r="BI97" s="204">
        <v>2221</v>
      </c>
      <c r="BK97" s="170" t="s">
        <v>1518</v>
      </c>
      <c r="BL97" s="169" t="s">
        <v>164</v>
      </c>
      <c r="BM97" s="203" t="s">
        <v>244</v>
      </c>
      <c r="BN97" s="204">
        <v>2221</v>
      </c>
    </row>
    <row r="98" spans="39:66" ht="29" x14ac:dyDescent="0.35">
      <c r="AM98" s="180" t="s">
        <v>332</v>
      </c>
      <c r="AN98" s="170" t="s">
        <v>375</v>
      </c>
      <c r="AO98" s="169" t="s">
        <v>164</v>
      </c>
      <c r="AP98" s="12" t="s">
        <v>244</v>
      </c>
      <c r="AQ98" s="177">
        <v>2221</v>
      </c>
      <c r="BF98" s="170" t="s">
        <v>1809</v>
      </c>
      <c r="BG98" s="169" t="s">
        <v>150</v>
      </c>
      <c r="BH98" s="203" t="s">
        <v>244</v>
      </c>
      <c r="BI98" s="204">
        <v>2221</v>
      </c>
      <c r="BK98" s="170" t="s">
        <v>1256</v>
      </c>
      <c r="BL98" s="169" t="s">
        <v>169</v>
      </c>
      <c r="BM98" s="203" t="s">
        <v>244</v>
      </c>
      <c r="BN98" s="204">
        <v>2221</v>
      </c>
    </row>
    <row r="99" spans="39:66" x14ac:dyDescent="0.35">
      <c r="AM99" s="180" t="s">
        <v>332</v>
      </c>
      <c r="AN99" s="170" t="s">
        <v>361</v>
      </c>
      <c r="AO99" s="169" t="s">
        <v>169</v>
      </c>
      <c r="AP99" s="12" t="s">
        <v>244</v>
      </c>
      <c r="AQ99" s="177">
        <v>2221</v>
      </c>
      <c r="BF99" s="170" t="s">
        <v>1821</v>
      </c>
      <c r="BG99" s="169" t="s">
        <v>150</v>
      </c>
      <c r="BH99" s="203" t="s">
        <v>244</v>
      </c>
      <c r="BI99" s="204">
        <v>2221</v>
      </c>
      <c r="BK99" s="170" t="s">
        <v>568</v>
      </c>
      <c r="BL99" s="169" t="s">
        <v>164</v>
      </c>
      <c r="BM99" s="203" t="s">
        <v>244</v>
      </c>
      <c r="BN99" s="204">
        <v>2221</v>
      </c>
    </row>
    <row r="100" spans="39:66" ht="29" x14ac:dyDescent="0.35">
      <c r="AM100" s="180" t="s">
        <v>332</v>
      </c>
      <c r="AN100" s="170" t="s">
        <v>363</v>
      </c>
      <c r="AO100" s="171" t="s">
        <v>168</v>
      </c>
      <c r="AP100" s="12" t="s">
        <v>244</v>
      </c>
      <c r="AQ100" s="177">
        <v>2221</v>
      </c>
      <c r="BF100" s="170" t="s">
        <v>396</v>
      </c>
      <c r="BG100" s="169" t="s">
        <v>150</v>
      </c>
      <c r="BH100" s="203" t="s">
        <v>244</v>
      </c>
      <c r="BI100" s="204">
        <v>2221</v>
      </c>
      <c r="BK100" s="170" t="s">
        <v>1538</v>
      </c>
      <c r="BL100" s="171" t="s">
        <v>169</v>
      </c>
      <c r="BM100" s="203" t="s">
        <v>244</v>
      </c>
      <c r="BN100" s="204">
        <v>2221</v>
      </c>
    </row>
    <row r="101" spans="39:66" ht="29" x14ac:dyDescent="0.35">
      <c r="AM101" s="180" t="s">
        <v>332</v>
      </c>
      <c r="AN101" s="170" t="s">
        <v>365</v>
      </c>
      <c r="AO101" s="169" t="s">
        <v>164</v>
      </c>
      <c r="AP101" s="12" t="s">
        <v>244</v>
      </c>
      <c r="AQ101" s="177">
        <v>2221</v>
      </c>
      <c r="BF101" s="170" t="s">
        <v>1831</v>
      </c>
      <c r="BG101" s="169" t="s">
        <v>150</v>
      </c>
      <c r="BH101" s="203" t="s">
        <v>244</v>
      </c>
      <c r="BI101" s="204">
        <v>2221</v>
      </c>
      <c r="BK101" s="170" t="s">
        <v>1419</v>
      </c>
      <c r="BL101" s="169" t="s">
        <v>169</v>
      </c>
      <c r="BM101" s="203" t="s">
        <v>244</v>
      </c>
      <c r="BN101" s="204">
        <v>2221</v>
      </c>
    </row>
    <row r="102" spans="39:66" ht="29" x14ac:dyDescent="0.35">
      <c r="AM102" s="180" t="s">
        <v>332</v>
      </c>
      <c r="AN102" s="170" t="s">
        <v>366</v>
      </c>
      <c r="AO102" s="169" t="s">
        <v>166</v>
      </c>
      <c r="AP102" s="12" t="s">
        <v>244</v>
      </c>
      <c r="AQ102" s="177">
        <v>2221</v>
      </c>
      <c r="BF102" s="172" t="s">
        <v>1840</v>
      </c>
      <c r="BG102" s="169" t="s">
        <v>150</v>
      </c>
      <c r="BH102" s="203" t="s">
        <v>244</v>
      </c>
      <c r="BI102" s="204">
        <v>2221</v>
      </c>
      <c r="BK102" s="170" t="s">
        <v>1454</v>
      </c>
      <c r="BL102" s="169" t="s">
        <v>166</v>
      </c>
      <c r="BM102" s="203" t="s">
        <v>244</v>
      </c>
      <c r="BN102" s="204">
        <v>2221</v>
      </c>
    </row>
    <row r="103" spans="39:66" ht="29" x14ac:dyDescent="0.35">
      <c r="AM103" s="180" t="s">
        <v>332</v>
      </c>
      <c r="AN103" s="170" t="s">
        <v>563</v>
      </c>
      <c r="AO103" s="169" t="s">
        <v>164</v>
      </c>
      <c r="AP103" s="12" t="s">
        <v>244</v>
      </c>
      <c r="AQ103" s="177">
        <v>2221</v>
      </c>
      <c r="BF103" s="170" t="s">
        <v>1851</v>
      </c>
      <c r="BG103" s="169" t="s">
        <v>150</v>
      </c>
      <c r="BH103" s="203" t="s">
        <v>87</v>
      </c>
      <c r="BI103" s="204">
        <v>2231</v>
      </c>
      <c r="BK103" s="170" t="s">
        <v>388</v>
      </c>
      <c r="BL103" s="169" t="s">
        <v>170</v>
      </c>
      <c r="BM103" s="203" t="s">
        <v>244</v>
      </c>
      <c r="BN103" s="204">
        <v>2221</v>
      </c>
    </row>
    <row r="104" spans="39:66" ht="29" x14ac:dyDescent="0.35">
      <c r="AM104" s="180" t="s">
        <v>332</v>
      </c>
      <c r="AN104" s="170" t="s">
        <v>376</v>
      </c>
      <c r="AO104" s="169" t="s">
        <v>169</v>
      </c>
      <c r="AP104" s="12" t="s">
        <v>244</v>
      </c>
      <c r="AQ104" s="177">
        <v>2221</v>
      </c>
      <c r="BF104" s="170" t="s">
        <v>1871</v>
      </c>
      <c r="BG104" s="169" t="s">
        <v>150</v>
      </c>
      <c r="BH104" s="203" t="s">
        <v>87</v>
      </c>
      <c r="BI104" s="204">
        <v>2231</v>
      </c>
      <c r="BK104" s="170" t="s">
        <v>1539</v>
      </c>
      <c r="BL104" s="169" t="s">
        <v>170</v>
      </c>
      <c r="BM104" s="203" t="s">
        <v>244</v>
      </c>
      <c r="BN104" s="204">
        <v>2221</v>
      </c>
    </row>
    <row r="105" spans="39:66" x14ac:dyDescent="0.35">
      <c r="AM105" s="180" t="s">
        <v>332</v>
      </c>
      <c r="AN105" s="173" t="s">
        <v>362</v>
      </c>
      <c r="AO105" s="169" t="s">
        <v>165</v>
      </c>
      <c r="AP105" s="12" t="s">
        <v>244</v>
      </c>
      <c r="AQ105" s="177">
        <v>2221</v>
      </c>
      <c r="BF105" s="170" t="s">
        <v>1896</v>
      </c>
      <c r="BG105" s="169" t="s">
        <v>150</v>
      </c>
      <c r="BH105" s="203" t="s">
        <v>87</v>
      </c>
      <c r="BI105" s="204">
        <v>2231</v>
      </c>
      <c r="BK105" s="173" t="s">
        <v>1563</v>
      </c>
      <c r="BL105" s="169" t="s">
        <v>171</v>
      </c>
      <c r="BM105" s="203" t="s">
        <v>244</v>
      </c>
      <c r="BN105" s="204">
        <v>2221</v>
      </c>
    </row>
    <row r="106" spans="39:66" ht="29" x14ac:dyDescent="0.35">
      <c r="AM106" s="180" t="s">
        <v>332</v>
      </c>
      <c r="AN106" s="170" t="s">
        <v>364</v>
      </c>
      <c r="AO106" s="169" t="s">
        <v>169</v>
      </c>
      <c r="AP106" s="12" t="s">
        <v>244</v>
      </c>
      <c r="AQ106" s="177">
        <v>2221</v>
      </c>
      <c r="BF106" s="170" t="s">
        <v>1906</v>
      </c>
      <c r="BG106" s="169" t="s">
        <v>150</v>
      </c>
      <c r="BH106" s="203" t="s">
        <v>87</v>
      </c>
      <c r="BI106" s="204">
        <v>2231</v>
      </c>
      <c r="BK106" s="170" t="s">
        <v>1587</v>
      </c>
      <c r="BL106" s="169" t="s">
        <v>172</v>
      </c>
      <c r="BM106" s="203" t="s">
        <v>244</v>
      </c>
      <c r="BN106" s="204">
        <v>2221</v>
      </c>
    </row>
    <row r="107" spans="39:66" ht="29" x14ac:dyDescent="0.35">
      <c r="AM107" s="180" t="s">
        <v>332</v>
      </c>
      <c r="AN107" s="172" t="s">
        <v>365</v>
      </c>
      <c r="AO107" s="169" t="s">
        <v>164</v>
      </c>
      <c r="AP107" s="12" t="s">
        <v>244</v>
      </c>
      <c r="AQ107" s="177">
        <v>2221</v>
      </c>
      <c r="BF107" s="170" t="s">
        <v>1911</v>
      </c>
      <c r="BG107" s="169" t="s">
        <v>177</v>
      </c>
      <c r="BH107" s="203" t="s">
        <v>87</v>
      </c>
      <c r="BI107" s="204">
        <v>2231</v>
      </c>
      <c r="BK107" s="172" t="s">
        <v>1627</v>
      </c>
      <c r="BL107" s="169" t="s">
        <v>173</v>
      </c>
      <c r="BM107" s="203" t="s">
        <v>244</v>
      </c>
      <c r="BN107" s="204">
        <v>2221</v>
      </c>
    </row>
    <row r="108" spans="39:66" ht="29" x14ac:dyDescent="0.35">
      <c r="AM108" s="180" t="s">
        <v>332</v>
      </c>
      <c r="AN108" s="172" t="s">
        <v>366</v>
      </c>
      <c r="AO108" s="169" t="s">
        <v>166</v>
      </c>
      <c r="AP108" s="12" t="s">
        <v>244</v>
      </c>
      <c r="AQ108" s="177">
        <v>2221</v>
      </c>
      <c r="BF108" s="170" t="s">
        <v>1922</v>
      </c>
      <c r="BG108" s="169" t="s">
        <v>179</v>
      </c>
      <c r="BH108" s="203" t="s">
        <v>87</v>
      </c>
      <c r="BI108" s="204">
        <v>2231</v>
      </c>
      <c r="BK108" s="172" t="s">
        <v>1668</v>
      </c>
      <c r="BL108" s="169" t="s">
        <v>174</v>
      </c>
      <c r="BM108" s="203" t="s">
        <v>244</v>
      </c>
      <c r="BN108" s="204">
        <v>2221</v>
      </c>
    </row>
    <row r="109" spans="39:66" x14ac:dyDescent="0.35">
      <c r="AM109" s="180" t="s">
        <v>332</v>
      </c>
      <c r="AN109" s="172" t="s">
        <v>378</v>
      </c>
      <c r="AO109" s="169" t="s">
        <v>164</v>
      </c>
      <c r="AP109" s="12" t="s">
        <v>244</v>
      </c>
      <c r="AQ109" s="177">
        <v>2221</v>
      </c>
      <c r="BF109" s="170" t="s">
        <v>1943</v>
      </c>
      <c r="BG109" s="169" t="s">
        <v>178</v>
      </c>
      <c r="BH109" s="203" t="s">
        <v>87</v>
      </c>
      <c r="BI109" s="204">
        <v>2231</v>
      </c>
      <c r="BK109" s="172" t="s">
        <v>1716</v>
      </c>
      <c r="BL109" s="169" t="s">
        <v>170</v>
      </c>
      <c r="BM109" s="203" t="s">
        <v>244</v>
      </c>
      <c r="BN109" s="204">
        <v>2221</v>
      </c>
    </row>
    <row r="110" spans="39:66" x14ac:dyDescent="0.35">
      <c r="AM110" s="180" t="s">
        <v>332</v>
      </c>
      <c r="AN110" s="172" t="s">
        <v>379</v>
      </c>
      <c r="AO110" s="169" t="s">
        <v>165</v>
      </c>
      <c r="AP110" s="12" t="s">
        <v>244</v>
      </c>
      <c r="AQ110" s="177">
        <v>2221</v>
      </c>
      <c r="BF110" s="170" t="s">
        <v>1985</v>
      </c>
      <c r="BG110" s="169" t="s">
        <v>149</v>
      </c>
      <c r="BH110" s="203" t="s">
        <v>88</v>
      </c>
      <c r="BI110" s="204">
        <v>2241</v>
      </c>
      <c r="BK110" s="172" t="s">
        <v>1758</v>
      </c>
      <c r="BL110" s="169" t="s">
        <v>175</v>
      </c>
      <c r="BM110" s="203" t="s">
        <v>244</v>
      </c>
      <c r="BN110" s="204">
        <v>2221</v>
      </c>
    </row>
    <row r="111" spans="39:66" x14ac:dyDescent="0.35">
      <c r="AM111" s="180" t="s">
        <v>332</v>
      </c>
      <c r="AN111" s="172" t="s">
        <v>380</v>
      </c>
      <c r="AO111" s="169" t="s">
        <v>165</v>
      </c>
      <c r="AP111" s="12" t="s">
        <v>244</v>
      </c>
      <c r="AQ111" s="177">
        <v>2221</v>
      </c>
      <c r="BF111" s="170" t="s">
        <v>2014</v>
      </c>
      <c r="BG111" s="169" t="s">
        <v>180</v>
      </c>
      <c r="BH111" s="203" t="s">
        <v>88</v>
      </c>
      <c r="BI111" s="204">
        <v>2241</v>
      </c>
      <c r="BK111" s="172" t="s">
        <v>1770</v>
      </c>
      <c r="BL111" s="169" t="s">
        <v>170</v>
      </c>
      <c r="BM111" s="203" t="s">
        <v>244</v>
      </c>
      <c r="BN111" s="204">
        <v>2221</v>
      </c>
    </row>
    <row r="112" spans="39:66" x14ac:dyDescent="0.35">
      <c r="AM112" s="180" t="s">
        <v>332</v>
      </c>
      <c r="AN112" s="172" t="s">
        <v>564</v>
      </c>
      <c r="AO112" s="169" t="s">
        <v>164</v>
      </c>
      <c r="AP112" s="12" t="s">
        <v>244</v>
      </c>
      <c r="AQ112" s="177">
        <v>2221</v>
      </c>
      <c r="BF112" s="170" t="s">
        <v>2047</v>
      </c>
      <c r="BG112" s="169" t="s">
        <v>180</v>
      </c>
      <c r="BH112" s="203" t="s">
        <v>88</v>
      </c>
      <c r="BI112" s="204">
        <v>2241</v>
      </c>
      <c r="BK112" s="172" t="s">
        <v>394</v>
      </c>
      <c r="BL112" s="169" t="s">
        <v>176</v>
      </c>
      <c r="BM112" s="203" t="s">
        <v>244</v>
      </c>
      <c r="BN112" s="204">
        <v>2221</v>
      </c>
    </row>
    <row r="113" spans="39:66" x14ac:dyDescent="0.35">
      <c r="AM113" s="180" t="s">
        <v>332</v>
      </c>
      <c r="AN113" s="173" t="s">
        <v>381</v>
      </c>
      <c r="AO113" s="169" t="s">
        <v>165</v>
      </c>
      <c r="AP113" s="12" t="s">
        <v>244</v>
      </c>
      <c r="AQ113" s="177">
        <v>2221</v>
      </c>
      <c r="BF113" s="170" t="s">
        <v>2067</v>
      </c>
      <c r="BG113" s="169" t="s">
        <v>182</v>
      </c>
      <c r="BH113" s="203" t="s">
        <v>88</v>
      </c>
      <c r="BI113" s="204">
        <v>2241</v>
      </c>
      <c r="BK113" s="173" t="s">
        <v>395</v>
      </c>
      <c r="BL113" s="169" t="s">
        <v>176</v>
      </c>
      <c r="BM113" s="203" t="s">
        <v>244</v>
      </c>
      <c r="BN113" s="204">
        <v>2221</v>
      </c>
    </row>
    <row r="114" spans="39:66" ht="29" x14ac:dyDescent="0.35">
      <c r="AM114" s="180" t="s">
        <v>332</v>
      </c>
      <c r="AN114" s="173" t="s">
        <v>560</v>
      </c>
      <c r="AO114" s="169" t="s">
        <v>164</v>
      </c>
      <c r="AP114" s="12" t="s">
        <v>244</v>
      </c>
      <c r="AQ114" s="177">
        <v>2221</v>
      </c>
      <c r="BF114" s="170" t="s">
        <v>2090</v>
      </c>
      <c r="BG114" s="169" t="s">
        <v>183</v>
      </c>
      <c r="BH114" s="203" t="s">
        <v>88</v>
      </c>
      <c r="BI114" s="204">
        <v>2241</v>
      </c>
      <c r="BK114" s="173" t="s">
        <v>396</v>
      </c>
      <c r="BL114" s="169" t="s">
        <v>150</v>
      </c>
      <c r="BM114" s="203" t="s">
        <v>244</v>
      </c>
      <c r="BN114" s="204">
        <v>2221</v>
      </c>
    </row>
    <row r="115" spans="39:66" x14ac:dyDescent="0.35">
      <c r="AM115" s="180" t="s">
        <v>332</v>
      </c>
      <c r="AN115" s="173" t="s">
        <v>565</v>
      </c>
      <c r="AO115" s="169" t="s">
        <v>164</v>
      </c>
      <c r="AP115" s="12" t="s">
        <v>244</v>
      </c>
      <c r="AQ115" s="177">
        <v>2221</v>
      </c>
      <c r="BF115" s="170" t="s">
        <v>2142</v>
      </c>
      <c r="BG115" s="176" t="s">
        <v>184</v>
      </c>
      <c r="BH115" s="203" t="s">
        <v>88</v>
      </c>
      <c r="BI115" s="204">
        <v>2241</v>
      </c>
      <c r="BK115" s="173" t="s">
        <v>1781</v>
      </c>
      <c r="BL115" s="169" t="s">
        <v>150</v>
      </c>
      <c r="BM115" s="203" t="s">
        <v>244</v>
      </c>
      <c r="BN115" s="204">
        <v>2221</v>
      </c>
    </row>
    <row r="116" spans="39:66" x14ac:dyDescent="0.35">
      <c r="AM116" s="180" t="s">
        <v>332</v>
      </c>
      <c r="AN116" s="173" t="s">
        <v>383</v>
      </c>
      <c r="AO116" s="169" t="s">
        <v>169</v>
      </c>
      <c r="AP116" s="12" t="s">
        <v>244</v>
      </c>
      <c r="AQ116" s="177">
        <v>2221</v>
      </c>
      <c r="BF116" s="170" t="s">
        <v>1257</v>
      </c>
      <c r="BG116" s="169" t="s">
        <v>185</v>
      </c>
      <c r="BH116" s="203" t="s">
        <v>88</v>
      </c>
      <c r="BI116" s="204">
        <v>2241</v>
      </c>
      <c r="BK116" s="173" t="s">
        <v>1809</v>
      </c>
      <c r="BL116" s="169" t="s">
        <v>150</v>
      </c>
      <c r="BM116" s="203" t="s">
        <v>244</v>
      </c>
      <c r="BN116" s="204">
        <v>2221</v>
      </c>
    </row>
    <row r="117" spans="39:66" x14ac:dyDescent="0.35">
      <c r="AM117" s="180" t="s">
        <v>332</v>
      </c>
      <c r="AN117" s="173" t="s">
        <v>566</v>
      </c>
      <c r="AO117" s="169" t="s">
        <v>164</v>
      </c>
      <c r="AP117" s="12" t="s">
        <v>244</v>
      </c>
      <c r="AQ117" s="177">
        <v>2221</v>
      </c>
      <c r="BF117" s="170" t="s">
        <v>2165</v>
      </c>
      <c r="BG117" s="169" t="s">
        <v>186</v>
      </c>
      <c r="BH117" s="203" t="s">
        <v>88</v>
      </c>
      <c r="BI117" s="204">
        <v>2241</v>
      </c>
      <c r="BK117" s="173" t="s">
        <v>1821</v>
      </c>
      <c r="BL117" s="169" t="s">
        <v>150</v>
      </c>
      <c r="BM117" s="203" t="s">
        <v>244</v>
      </c>
      <c r="BN117" s="204">
        <v>2221</v>
      </c>
    </row>
    <row r="118" spans="39:66" x14ac:dyDescent="0.35">
      <c r="AM118" s="180" t="s">
        <v>332</v>
      </c>
      <c r="AN118" s="173" t="s">
        <v>384</v>
      </c>
      <c r="AO118" s="169" t="s">
        <v>169</v>
      </c>
      <c r="AP118" s="12" t="s">
        <v>244</v>
      </c>
      <c r="AQ118" s="177">
        <v>2221</v>
      </c>
      <c r="BF118" s="170" t="s">
        <v>2172</v>
      </c>
      <c r="BG118" s="169" t="s">
        <v>185</v>
      </c>
      <c r="BH118" s="203" t="s">
        <v>88</v>
      </c>
      <c r="BI118" s="204">
        <v>2241</v>
      </c>
      <c r="BK118" s="173" t="s">
        <v>396</v>
      </c>
      <c r="BL118" s="169" t="s">
        <v>150</v>
      </c>
      <c r="BM118" s="203" t="s">
        <v>244</v>
      </c>
      <c r="BN118" s="204">
        <v>2221</v>
      </c>
    </row>
    <row r="119" spans="39:66" x14ac:dyDescent="0.35">
      <c r="AM119" s="180" t="s">
        <v>332</v>
      </c>
      <c r="AN119" s="173" t="s">
        <v>568</v>
      </c>
      <c r="AO119" s="169" t="s">
        <v>164</v>
      </c>
      <c r="AP119" s="12" t="s">
        <v>244</v>
      </c>
      <c r="AQ119" s="177">
        <v>2221</v>
      </c>
      <c r="BF119" s="170" t="s">
        <v>2179</v>
      </c>
      <c r="BG119" s="169" t="s">
        <v>187</v>
      </c>
      <c r="BH119" s="203" t="s">
        <v>88</v>
      </c>
      <c r="BI119" s="204">
        <v>2241</v>
      </c>
      <c r="BK119" s="173" t="s">
        <v>1831</v>
      </c>
      <c r="BL119" s="169" t="s">
        <v>150</v>
      </c>
      <c r="BM119" s="203" t="s">
        <v>244</v>
      </c>
      <c r="BN119" s="204">
        <v>2221</v>
      </c>
    </row>
    <row r="120" spans="39:66" ht="29" x14ac:dyDescent="0.35">
      <c r="AM120" s="180" t="s">
        <v>332</v>
      </c>
      <c r="AN120" s="173" t="s">
        <v>385</v>
      </c>
      <c r="AO120" s="169" t="s">
        <v>169</v>
      </c>
      <c r="AP120" s="12" t="s">
        <v>244</v>
      </c>
      <c r="AQ120" s="177">
        <v>2221</v>
      </c>
      <c r="BF120" s="170" t="s">
        <v>2205</v>
      </c>
      <c r="BG120" s="176" t="s">
        <v>188</v>
      </c>
      <c r="BH120" s="203" t="s">
        <v>88</v>
      </c>
      <c r="BI120" s="204">
        <v>2241</v>
      </c>
      <c r="BK120" s="173" t="s">
        <v>1840</v>
      </c>
      <c r="BL120" s="169" t="s">
        <v>150</v>
      </c>
      <c r="BM120" s="203" t="s">
        <v>244</v>
      </c>
      <c r="BN120" s="204">
        <v>2221</v>
      </c>
    </row>
    <row r="121" spans="39:66" x14ac:dyDescent="0.35">
      <c r="AM121" s="180" t="s">
        <v>332</v>
      </c>
      <c r="AN121" s="173" t="s">
        <v>386</v>
      </c>
      <c r="AO121" s="169" t="s">
        <v>169</v>
      </c>
      <c r="AP121" s="12" t="s">
        <v>244</v>
      </c>
      <c r="AQ121" s="177">
        <v>2221</v>
      </c>
      <c r="BF121" s="170" t="s">
        <v>2264</v>
      </c>
      <c r="BG121" s="169" t="s">
        <v>189</v>
      </c>
      <c r="BH121" s="203" t="s">
        <v>88</v>
      </c>
      <c r="BI121" s="204">
        <v>2241</v>
      </c>
      <c r="BK121" s="173" t="s">
        <v>397</v>
      </c>
      <c r="BL121" s="169" t="s">
        <v>150</v>
      </c>
      <c r="BM121" s="203" t="s">
        <v>244</v>
      </c>
      <c r="BN121" s="204">
        <v>2221</v>
      </c>
    </row>
    <row r="122" spans="39:66" x14ac:dyDescent="0.35">
      <c r="AM122" s="180" t="s">
        <v>332</v>
      </c>
      <c r="AN122" s="173" t="s">
        <v>387</v>
      </c>
      <c r="AO122" s="169" t="s">
        <v>166</v>
      </c>
      <c r="AP122" s="12" t="s">
        <v>244</v>
      </c>
      <c r="AQ122" s="177">
        <v>2221</v>
      </c>
      <c r="BF122" s="170" t="s">
        <v>2430</v>
      </c>
      <c r="BG122" s="169" t="s">
        <v>190</v>
      </c>
      <c r="BH122" s="203" t="s">
        <v>88</v>
      </c>
      <c r="BI122" s="204">
        <v>2241</v>
      </c>
      <c r="BK122" s="173" t="s">
        <v>1851</v>
      </c>
      <c r="BL122" s="169" t="s">
        <v>150</v>
      </c>
      <c r="BM122" s="203" t="s">
        <v>244</v>
      </c>
      <c r="BN122" s="204">
        <v>2221</v>
      </c>
    </row>
    <row r="123" spans="39:66" x14ac:dyDescent="0.35">
      <c r="AM123" s="180" t="s">
        <v>332</v>
      </c>
      <c r="AN123" s="170" t="s">
        <v>569</v>
      </c>
      <c r="AO123" s="169" t="s">
        <v>170</v>
      </c>
      <c r="AP123" s="12" t="s">
        <v>244</v>
      </c>
      <c r="AQ123" s="177">
        <v>2221</v>
      </c>
      <c r="BF123" s="170" t="s">
        <v>2451</v>
      </c>
      <c r="BG123" s="169" t="s">
        <v>191</v>
      </c>
      <c r="BH123" s="203" t="s">
        <v>88</v>
      </c>
      <c r="BI123" s="204">
        <v>2241</v>
      </c>
      <c r="BK123" s="170" t="s">
        <v>1871</v>
      </c>
      <c r="BL123" s="169" t="s">
        <v>150</v>
      </c>
      <c r="BM123" s="203" t="s">
        <v>244</v>
      </c>
      <c r="BN123" s="204">
        <v>2221</v>
      </c>
    </row>
    <row r="124" spans="39:66" x14ac:dyDescent="0.35">
      <c r="AM124" s="180" t="s">
        <v>332</v>
      </c>
      <c r="AN124" s="170" t="s">
        <v>389</v>
      </c>
      <c r="AO124" s="169" t="s">
        <v>171</v>
      </c>
      <c r="AP124" s="12" t="s">
        <v>244</v>
      </c>
      <c r="AQ124" s="177">
        <v>2221</v>
      </c>
      <c r="BF124" s="170" t="s">
        <v>2458</v>
      </c>
      <c r="BG124" s="169" t="s">
        <v>191</v>
      </c>
      <c r="BH124" s="203" t="s">
        <v>88</v>
      </c>
      <c r="BI124" s="204">
        <v>2241</v>
      </c>
      <c r="BK124" s="170" t="s">
        <v>1896</v>
      </c>
      <c r="BL124" s="169" t="s">
        <v>150</v>
      </c>
      <c r="BM124" s="203" t="s">
        <v>244</v>
      </c>
      <c r="BN124" s="204">
        <v>2221</v>
      </c>
    </row>
    <row r="125" spans="39:66" x14ac:dyDescent="0.35">
      <c r="AM125" s="180" t="s">
        <v>332</v>
      </c>
      <c r="AN125" s="172" t="s">
        <v>390</v>
      </c>
      <c r="AO125" s="169" t="s">
        <v>172</v>
      </c>
      <c r="AP125" s="12" t="s">
        <v>244</v>
      </c>
      <c r="AQ125" s="177">
        <v>2221</v>
      </c>
      <c r="BF125" s="170" t="s">
        <v>2500</v>
      </c>
      <c r="BG125" s="169" t="s">
        <v>191</v>
      </c>
      <c r="BH125" s="203" t="s">
        <v>88</v>
      </c>
      <c r="BI125" s="204">
        <v>2241</v>
      </c>
      <c r="BK125" s="172" t="s">
        <v>1906</v>
      </c>
      <c r="BL125" s="169" t="s">
        <v>150</v>
      </c>
      <c r="BM125" s="203" t="s">
        <v>244</v>
      </c>
      <c r="BN125" s="204">
        <v>2221</v>
      </c>
    </row>
    <row r="126" spans="39:66" x14ac:dyDescent="0.35">
      <c r="AM126" s="180" t="s">
        <v>332</v>
      </c>
      <c r="AN126" s="172" t="s">
        <v>391</v>
      </c>
      <c r="AO126" s="169" t="s">
        <v>173</v>
      </c>
      <c r="AP126" s="12" t="s">
        <v>244</v>
      </c>
      <c r="AQ126" s="177">
        <v>2221</v>
      </c>
      <c r="BF126" s="170" t="s">
        <v>2504</v>
      </c>
      <c r="BG126" s="169" t="s">
        <v>192</v>
      </c>
      <c r="BH126" s="203" t="s">
        <v>89</v>
      </c>
      <c r="BI126" s="204">
        <v>2251</v>
      </c>
      <c r="BK126" s="172" t="s">
        <v>398</v>
      </c>
      <c r="BL126" s="169" t="s">
        <v>177</v>
      </c>
      <c r="BM126" s="203" t="s">
        <v>244</v>
      </c>
      <c r="BN126" s="204">
        <v>2221</v>
      </c>
    </row>
    <row r="127" spans="39:66" x14ac:dyDescent="0.35">
      <c r="AM127" s="180" t="s">
        <v>332</v>
      </c>
      <c r="AN127" s="172" t="s">
        <v>392</v>
      </c>
      <c r="AO127" s="176" t="s">
        <v>174</v>
      </c>
      <c r="AP127" s="12" t="s">
        <v>244</v>
      </c>
      <c r="AQ127" s="177">
        <v>2221</v>
      </c>
      <c r="BF127" s="172" t="s">
        <v>2523</v>
      </c>
      <c r="BG127" s="169" t="s">
        <v>193</v>
      </c>
      <c r="BH127" s="203" t="s">
        <v>89</v>
      </c>
      <c r="BI127" s="204">
        <v>2251</v>
      </c>
      <c r="BK127" s="172" t="s">
        <v>1911</v>
      </c>
      <c r="BL127" s="176" t="s">
        <v>177</v>
      </c>
      <c r="BM127" s="203" t="s">
        <v>244</v>
      </c>
      <c r="BN127" s="204">
        <v>2221</v>
      </c>
    </row>
    <row r="128" spans="39:66" x14ac:dyDescent="0.35">
      <c r="AM128" s="180" t="s">
        <v>332</v>
      </c>
      <c r="AN128" s="172" t="s">
        <v>571</v>
      </c>
      <c r="AO128" s="169" t="s">
        <v>170</v>
      </c>
      <c r="AP128" s="12" t="s">
        <v>244</v>
      </c>
      <c r="AQ128" s="177">
        <v>2221</v>
      </c>
      <c r="BF128" s="172" t="s">
        <v>2555</v>
      </c>
      <c r="BG128" s="169" t="s">
        <v>192</v>
      </c>
      <c r="BH128" s="203" t="s">
        <v>89</v>
      </c>
      <c r="BI128" s="204">
        <v>2251</v>
      </c>
      <c r="BK128" s="172" t="s">
        <v>1922</v>
      </c>
      <c r="BL128" s="169" t="s">
        <v>179</v>
      </c>
      <c r="BM128" s="203" t="s">
        <v>244</v>
      </c>
      <c r="BN128" s="204">
        <v>2221</v>
      </c>
    </row>
    <row r="129" spans="39:66" x14ac:dyDescent="0.35">
      <c r="AM129" s="180" t="s">
        <v>332</v>
      </c>
      <c r="AN129" s="172" t="s">
        <v>393</v>
      </c>
      <c r="AO129" s="169" t="s">
        <v>175</v>
      </c>
      <c r="AP129" s="12" t="s">
        <v>244</v>
      </c>
      <c r="AQ129" s="177">
        <v>2221</v>
      </c>
      <c r="BF129" s="170" t="s">
        <v>2568</v>
      </c>
      <c r="BG129" s="169" t="s">
        <v>194</v>
      </c>
      <c r="BH129" s="203" t="s">
        <v>90</v>
      </c>
      <c r="BI129" s="204">
        <v>3311</v>
      </c>
      <c r="BK129" s="172" t="s">
        <v>1943</v>
      </c>
      <c r="BL129" s="169" t="s">
        <v>178</v>
      </c>
      <c r="BM129" s="203" t="s">
        <v>244</v>
      </c>
      <c r="BN129" s="204">
        <v>2221</v>
      </c>
    </row>
    <row r="130" spans="39:66" x14ac:dyDescent="0.35">
      <c r="AM130" s="180" t="s">
        <v>332</v>
      </c>
      <c r="AN130" s="172" t="s">
        <v>572</v>
      </c>
      <c r="AO130" s="169" t="s">
        <v>170</v>
      </c>
      <c r="AP130" s="12" t="s">
        <v>244</v>
      </c>
      <c r="AQ130" s="177">
        <v>2221</v>
      </c>
      <c r="BF130" s="170" t="s">
        <v>2588</v>
      </c>
      <c r="BG130" s="169" t="s">
        <v>194</v>
      </c>
      <c r="BH130" s="203" t="s">
        <v>90</v>
      </c>
      <c r="BI130" s="204">
        <v>3311</v>
      </c>
      <c r="BK130" s="172" t="s">
        <v>401</v>
      </c>
      <c r="BL130" s="169" t="s">
        <v>149</v>
      </c>
      <c r="BM130" s="203" t="s">
        <v>244</v>
      </c>
      <c r="BN130" s="204">
        <v>2221</v>
      </c>
    </row>
    <row r="131" spans="39:66" x14ac:dyDescent="0.35">
      <c r="AM131" s="180" t="s">
        <v>332</v>
      </c>
      <c r="AN131" s="172" t="s">
        <v>394</v>
      </c>
      <c r="AO131" s="169" t="s">
        <v>176</v>
      </c>
      <c r="AP131" s="12" t="s">
        <v>244</v>
      </c>
      <c r="AQ131" s="177">
        <v>2221</v>
      </c>
      <c r="BF131" s="170" t="s">
        <v>2613</v>
      </c>
      <c r="BG131" s="176" t="s">
        <v>195</v>
      </c>
      <c r="BH131" s="203" t="s">
        <v>90</v>
      </c>
      <c r="BI131" s="204">
        <v>3311</v>
      </c>
      <c r="BK131" s="172" t="s">
        <v>1985</v>
      </c>
      <c r="BL131" s="169" t="s">
        <v>149</v>
      </c>
      <c r="BM131" s="203" t="s">
        <v>244</v>
      </c>
      <c r="BN131" s="204">
        <v>2221</v>
      </c>
    </row>
    <row r="132" spans="39:66" x14ac:dyDescent="0.35">
      <c r="AM132" s="180" t="s">
        <v>332</v>
      </c>
      <c r="AN132" s="172" t="s">
        <v>395</v>
      </c>
      <c r="AO132" s="169" t="s">
        <v>176</v>
      </c>
      <c r="AP132" s="12" t="s">
        <v>244</v>
      </c>
      <c r="AQ132" s="177">
        <v>2221</v>
      </c>
      <c r="BF132" s="170" t="s">
        <v>2627</v>
      </c>
      <c r="BG132" s="169" t="s">
        <v>196</v>
      </c>
      <c r="BH132" s="203" t="s">
        <v>90</v>
      </c>
      <c r="BI132" s="204">
        <v>3311</v>
      </c>
      <c r="BK132" s="172" t="s">
        <v>2014</v>
      </c>
      <c r="BL132" s="169" t="s">
        <v>180</v>
      </c>
      <c r="BM132" s="203" t="s">
        <v>244</v>
      </c>
      <c r="BN132" s="204">
        <v>2221</v>
      </c>
    </row>
    <row r="133" spans="39:66" x14ac:dyDescent="0.35">
      <c r="AM133" s="180" t="s">
        <v>332</v>
      </c>
      <c r="AN133" s="170" t="s">
        <v>589</v>
      </c>
      <c r="AO133" s="169" t="s">
        <v>150</v>
      </c>
      <c r="AP133" s="12" t="s">
        <v>244</v>
      </c>
      <c r="AQ133" s="177">
        <v>2221</v>
      </c>
      <c r="BF133" s="172" t="s">
        <v>2633</v>
      </c>
      <c r="BG133" s="169" t="s">
        <v>196</v>
      </c>
      <c r="BH133" s="203" t="s">
        <v>90</v>
      </c>
      <c r="BI133" s="204">
        <v>3311</v>
      </c>
      <c r="BK133" s="170" t="s">
        <v>2047</v>
      </c>
      <c r="BL133" s="169" t="s">
        <v>180</v>
      </c>
      <c r="BM133" s="203" t="s">
        <v>244</v>
      </c>
      <c r="BN133" s="204">
        <v>2221</v>
      </c>
    </row>
    <row r="134" spans="39:66" x14ac:dyDescent="0.35">
      <c r="AM134" s="180" t="s">
        <v>332</v>
      </c>
      <c r="AN134" s="170" t="s">
        <v>590</v>
      </c>
      <c r="AO134" s="169" t="s">
        <v>150</v>
      </c>
      <c r="AP134" s="12" t="s">
        <v>244</v>
      </c>
      <c r="AQ134" s="177">
        <v>2221</v>
      </c>
      <c r="BF134" s="173" t="s">
        <v>2643</v>
      </c>
      <c r="BG134" s="169" t="s">
        <v>197</v>
      </c>
      <c r="BH134" s="203" t="s">
        <v>90</v>
      </c>
      <c r="BI134" s="204">
        <v>3311</v>
      </c>
      <c r="BK134" s="170" t="s">
        <v>404</v>
      </c>
      <c r="BL134" s="169" t="s">
        <v>182</v>
      </c>
      <c r="BM134" s="203" t="s">
        <v>244</v>
      </c>
      <c r="BN134" s="204">
        <v>2221</v>
      </c>
    </row>
    <row r="135" spans="39:66" x14ac:dyDescent="0.35">
      <c r="AM135" s="180" t="s">
        <v>332</v>
      </c>
      <c r="AN135" s="170" t="s">
        <v>591</v>
      </c>
      <c r="AO135" s="169" t="s">
        <v>150</v>
      </c>
      <c r="AP135" s="12" t="s">
        <v>244</v>
      </c>
      <c r="AQ135" s="177">
        <v>2221</v>
      </c>
      <c r="BF135" s="170" t="s">
        <v>2648</v>
      </c>
      <c r="BG135" s="169" t="s">
        <v>198</v>
      </c>
      <c r="BH135" s="203" t="s">
        <v>90</v>
      </c>
      <c r="BI135" s="204">
        <v>3311</v>
      </c>
      <c r="BK135" s="170" t="s">
        <v>2067</v>
      </c>
      <c r="BL135" s="169" t="s">
        <v>182</v>
      </c>
      <c r="BM135" s="203" t="s">
        <v>244</v>
      </c>
      <c r="BN135" s="204">
        <v>2221</v>
      </c>
    </row>
    <row r="136" spans="39:66" x14ac:dyDescent="0.35">
      <c r="AM136" s="180" t="s">
        <v>332</v>
      </c>
      <c r="AN136" s="170" t="s">
        <v>592</v>
      </c>
      <c r="AO136" s="169" t="s">
        <v>150</v>
      </c>
      <c r="AP136" s="12" t="s">
        <v>244</v>
      </c>
      <c r="AQ136" s="177">
        <v>2221</v>
      </c>
      <c r="BF136" s="172" t="s">
        <v>2655</v>
      </c>
      <c r="BG136" s="169" t="s">
        <v>198</v>
      </c>
      <c r="BH136" s="203" t="s">
        <v>90</v>
      </c>
      <c r="BI136" s="204">
        <v>3311</v>
      </c>
      <c r="BK136" s="170" t="s">
        <v>2090</v>
      </c>
      <c r="BL136" s="169" t="s">
        <v>183</v>
      </c>
      <c r="BM136" s="203" t="s">
        <v>244</v>
      </c>
      <c r="BN136" s="204">
        <v>2221</v>
      </c>
    </row>
    <row r="137" spans="39:66" x14ac:dyDescent="0.35">
      <c r="AM137" s="180" t="s">
        <v>332</v>
      </c>
      <c r="AN137" s="170" t="s">
        <v>593</v>
      </c>
      <c r="AO137" s="169" t="s">
        <v>150</v>
      </c>
      <c r="AP137" s="12" t="s">
        <v>244</v>
      </c>
      <c r="AQ137" s="177">
        <v>2221</v>
      </c>
      <c r="BF137" s="172" t="s">
        <v>3009</v>
      </c>
      <c r="BG137" s="169" t="s">
        <v>198</v>
      </c>
      <c r="BH137" s="203" t="s">
        <v>90</v>
      </c>
      <c r="BI137" s="204">
        <v>3311</v>
      </c>
      <c r="BK137" s="170" t="s">
        <v>2142</v>
      </c>
      <c r="BL137" s="169" t="s">
        <v>184</v>
      </c>
      <c r="BM137" s="203" t="s">
        <v>244</v>
      </c>
      <c r="BN137" s="204">
        <v>2221</v>
      </c>
    </row>
    <row r="138" spans="39:66" x14ac:dyDescent="0.35">
      <c r="AM138" s="180" t="s">
        <v>332</v>
      </c>
      <c r="AN138" s="172" t="s">
        <v>594</v>
      </c>
      <c r="AO138" s="169" t="s">
        <v>150</v>
      </c>
      <c r="AP138" s="12" t="s">
        <v>244</v>
      </c>
      <c r="AQ138" s="177">
        <v>2221</v>
      </c>
      <c r="BF138" s="174" t="s">
        <v>421</v>
      </c>
      <c r="BG138" s="175" t="s">
        <v>199</v>
      </c>
      <c r="BH138" s="203" t="s">
        <v>90</v>
      </c>
      <c r="BI138" s="204">
        <v>3311</v>
      </c>
      <c r="BK138" s="172" t="s">
        <v>407</v>
      </c>
      <c r="BL138" s="169" t="s">
        <v>185</v>
      </c>
      <c r="BM138" s="203" t="s">
        <v>244</v>
      </c>
      <c r="BN138" s="204">
        <v>2221</v>
      </c>
    </row>
    <row r="139" spans="39:66" x14ac:dyDescent="0.35">
      <c r="AM139" s="180" t="s">
        <v>332</v>
      </c>
      <c r="AN139" s="170" t="s">
        <v>595</v>
      </c>
      <c r="AO139" s="169" t="s">
        <v>150</v>
      </c>
      <c r="AP139" s="12" t="s">
        <v>87</v>
      </c>
      <c r="AQ139" s="177">
        <v>2231</v>
      </c>
      <c r="BF139" s="170" t="s">
        <v>3016</v>
      </c>
      <c r="BG139" s="169" t="s">
        <v>200</v>
      </c>
      <c r="BH139" s="203" t="s">
        <v>90</v>
      </c>
      <c r="BI139" s="204">
        <v>3311</v>
      </c>
      <c r="BK139" s="170" t="s">
        <v>1257</v>
      </c>
      <c r="BL139" s="169" t="s">
        <v>185</v>
      </c>
      <c r="BM139" s="203" t="s">
        <v>87</v>
      </c>
      <c r="BN139" s="204">
        <v>2231</v>
      </c>
    </row>
    <row r="140" spans="39:66" x14ac:dyDescent="0.35">
      <c r="AM140" s="180" t="s">
        <v>332</v>
      </c>
      <c r="AN140" s="170" t="s">
        <v>596</v>
      </c>
      <c r="AO140" s="169" t="s">
        <v>150</v>
      </c>
      <c r="AP140" s="12" t="s">
        <v>87</v>
      </c>
      <c r="AQ140" s="177">
        <v>2231</v>
      </c>
      <c r="BF140" s="172" t="s">
        <v>3038</v>
      </c>
      <c r="BG140" s="176" t="s">
        <v>201</v>
      </c>
      <c r="BH140" s="203" t="s">
        <v>90</v>
      </c>
      <c r="BI140" s="204">
        <v>3311</v>
      </c>
      <c r="BK140" s="170" t="s">
        <v>2165</v>
      </c>
      <c r="BL140" s="169" t="s">
        <v>186</v>
      </c>
      <c r="BM140" s="203" t="s">
        <v>87</v>
      </c>
      <c r="BN140" s="204">
        <v>2231</v>
      </c>
    </row>
    <row r="141" spans="39:66" x14ac:dyDescent="0.35">
      <c r="AM141" s="180" t="s">
        <v>332</v>
      </c>
      <c r="AN141" s="170" t="s">
        <v>597</v>
      </c>
      <c r="AO141" s="169" t="s">
        <v>150</v>
      </c>
      <c r="AP141" s="12" t="s">
        <v>87</v>
      </c>
      <c r="AQ141" s="177">
        <v>2231</v>
      </c>
      <c r="BF141" s="172" t="s">
        <v>3061</v>
      </c>
      <c r="BG141" s="169" t="s">
        <v>202</v>
      </c>
      <c r="BH141" s="203" t="s">
        <v>90</v>
      </c>
      <c r="BI141" s="204">
        <v>3311</v>
      </c>
      <c r="BK141" s="170" t="s">
        <v>2172</v>
      </c>
      <c r="BL141" s="169" t="s">
        <v>185</v>
      </c>
      <c r="BM141" s="203" t="s">
        <v>87</v>
      </c>
      <c r="BN141" s="204">
        <v>2231</v>
      </c>
    </row>
    <row r="142" spans="39:66" x14ac:dyDescent="0.35">
      <c r="AM142" s="180" t="s">
        <v>332</v>
      </c>
      <c r="AN142" s="170" t="s">
        <v>598</v>
      </c>
      <c r="AO142" s="169" t="s">
        <v>150</v>
      </c>
      <c r="AP142" s="12" t="s">
        <v>87</v>
      </c>
      <c r="AQ142" s="177">
        <v>2231</v>
      </c>
      <c r="BF142" s="170" t="s">
        <v>3070</v>
      </c>
      <c r="BG142" s="169" t="s">
        <v>203</v>
      </c>
      <c r="BH142" s="203" t="s">
        <v>91</v>
      </c>
      <c r="BI142" s="204">
        <v>3321</v>
      </c>
      <c r="BK142" s="170" t="s">
        <v>409</v>
      </c>
      <c r="BL142" s="169" t="s">
        <v>187</v>
      </c>
      <c r="BM142" s="203" t="s">
        <v>87</v>
      </c>
      <c r="BN142" s="204">
        <v>2231</v>
      </c>
    </row>
    <row r="143" spans="39:66" x14ac:dyDescent="0.35">
      <c r="AM143" s="180" t="s">
        <v>332</v>
      </c>
      <c r="AN143" s="170" t="s">
        <v>599</v>
      </c>
      <c r="AO143" s="169" t="s">
        <v>177</v>
      </c>
      <c r="AP143" s="12" t="s">
        <v>87</v>
      </c>
      <c r="AQ143" s="177">
        <v>2231</v>
      </c>
      <c r="BF143" s="172" t="s">
        <v>3184</v>
      </c>
      <c r="BG143" s="169" t="s">
        <v>204</v>
      </c>
      <c r="BH143" s="203" t="s">
        <v>91</v>
      </c>
      <c r="BI143" s="204">
        <v>3321</v>
      </c>
      <c r="BK143" s="170" t="s">
        <v>2179</v>
      </c>
      <c r="BL143" s="169" t="s">
        <v>187</v>
      </c>
      <c r="BM143" s="203" t="s">
        <v>87</v>
      </c>
      <c r="BN143" s="204">
        <v>2231</v>
      </c>
    </row>
    <row r="144" spans="39:66" ht="29" x14ac:dyDescent="0.35">
      <c r="AM144" s="180" t="s">
        <v>332</v>
      </c>
      <c r="AN144" s="170" t="s">
        <v>399</v>
      </c>
      <c r="AO144" s="169" t="s">
        <v>179</v>
      </c>
      <c r="AP144" s="12" t="s">
        <v>87</v>
      </c>
      <c r="AQ144" s="177">
        <v>2231</v>
      </c>
      <c r="BF144" s="172" t="s">
        <v>3245</v>
      </c>
      <c r="BG144" s="176" t="s">
        <v>205</v>
      </c>
      <c r="BH144" s="203" t="s">
        <v>91</v>
      </c>
      <c r="BI144" s="204">
        <v>3321</v>
      </c>
      <c r="BK144" s="170" t="s">
        <v>2205</v>
      </c>
      <c r="BL144" s="169" t="s">
        <v>188</v>
      </c>
      <c r="BM144" s="203" t="s">
        <v>87</v>
      </c>
      <c r="BN144" s="204">
        <v>2231</v>
      </c>
    </row>
    <row r="145" spans="39:66" x14ac:dyDescent="0.35">
      <c r="AM145" s="180" t="s">
        <v>332</v>
      </c>
      <c r="AN145" s="170" t="s">
        <v>400</v>
      </c>
      <c r="AO145" s="169" t="s">
        <v>178</v>
      </c>
      <c r="AP145" s="12" t="s">
        <v>87</v>
      </c>
      <c r="AQ145" s="177">
        <v>2231</v>
      </c>
      <c r="BF145" s="172" t="s">
        <v>3282</v>
      </c>
      <c r="BG145" s="176" t="s">
        <v>206</v>
      </c>
      <c r="BH145" s="203" t="s">
        <v>91</v>
      </c>
      <c r="BI145" s="204">
        <v>3321</v>
      </c>
      <c r="BK145" s="170" t="s">
        <v>2264</v>
      </c>
      <c r="BL145" s="169" t="s">
        <v>189</v>
      </c>
      <c r="BM145" s="203" t="s">
        <v>87</v>
      </c>
      <c r="BN145" s="204">
        <v>2231</v>
      </c>
    </row>
    <row r="146" spans="39:66" x14ac:dyDescent="0.35">
      <c r="AM146" s="180" t="s">
        <v>332</v>
      </c>
      <c r="AN146" s="170" t="s">
        <v>601</v>
      </c>
      <c r="AO146" s="169" t="s">
        <v>149</v>
      </c>
      <c r="AP146" s="12" t="s">
        <v>88</v>
      </c>
      <c r="AQ146" s="177">
        <v>2241</v>
      </c>
      <c r="BF146" s="172" t="s">
        <v>3345</v>
      </c>
      <c r="BG146" s="169" t="s">
        <v>207</v>
      </c>
      <c r="BH146" s="203" t="s">
        <v>91</v>
      </c>
      <c r="BI146" s="204">
        <v>3321</v>
      </c>
      <c r="BK146" s="170" t="s">
        <v>2430</v>
      </c>
      <c r="BL146" s="169" t="s">
        <v>190</v>
      </c>
      <c r="BM146" s="203" t="s">
        <v>88</v>
      </c>
      <c r="BN146" s="204">
        <v>2241</v>
      </c>
    </row>
    <row r="147" spans="39:66" x14ac:dyDescent="0.35">
      <c r="AM147" s="180" t="s">
        <v>332</v>
      </c>
      <c r="AN147" s="170" t="s">
        <v>402</v>
      </c>
      <c r="AO147" s="169" t="s">
        <v>180</v>
      </c>
      <c r="AP147" s="12" t="s">
        <v>88</v>
      </c>
      <c r="AQ147" s="177">
        <v>2241</v>
      </c>
      <c r="BF147" s="172" t="s">
        <v>3378</v>
      </c>
      <c r="BG147" s="169" t="s">
        <v>208</v>
      </c>
      <c r="BH147" s="203" t="s">
        <v>91</v>
      </c>
      <c r="BI147" s="204">
        <v>3321</v>
      </c>
      <c r="BK147" s="170" t="s">
        <v>413</v>
      </c>
      <c r="BL147" s="169" t="s">
        <v>191</v>
      </c>
      <c r="BM147" s="203" t="s">
        <v>88</v>
      </c>
      <c r="BN147" s="204">
        <v>2241</v>
      </c>
    </row>
    <row r="148" spans="39:66" x14ac:dyDescent="0.35">
      <c r="AM148" s="180" t="s">
        <v>332</v>
      </c>
      <c r="AN148" s="170" t="s">
        <v>403</v>
      </c>
      <c r="AO148" s="169" t="s">
        <v>180</v>
      </c>
      <c r="AP148" s="12" t="s">
        <v>88</v>
      </c>
      <c r="AQ148" s="177">
        <v>2241</v>
      </c>
      <c r="BF148" s="170" t="s">
        <v>3474</v>
      </c>
      <c r="BG148" s="169" t="s">
        <v>181</v>
      </c>
      <c r="BH148" s="203" t="s">
        <v>91</v>
      </c>
      <c r="BI148" s="204">
        <v>3321</v>
      </c>
      <c r="BK148" s="170" t="s">
        <v>2451</v>
      </c>
      <c r="BL148" s="169" t="s">
        <v>191</v>
      </c>
      <c r="BM148" s="203" t="s">
        <v>88</v>
      </c>
      <c r="BN148" s="204">
        <v>2241</v>
      </c>
    </row>
    <row r="149" spans="39:66" ht="29" x14ac:dyDescent="0.35">
      <c r="AM149" s="180" t="s">
        <v>332</v>
      </c>
      <c r="AN149" s="170" t="s">
        <v>606</v>
      </c>
      <c r="AO149" s="169" t="s">
        <v>182</v>
      </c>
      <c r="AP149" s="12" t="s">
        <v>88</v>
      </c>
      <c r="AQ149" s="177">
        <v>2241</v>
      </c>
      <c r="BF149" s="170" t="s">
        <v>3483</v>
      </c>
      <c r="BG149" s="169" t="s">
        <v>181</v>
      </c>
      <c r="BH149" s="203" t="s">
        <v>91</v>
      </c>
      <c r="BI149" s="204">
        <v>3321</v>
      </c>
      <c r="BK149" s="170" t="s">
        <v>2458</v>
      </c>
      <c r="BL149" s="169" t="s">
        <v>191</v>
      </c>
      <c r="BM149" s="203" t="s">
        <v>88</v>
      </c>
      <c r="BN149" s="204">
        <v>2241</v>
      </c>
    </row>
    <row r="150" spans="39:66" ht="29" x14ac:dyDescent="0.35">
      <c r="AM150" s="180" t="s">
        <v>332</v>
      </c>
      <c r="AN150" s="170" t="s">
        <v>405</v>
      </c>
      <c r="AO150" s="169" t="s">
        <v>183</v>
      </c>
      <c r="AP150" s="12" t="s">
        <v>88</v>
      </c>
      <c r="AQ150" s="177">
        <v>2241</v>
      </c>
      <c r="BF150" s="170" t="s">
        <v>3488</v>
      </c>
      <c r="BG150" s="169" t="s">
        <v>181</v>
      </c>
      <c r="BH150" s="203" t="s">
        <v>91</v>
      </c>
      <c r="BI150" s="204">
        <v>3321</v>
      </c>
      <c r="BK150" s="170" t="s">
        <v>2500</v>
      </c>
      <c r="BL150" s="169" t="s">
        <v>191</v>
      </c>
      <c r="BM150" s="203" t="s">
        <v>88</v>
      </c>
      <c r="BN150" s="204">
        <v>2241</v>
      </c>
    </row>
    <row r="151" spans="39:66" x14ac:dyDescent="0.35">
      <c r="AM151" s="180" t="s">
        <v>332</v>
      </c>
      <c r="AN151" s="170" t="s">
        <v>406</v>
      </c>
      <c r="AO151" s="176" t="s">
        <v>184</v>
      </c>
      <c r="AP151" s="12" t="s">
        <v>88</v>
      </c>
      <c r="AQ151" s="177">
        <v>2241</v>
      </c>
      <c r="BF151" s="170" t="s">
        <v>3497</v>
      </c>
      <c r="BG151" s="169" t="s">
        <v>209</v>
      </c>
      <c r="BH151" s="203" t="s">
        <v>92</v>
      </c>
      <c r="BI151" s="204">
        <v>3331</v>
      </c>
      <c r="BK151" s="170" t="s">
        <v>414</v>
      </c>
      <c r="BL151" s="176" t="s">
        <v>192</v>
      </c>
      <c r="BM151" s="203" t="s">
        <v>88</v>
      </c>
      <c r="BN151" s="204">
        <v>2241</v>
      </c>
    </row>
    <row r="152" spans="39:66" x14ac:dyDescent="0.35">
      <c r="AM152" s="180" t="s">
        <v>332</v>
      </c>
      <c r="AN152" s="170" t="s">
        <v>610</v>
      </c>
      <c r="AO152" s="169" t="s">
        <v>185</v>
      </c>
      <c r="AP152" s="12" t="s">
        <v>88</v>
      </c>
      <c r="AQ152" s="177">
        <v>2241</v>
      </c>
      <c r="BF152" s="170" t="s">
        <v>3506</v>
      </c>
      <c r="BG152" s="176" t="s">
        <v>210</v>
      </c>
      <c r="BH152" s="203" t="s">
        <v>92</v>
      </c>
      <c r="BI152" s="204">
        <v>3331</v>
      </c>
      <c r="BK152" s="170" t="s">
        <v>2504</v>
      </c>
      <c r="BL152" s="169" t="s">
        <v>192</v>
      </c>
      <c r="BM152" s="203" t="s">
        <v>88</v>
      </c>
      <c r="BN152" s="204">
        <v>2241</v>
      </c>
    </row>
    <row r="153" spans="39:66" x14ac:dyDescent="0.35">
      <c r="AM153" s="180" t="s">
        <v>332</v>
      </c>
      <c r="AN153" s="170" t="s">
        <v>408</v>
      </c>
      <c r="AO153" s="169" t="s">
        <v>186</v>
      </c>
      <c r="AP153" s="12" t="s">
        <v>88</v>
      </c>
      <c r="AQ153" s="177">
        <v>2241</v>
      </c>
      <c r="BF153" s="172" t="s">
        <v>3566</v>
      </c>
      <c r="BG153" s="169" t="s">
        <v>209</v>
      </c>
      <c r="BH153" s="203" t="s">
        <v>92</v>
      </c>
      <c r="BI153" s="204">
        <v>3331</v>
      </c>
      <c r="BK153" s="170" t="s">
        <v>2523</v>
      </c>
      <c r="BL153" s="169" t="s">
        <v>193</v>
      </c>
      <c r="BM153" s="203" t="s">
        <v>88</v>
      </c>
      <c r="BN153" s="204">
        <v>2241</v>
      </c>
    </row>
    <row r="154" spans="39:66" x14ac:dyDescent="0.35">
      <c r="AM154" s="180" t="s">
        <v>332</v>
      </c>
      <c r="AN154" s="170" t="s">
        <v>611</v>
      </c>
      <c r="AO154" s="169" t="s">
        <v>185</v>
      </c>
      <c r="AP154" s="12" t="s">
        <v>88</v>
      </c>
      <c r="AQ154" s="177">
        <v>2241</v>
      </c>
      <c r="BF154" s="170" t="s">
        <v>3569</v>
      </c>
      <c r="BG154" s="169" t="s">
        <v>211</v>
      </c>
      <c r="BH154" s="203" t="s">
        <v>93</v>
      </c>
      <c r="BI154" s="204">
        <v>3341</v>
      </c>
      <c r="BK154" s="170" t="s">
        <v>2555</v>
      </c>
      <c r="BL154" s="169" t="s">
        <v>192</v>
      </c>
      <c r="BM154" s="203" t="s">
        <v>88</v>
      </c>
      <c r="BN154" s="204">
        <v>2241</v>
      </c>
    </row>
    <row r="155" spans="39:66" x14ac:dyDescent="0.35">
      <c r="AM155" s="180" t="s">
        <v>332</v>
      </c>
      <c r="AN155" s="170" t="s">
        <v>612</v>
      </c>
      <c r="AO155" s="169" t="s">
        <v>187</v>
      </c>
      <c r="AP155" s="12" t="s">
        <v>88</v>
      </c>
      <c r="AQ155" s="177">
        <v>2241</v>
      </c>
      <c r="BF155" s="172" t="s">
        <v>3578</v>
      </c>
      <c r="BG155" s="176" t="s">
        <v>212</v>
      </c>
      <c r="BH155" s="203" t="s">
        <v>93</v>
      </c>
      <c r="BI155" s="204">
        <v>3341</v>
      </c>
      <c r="BK155" s="170" t="s">
        <v>416</v>
      </c>
      <c r="BL155" s="169" t="s">
        <v>194</v>
      </c>
      <c r="BM155" s="203" t="s">
        <v>88</v>
      </c>
      <c r="BN155" s="204">
        <v>2241</v>
      </c>
    </row>
    <row r="156" spans="39:66" ht="29" x14ac:dyDescent="0.35">
      <c r="AM156" s="180" t="s">
        <v>332</v>
      </c>
      <c r="AN156" s="170" t="s">
        <v>410</v>
      </c>
      <c r="AO156" s="176" t="s">
        <v>188</v>
      </c>
      <c r="AP156" s="12" t="s">
        <v>88</v>
      </c>
      <c r="AQ156" s="177">
        <v>2241</v>
      </c>
      <c r="BF156" s="172" t="s">
        <v>3595</v>
      </c>
      <c r="BG156" s="169" t="s">
        <v>211</v>
      </c>
      <c r="BH156" s="203" t="s">
        <v>93</v>
      </c>
      <c r="BI156" s="204">
        <v>3341</v>
      </c>
      <c r="BK156" s="170" t="s">
        <v>2568</v>
      </c>
      <c r="BL156" s="176" t="s">
        <v>194</v>
      </c>
      <c r="BM156" s="203" t="s">
        <v>88</v>
      </c>
      <c r="BN156" s="204">
        <v>2241</v>
      </c>
    </row>
    <row r="157" spans="39:66" x14ac:dyDescent="0.35">
      <c r="AM157" s="180" t="s">
        <v>332</v>
      </c>
      <c r="AN157" s="170" t="s">
        <v>411</v>
      </c>
      <c r="AO157" s="169" t="s">
        <v>189</v>
      </c>
      <c r="AP157" s="12" t="s">
        <v>88</v>
      </c>
      <c r="AQ157" s="177">
        <v>2241</v>
      </c>
      <c r="BF157" s="172" t="s">
        <v>3609</v>
      </c>
      <c r="BG157" s="169" t="s">
        <v>211</v>
      </c>
      <c r="BH157" s="203" t="s">
        <v>93</v>
      </c>
      <c r="BI157" s="204">
        <v>3341</v>
      </c>
      <c r="BK157" s="170" t="s">
        <v>2588</v>
      </c>
      <c r="BL157" s="169" t="s">
        <v>194</v>
      </c>
      <c r="BM157" s="203" t="s">
        <v>88</v>
      </c>
      <c r="BN157" s="204">
        <v>2241</v>
      </c>
    </row>
    <row r="158" spans="39:66" x14ac:dyDescent="0.35">
      <c r="AM158" s="180" t="s">
        <v>332</v>
      </c>
      <c r="AN158" s="170" t="s">
        <v>412</v>
      </c>
      <c r="AO158" s="169" t="s">
        <v>190</v>
      </c>
      <c r="AP158" s="12" t="s">
        <v>88</v>
      </c>
      <c r="AQ158" s="177">
        <v>2241</v>
      </c>
      <c r="BF158" s="170" t="s">
        <v>3612</v>
      </c>
      <c r="BG158" s="169" t="s">
        <v>150</v>
      </c>
      <c r="BH158" s="203" t="s">
        <v>93</v>
      </c>
      <c r="BI158" s="204">
        <v>3341</v>
      </c>
      <c r="BK158" s="170" t="s">
        <v>2613</v>
      </c>
      <c r="BL158" s="169" t="s">
        <v>195</v>
      </c>
      <c r="BM158" s="203" t="s">
        <v>88</v>
      </c>
      <c r="BN158" s="204">
        <v>2241</v>
      </c>
    </row>
    <row r="159" spans="39:66" x14ac:dyDescent="0.35">
      <c r="AM159" s="180" t="s">
        <v>332</v>
      </c>
      <c r="AN159" s="170" t="s">
        <v>613</v>
      </c>
      <c r="AO159" s="169" t="s">
        <v>191</v>
      </c>
      <c r="AP159" s="12" t="s">
        <v>88</v>
      </c>
      <c r="AQ159" s="177">
        <v>2241</v>
      </c>
      <c r="BF159" s="170" t="s">
        <v>3622</v>
      </c>
      <c r="BG159" s="169" t="s">
        <v>150</v>
      </c>
      <c r="BH159" s="203" t="s">
        <v>93</v>
      </c>
      <c r="BI159" s="204">
        <v>3341</v>
      </c>
      <c r="BK159" s="170" t="s">
        <v>418</v>
      </c>
      <c r="BL159" s="169" t="s">
        <v>196</v>
      </c>
      <c r="BM159" s="203" t="s">
        <v>88</v>
      </c>
      <c r="BN159" s="204">
        <v>2241</v>
      </c>
    </row>
    <row r="160" spans="39:66" x14ac:dyDescent="0.35">
      <c r="AM160" s="180" t="s">
        <v>332</v>
      </c>
      <c r="AN160" s="170" t="s">
        <v>614</v>
      </c>
      <c r="AO160" s="169" t="s">
        <v>191</v>
      </c>
      <c r="AP160" s="12" t="s">
        <v>88</v>
      </c>
      <c r="AQ160" s="177">
        <v>2241</v>
      </c>
      <c r="BF160" s="170" t="s">
        <v>3665</v>
      </c>
      <c r="BG160" s="169" t="s">
        <v>150</v>
      </c>
      <c r="BH160" s="203" t="s">
        <v>93</v>
      </c>
      <c r="BI160" s="204">
        <v>3341</v>
      </c>
      <c r="BK160" s="170" t="s">
        <v>2627</v>
      </c>
      <c r="BL160" s="169" t="s">
        <v>196</v>
      </c>
      <c r="BM160" s="203" t="s">
        <v>88</v>
      </c>
      <c r="BN160" s="204">
        <v>2241</v>
      </c>
    </row>
    <row r="161" spans="39:66" ht="29" x14ac:dyDescent="0.35">
      <c r="AM161" s="180" t="s">
        <v>332</v>
      </c>
      <c r="AN161" s="170" t="s">
        <v>615</v>
      </c>
      <c r="AO161" s="169" t="s">
        <v>191</v>
      </c>
      <c r="AP161" s="12" t="s">
        <v>88</v>
      </c>
      <c r="AQ161" s="177">
        <v>2241</v>
      </c>
      <c r="BF161" s="170" t="s">
        <v>3674</v>
      </c>
      <c r="BG161" s="169" t="s">
        <v>213</v>
      </c>
      <c r="BH161" s="203" t="s">
        <v>93</v>
      </c>
      <c r="BI161" s="204">
        <v>3341</v>
      </c>
      <c r="BK161" s="170" t="s">
        <v>2633</v>
      </c>
      <c r="BL161" s="169" t="s">
        <v>196</v>
      </c>
      <c r="BM161" s="203" t="s">
        <v>88</v>
      </c>
      <c r="BN161" s="204">
        <v>2241</v>
      </c>
    </row>
    <row r="162" spans="39:66" x14ac:dyDescent="0.35">
      <c r="AM162" s="180" t="s">
        <v>332</v>
      </c>
      <c r="AN162" s="170" t="s">
        <v>616</v>
      </c>
      <c r="AO162" s="169" t="s">
        <v>192</v>
      </c>
      <c r="AP162" s="12" t="s">
        <v>89</v>
      </c>
      <c r="AQ162" s="177">
        <v>2251</v>
      </c>
      <c r="BF162" s="170" t="s">
        <v>3686</v>
      </c>
      <c r="BG162" s="169" t="s">
        <v>213</v>
      </c>
      <c r="BH162" s="203" t="s">
        <v>93</v>
      </c>
      <c r="BI162" s="204">
        <v>3341</v>
      </c>
      <c r="BK162" s="170" t="s">
        <v>2643</v>
      </c>
      <c r="BL162" s="169" t="s">
        <v>197</v>
      </c>
      <c r="BM162" s="203" t="s">
        <v>89</v>
      </c>
      <c r="BN162" s="204">
        <v>2251</v>
      </c>
    </row>
    <row r="163" spans="39:66" x14ac:dyDescent="0.35">
      <c r="AM163" s="180" t="s">
        <v>332</v>
      </c>
      <c r="AN163" s="172" t="s">
        <v>415</v>
      </c>
      <c r="AO163" s="169" t="s">
        <v>193</v>
      </c>
      <c r="AP163" s="12" t="s">
        <v>89</v>
      </c>
      <c r="AQ163" s="177">
        <v>2251</v>
      </c>
      <c r="BF163" s="172" t="s">
        <v>3724</v>
      </c>
      <c r="BG163" s="169" t="s">
        <v>213</v>
      </c>
      <c r="BH163" s="203" t="s">
        <v>93</v>
      </c>
      <c r="BI163" s="204">
        <v>3341</v>
      </c>
      <c r="BK163" s="172" t="s">
        <v>420</v>
      </c>
      <c r="BL163" s="169" t="s">
        <v>198</v>
      </c>
      <c r="BM163" s="203" t="s">
        <v>89</v>
      </c>
      <c r="BN163" s="204">
        <v>2251</v>
      </c>
    </row>
    <row r="164" spans="39:66" x14ac:dyDescent="0.35">
      <c r="AM164" s="180" t="s">
        <v>332</v>
      </c>
      <c r="AN164" s="172" t="s">
        <v>618</v>
      </c>
      <c r="AO164" s="169" t="s">
        <v>192</v>
      </c>
      <c r="AP164" s="12" t="s">
        <v>89</v>
      </c>
      <c r="AQ164" s="177">
        <v>2251</v>
      </c>
      <c r="BK164" s="172" t="s">
        <v>2648</v>
      </c>
      <c r="BL164" s="169" t="s">
        <v>198</v>
      </c>
      <c r="BM164" s="203" t="s">
        <v>89</v>
      </c>
      <c r="BN164" s="204">
        <v>2251</v>
      </c>
    </row>
    <row r="165" spans="39:66" x14ac:dyDescent="0.35">
      <c r="AM165" s="180" t="s">
        <v>332</v>
      </c>
      <c r="AN165" s="170" t="s">
        <v>619</v>
      </c>
      <c r="AO165" s="169" t="s">
        <v>194</v>
      </c>
      <c r="AP165" s="12" t="s">
        <v>90</v>
      </c>
      <c r="AQ165" s="177">
        <v>3311</v>
      </c>
      <c r="BK165" s="170" t="s">
        <v>2655</v>
      </c>
      <c r="BL165" s="169" t="s">
        <v>198</v>
      </c>
      <c r="BM165" s="203" t="s">
        <v>90</v>
      </c>
      <c r="BN165" s="204">
        <v>3311</v>
      </c>
    </row>
    <row r="166" spans="39:66" x14ac:dyDescent="0.35">
      <c r="AM166" s="180" t="s">
        <v>332</v>
      </c>
      <c r="AN166" s="170" t="s">
        <v>620</v>
      </c>
      <c r="AO166" s="169" t="s">
        <v>194</v>
      </c>
      <c r="AP166" s="12" t="s">
        <v>90</v>
      </c>
      <c r="AQ166" s="177">
        <v>3311</v>
      </c>
      <c r="BK166" s="170" t="s">
        <v>3009</v>
      </c>
      <c r="BL166" s="169" t="s">
        <v>198</v>
      </c>
      <c r="BM166" s="203" t="s">
        <v>90</v>
      </c>
      <c r="BN166" s="204">
        <v>3311</v>
      </c>
    </row>
    <row r="167" spans="39:66" x14ac:dyDescent="0.35">
      <c r="AM167" s="180" t="s">
        <v>332</v>
      </c>
      <c r="AN167" s="170" t="s">
        <v>417</v>
      </c>
      <c r="AO167" s="176" t="s">
        <v>195</v>
      </c>
      <c r="AP167" s="12" t="s">
        <v>90</v>
      </c>
      <c r="AQ167" s="177">
        <v>3311</v>
      </c>
      <c r="BK167" s="170" t="s">
        <v>421</v>
      </c>
      <c r="BL167" s="176" t="s">
        <v>199</v>
      </c>
      <c r="BM167" s="203" t="s">
        <v>90</v>
      </c>
      <c r="BN167" s="204">
        <v>3311</v>
      </c>
    </row>
    <row r="168" spans="39:66" x14ac:dyDescent="0.35">
      <c r="AM168" s="180" t="s">
        <v>332</v>
      </c>
      <c r="AN168" s="170" t="s">
        <v>621</v>
      </c>
      <c r="AO168" s="169" t="s">
        <v>196</v>
      </c>
      <c r="AP168" s="12" t="s">
        <v>90</v>
      </c>
      <c r="AQ168" s="177">
        <v>3311</v>
      </c>
      <c r="BK168" s="170" t="s">
        <v>422</v>
      </c>
      <c r="BL168" s="169" t="s">
        <v>200</v>
      </c>
      <c r="BM168" s="203" t="s">
        <v>90</v>
      </c>
      <c r="BN168" s="204">
        <v>3311</v>
      </c>
    </row>
    <row r="169" spans="39:66" x14ac:dyDescent="0.35">
      <c r="AM169" s="180" t="s">
        <v>332</v>
      </c>
      <c r="AN169" s="172" t="s">
        <v>622</v>
      </c>
      <c r="AO169" s="169" t="s">
        <v>196</v>
      </c>
      <c r="AP169" s="12" t="s">
        <v>90</v>
      </c>
      <c r="AQ169" s="177">
        <v>3311</v>
      </c>
      <c r="BK169" s="172" t="s">
        <v>3016</v>
      </c>
      <c r="BL169" s="169" t="s">
        <v>200</v>
      </c>
      <c r="BM169" s="203" t="s">
        <v>90</v>
      </c>
      <c r="BN169" s="204">
        <v>3311</v>
      </c>
    </row>
    <row r="170" spans="39:66" x14ac:dyDescent="0.35">
      <c r="AM170" s="180" t="s">
        <v>332</v>
      </c>
      <c r="AN170" s="173" t="s">
        <v>419</v>
      </c>
      <c r="AO170" s="169" t="s">
        <v>197</v>
      </c>
      <c r="AP170" s="12" t="s">
        <v>90</v>
      </c>
      <c r="AQ170" s="177">
        <v>3311</v>
      </c>
      <c r="BK170" s="173" t="s">
        <v>3038</v>
      </c>
      <c r="BL170" s="169" t="s">
        <v>201</v>
      </c>
      <c r="BM170" s="203" t="s">
        <v>90</v>
      </c>
      <c r="BN170" s="204">
        <v>3311</v>
      </c>
    </row>
    <row r="171" spans="39:66" x14ac:dyDescent="0.35">
      <c r="AM171" s="180" t="s">
        <v>332</v>
      </c>
      <c r="AN171" s="170" t="s">
        <v>623</v>
      </c>
      <c r="AO171" s="169" t="s">
        <v>198</v>
      </c>
      <c r="AP171" s="12" t="s">
        <v>90</v>
      </c>
      <c r="AQ171" s="177">
        <v>3311</v>
      </c>
      <c r="BK171" s="170" t="s">
        <v>3061</v>
      </c>
      <c r="BL171" s="169" t="s">
        <v>202</v>
      </c>
      <c r="BM171" s="203" t="s">
        <v>90</v>
      </c>
      <c r="BN171" s="204">
        <v>3311</v>
      </c>
    </row>
    <row r="172" spans="39:66" x14ac:dyDescent="0.35">
      <c r="AM172" s="180" t="s">
        <v>332</v>
      </c>
      <c r="AN172" s="172" t="s">
        <v>624</v>
      </c>
      <c r="AO172" s="169" t="s">
        <v>198</v>
      </c>
      <c r="AP172" s="12" t="s">
        <v>90</v>
      </c>
      <c r="AQ172" s="177">
        <v>3311</v>
      </c>
      <c r="BK172" s="172" t="s">
        <v>425</v>
      </c>
      <c r="BL172" s="169" t="s">
        <v>203</v>
      </c>
      <c r="BM172" s="203" t="s">
        <v>90</v>
      </c>
      <c r="BN172" s="204">
        <v>3311</v>
      </c>
    </row>
    <row r="173" spans="39:66" x14ac:dyDescent="0.35">
      <c r="AM173" s="180" t="s">
        <v>332</v>
      </c>
      <c r="AN173" s="172" t="s">
        <v>628</v>
      </c>
      <c r="AO173" s="169" t="s">
        <v>198</v>
      </c>
      <c r="AP173" s="12" t="s">
        <v>90</v>
      </c>
      <c r="AQ173" s="177">
        <v>3311</v>
      </c>
      <c r="BK173" s="172" t="s">
        <v>3070</v>
      </c>
      <c r="BL173" s="169" t="s">
        <v>203</v>
      </c>
      <c r="BM173" s="203" t="s">
        <v>90</v>
      </c>
      <c r="BN173" s="204">
        <v>3311</v>
      </c>
    </row>
    <row r="174" spans="39:66" x14ac:dyDescent="0.35">
      <c r="AM174" s="180" t="s">
        <v>332</v>
      </c>
      <c r="AN174" s="174" t="s">
        <v>421</v>
      </c>
      <c r="AO174" s="175" t="s">
        <v>199</v>
      </c>
      <c r="AP174" s="12" t="s">
        <v>90</v>
      </c>
      <c r="AQ174" s="177">
        <v>3311</v>
      </c>
      <c r="BK174" s="174" t="s">
        <v>3184</v>
      </c>
      <c r="BL174" s="175" t="s">
        <v>204</v>
      </c>
      <c r="BM174" s="203" t="s">
        <v>90</v>
      </c>
      <c r="BN174" s="204">
        <v>3311</v>
      </c>
    </row>
    <row r="175" spans="39:66" x14ac:dyDescent="0.35">
      <c r="AM175" s="180" t="s">
        <v>332</v>
      </c>
      <c r="AN175" s="170" t="s">
        <v>723</v>
      </c>
      <c r="AO175" s="169" t="s">
        <v>200</v>
      </c>
      <c r="AP175" s="12" t="s">
        <v>90</v>
      </c>
      <c r="AQ175" s="177">
        <v>3311</v>
      </c>
      <c r="BK175" s="170" t="s">
        <v>3245</v>
      </c>
      <c r="BL175" s="169" t="s">
        <v>205</v>
      </c>
      <c r="BM175" s="203" t="s">
        <v>90</v>
      </c>
      <c r="BN175" s="204">
        <v>3311</v>
      </c>
    </row>
    <row r="176" spans="39:66" x14ac:dyDescent="0.35">
      <c r="AM176" s="180" t="s">
        <v>332</v>
      </c>
      <c r="AN176" s="172" t="s">
        <v>423</v>
      </c>
      <c r="AO176" s="176" t="s">
        <v>201</v>
      </c>
      <c r="AP176" s="12" t="s">
        <v>90</v>
      </c>
      <c r="AQ176" s="177">
        <v>3311</v>
      </c>
      <c r="BK176" s="172" t="s">
        <v>3282</v>
      </c>
      <c r="BL176" s="176" t="s">
        <v>206</v>
      </c>
      <c r="BM176" s="203" t="s">
        <v>90</v>
      </c>
      <c r="BN176" s="204">
        <v>3311</v>
      </c>
    </row>
    <row r="177" spans="39:66" x14ac:dyDescent="0.35">
      <c r="AM177" s="180" t="s">
        <v>332</v>
      </c>
      <c r="AN177" s="172" t="s">
        <v>424</v>
      </c>
      <c r="AO177" s="169" t="s">
        <v>202</v>
      </c>
      <c r="AP177" s="12" t="s">
        <v>90</v>
      </c>
      <c r="AQ177" s="177">
        <v>3311</v>
      </c>
      <c r="BK177" s="172" t="s">
        <v>3345</v>
      </c>
      <c r="BL177" s="169" t="s">
        <v>207</v>
      </c>
      <c r="BM177" s="203" t="s">
        <v>90</v>
      </c>
      <c r="BN177" s="204">
        <v>3311</v>
      </c>
    </row>
    <row r="178" spans="39:66" x14ac:dyDescent="0.35">
      <c r="AM178" s="180" t="s">
        <v>332</v>
      </c>
      <c r="AN178" s="170" t="s">
        <v>724</v>
      </c>
      <c r="AO178" s="169" t="s">
        <v>203</v>
      </c>
      <c r="AP178" s="12" t="s">
        <v>91</v>
      </c>
      <c r="AQ178" s="177">
        <v>3321</v>
      </c>
      <c r="BK178" s="170" t="s">
        <v>3378</v>
      </c>
      <c r="BL178" s="169" t="s">
        <v>208</v>
      </c>
      <c r="BM178" s="203" t="s">
        <v>91</v>
      </c>
      <c r="BN178" s="204">
        <v>3321</v>
      </c>
    </row>
    <row r="179" spans="39:66" x14ac:dyDescent="0.35">
      <c r="AM179" s="180" t="s">
        <v>332</v>
      </c>
      <c r="AN179" s="172" t="s">
        <v>426</v>
      </c>
      <c r="AO179" s="169" t="s">
        <v>204</v>
      </c>
      <c r="AP179" s="12" t="s">
        <v>91</v>
      </c>
      <c r="AQ179" s="177">
        <v>3321</v>
      </c>
      <c r="BK179" s="172" t="s">
        <v>431</v>
      </c>
      <c r="BL179" s="169" t="s">
        <v>181</v>
      </c>
      <c r="BM179" s="203" t="s">
        <v>91</v>
      </c>
      <c r="BN179" s="204">
        <v>3321</v>
      </c>
    </row>
    <row r="180" spans="39:66" x14ac:dyDescent="0.35">
      <c r="AM180" s="180" t="s">
        <v>332</v>
      </c>
      <c r="AN180" s="172" t="s">
        <v>427</v>
      </c>
      <c r="AO180" s="176" t="s">
        <v>205</v>
      </c>
      <c r="AP180" s="12" t="s">
        <v>91</v>
      </c>
      <c r="AQ180" s="177">
        <v>3321</v>
      </c>
      <c r="BK180" s="172" t="s">
        <v>3474</v>
      </c>
      <c r="BL180" s="176" t="s">
        <v>181</v>
      </c>
      <c r="BM180" s="203" t="s">
        <v>91</v>
      </c>
      <c r="BN180" s="204">
        <v>3321</v>
      </c>
    </row>
    <row r="181" spans="39:66" x14ac:dyDescent="0.35">
      <c r="AM181" s="180" t="s">
        <v>332</v>
      </c>
      <c r="AN181" s="172" t="s">
        <v>428</v>
      </c>
      <c r="AO181" s="176" t="s">
        <v>206</v>
      </c>
      <c r="AP181" s="12" t="s">
        <v>91</v>
      </c>
      <c r="AQ181" s="177">
        <v>3321</v>
      </c>
      <c r="BK181" s="172" t="s">
        <v>3483</v>
      </c>
      <c r="BL181" s="176" t="s">
        <v>181</v>
      </c>
      <c r="BM181" s="203" t="s">
        <v>91</v>
      </c>
      <c r="BN181" s="204">
        <v>3321</v>
      </c>
    </row>
    <row r="182" spans="39:66" x14ac:dyDescent="0.35">
      <c r="AM182" s="180" t="s">
        <v>332</v>
      </c>
      <c r="AN182" s="172" t="s">
        <v>429</v>
      </c>
      <c r="AO182" s="169" t="s">
        <v>207</v>
      </c>
      <c r="AP182" s="12" t="s">
        <v>91</v>
      </c>
      <c r="AQ182" s="177">
        <v>3321</v>
      </c>
      <c r="BK182" s="172" t="s">
        <v>3488</v>
      </c>
      <c r="BL182" s="169" t="s">
        <v>181</v>
      </c>
      <c r="BM182" s="203" t="s">
        <v>91</v>
      </c>
      <c r="BN182" s="204">
        <v>3321</v>
      </c>
    </row>
    <row r="183" spans="39:66" x14ac:dyDescent="0.35">
      <c r="AM183" s="180" t="s">
        <v>332</v>
      </c>
      <c r="AN183" s="172" t="s">
        <v>430</v>
      </c>
      <c r="AO183" s="169" t="s">
        <v>208</v>
      </c>
      <c r="AP183" s="12" t="s">
        <v>91</v>
      </c>
      <c r="AQ183" s="177">
        <v>3321</v>
      </c>
      <c r="BK183" s="172" t="s">
        <v>432</v>
      </c>
      <c r="BL183" s="169" t="s">
        <v>209</v>
      </c>
      <c r="BM183" s="203" t="s">
        <v>91</v>
      </c>
      <c r="BN183" s="204">
        <v>3321</v>
      </c>
    </row>
    <row r="184" spans="39:66" x14ac:dyDescent="0.35">
      <c r="AM184" s="180" t="s">
        <v>332</v>
      </c>
      <c r="AN184" s="170" t="s">
        <v>738</v>
      </c>
      <c r="AO184" s="169" t="s">
        <v>181</v>
      </c>
      <c r="AP184" s="12" t="s">
        <v>91</v>
      </c>
      <c r="AQ184" s="177">
        <v>3321</v>
      </c>
      <c r="BK184" s="170" t="s">
        <v>3497</v>
      </c>
      <c r="BL184" s="169" t="s">
        <v>209</v>
      </c>
      <c r="BM184" s="203" t="s">
        <v>91</v>
      </c>
      <c r="BN184" s="204">
        <v>3321</v>
      </c>
    </row>
    <row r="185" spans="39:66" x14ac:dyDescent="0.35">
      <c r="AM185" s="180" t="s">
        <v>332</v>
      </c>
      <c r="AN185" s="170" t="s">
        <v>739</v>
      </c>
      <c r="AO185" s="169" t="s">
        <v>181</v>
      </c>
      <c r="AP185" s="12" t="s">
        <v>91</v>
      </c>
      <c r="AQ185" s="177">
        <v>3321</v>
      </c>
      <c r="BK185" s="170" t="s">
        <v>3506</v>
      </c>
      <c r="BL185" s="169" t="s">
        <v>210</v>
      </c>
      <c r="BM185" s="203" t="s">
        <v>91</v>
      </c>
      <c r="BN185" s="204">
        <v>3321</v>
      </c>
    </row>
    <row r="186" spans="39:66" ht="29" x14ac:dyDescent="0.35">
      <c r="AM186" s="180" t="s">
        <v>332</v>
      </c>
      <c r="AN186" s="170" t="s">
        <v>740</v>
      </c>
      <c r="AO186" s="169" t="s">
        <v>181</v>
      </c>
      <c r="AP186" s="12" t="s">
        <v>91</v>
      </c>
      <c r="AQ186" s="177">
        <v>3321</v>
      </c>
      <c r="BK186" s="170" t="s">
        <v>3566</v>
      </c>
      <c r="BL186" s="169" t="s">
        <v>209</v>
      </c>
      <c r="BM186" s="203" t="s">
        <v>91</v>
      </c>
      <c r="BN186" s="204">
        <v>3321</v>
      </c>
    </row>
    <row r="187" spans="39:66" x14ac:dyDescent="0.35">
      <c r="AM187" s="180" t="s">
        <v>332</v>
      </c>
      <c r="AN187" s="170" t="s">
        <v>741</v>
      </c>
      <c r="AO187" s="169" t="s">
        <v>209</v>
      </c>
      <c r="AP187" s="12" t="s">
        <v>92</v>
      </c>
      <c r="AQ187" s="177">
        <v>3331</v>
      </c>
      <c r="BK187" s="170" t="s">
        <v>434</v>
      </c>
      <c r="BL187" s="169" t="s">
        <v>211</v>
      </c>
      <c r="BM187" s="203" t="s">
        <v>92</v>
      </c>
      <c r="BN187" s="204">
        <v>3331</v>
      </c>
    </row>
    <row r="188" spans="39:66" x14ac:dyDescent="0.35">
      <c r="AM188" s="180" t="s">
        <v>332</v>
      </c>
      <c r="AN188" s="170" t="s">
        <v>433</v>
      </c>
      <c r="AO188" s="176" t="s">
        <v>210</v>
      </c>
      <c r="AP188" s="12" t="s">
        <v>92</v>
      </c>
      <c r="AQ188" s="177">
        <v>3331</v>
      </c>
      <c r="BK188" s="170" t="s">
        <v>3569</v>
      </c>
      <c r="BL188" s="176" t="s">
        <v>211</v>
      </c>
      <c r="BM188" s="203" t="s">
        <v>92</v>
      </c>
      <c r="BN188" s="204">
        <v>3331</v>
      </c>
    </row>
    <row r="189" spans="39:66" x14ac:dyDescent="0.35">
      <c r="AM189" s="180" t="s">
        <v>332</v>
      </c>
      <c r="AN189" s="172" t="s">
        <v>742</v>
      </c>
      <c r="AO189" s="169" t="s">
        <v>209</v>
      </c>
      <c r="AP189" s="12" t="s">
        <v>92</v>
      </c>
      <c r="AQ189" s="177">
        <v>3331</v>
      </c>
      <c r="BK189" s="172" t="s">
        <v>3578</v>
      </c>
      <c r="BL189" s="169" t="s">
        <v>212</v>
      </c>
      <c r="BM189" s="203" t="s">
        <v>92</v>
      </c>
      <c r="BN189" s="204">
        <v>3331</v>
      </c>
    </row>
    <row r="190" spans="39:66" x14ac:dyDescent="0.35">
      <c r="AM190" s="180" t="s">
        <v>332</v>
      </c>
      <c r="AN190" s="170" t="s">
        <v>743</v>
      </c>
      <c r="AO190" s="169" t="s">
        <v>211</v>
      </c>
      <c r="AP190" s="12" t="s">
        <v>93</v>
      </c>
      <c r="AQ190" s="177">
        <v>3341</v>
      </c>
      <c r="BK190" s="170" t="s">
        <v>3595</v>
      </c>
      <c r="BL190" s="169" t="s">
        <v>211</v>
      </c>
      <c r="BM190" s="203" t="s">
        <v>93</v>
      </c>
      <c r="BN190" s="204">
        <v>3341</v>
      </c>
    </row>
    <row r="191" spans="39:66" x14ac:dyDescent="0.35">
      <c r="AM191" s="180" t="s">
        <v>332</v>
      </c>
      <c r="AN191" s="172" t="s">
        <v>435</v>
      </c>
      <c r="AO191" s="176" t="s">
        <v>212</v>
      </c>
      <c r="AP191" s="12" t="s">
        <v>93</v>
      </c>
      <c r="AQ191" s="177">
        <v>3341</v>
      </c>
      <c r="BK191" s="172" t="s">
        <v>3609</v>
      </c>
      <c r="BL191" s="176" t="s">
        <v>211</v>
      </c>
      <c r="BM191" s="203" t="s">
        <v>93</v>
      </c>
      <c r="BN191" s="204">
        <v>3341</v>
      </c>
    </row>
    <row r="192" spans="39:66" x14ac:dyDescent="0.35">
      <c r="AM192" s="180" t="s">
        <v>332</v>
      </c>
      <c r="AN192" s="172" t="s">
        <v>744</v>
      </c>
      <c r="AO192" s="169" t="s">
        <v>211</v>
      </c>
      <c r="AP192" s="12" t="s">
        <v>93</v>
      </c>
      <c r="AQ192" s="177">
        <v>3341</v>
      </c>
      <c r="BK192" s="172" t="s">
        <v>436</v>
      </c>
      <c r="BL192" s="169" t="s">
        <v>150</v>
      </c>
      <c r="BM192" s="203" t="s">
        <v>93</v>
      </c>
      <c r="BN192" s="204">
        <v>3341</v>
      </c>
    </row>
    <row r="193" spans="39:66" x14ac:dyDescent="0.35">
      <c r="AM193" s="180" t="s">
        <v>332</v>
      </c>
      <c r="AN193" s="172" t="s">
        <v>745</v>
      </c>
      <c r="AO193" s="169" t="s">
        <v>211</v>
      </c>
      <c r="AP193" s="12" t="s">
        <v>93</v>
      </c>
      <c r="AQ193" s="177">
        <v>3341</v>
      </c>
      <c r="BK193" s="172" t="s">
        <v>3612</v>
      </c>
      <c r="BL193" s="169" t="s">
        <v>150</v>
      </c>
      <c r="BM193" s="203" t="s">
        <v>93</v>
      </c>
      <c r="BN193" s="204">
        <v>3341</v>
      </c>
    </row>
    <row r="194" spans="39:66" x14ac:dyDescent="0.35">
      <c r="AM194" s="180" t="s">
        <v>332</v>
      </c>
      <c r="AN194" s="170" t="s">
        <v>746</v>
      </c>
      <c r="AO194" s="169" t="s">
        <v>150</v>
      </c>
      <c r="AP194" s="12" t="s">
        <v>93</v>
      </c>
      <c r="AQ194" s="177">
        <v>3341</v>
      </c>
      <c r="BK194" s="170" t="s">
        <v>3622</v>
      </c>
      <c r="BL194" s="169" t="s">
        <v>150</v>
      </c>
      <c r="BM194" s="203" t="s">
        <v>93</v>
      </c>
      <c r="BN194" s="204">
        <v>3341</v>
      </c>
    </row>
    <row r="195" spans="39:66" x14ac:dyDescent="0.35">
      <c r="AM195" s="180" t="s">
        <v>332</v>
      </c>
      <c r="AN195" s="170" t="s">
        <v>747</v>
      </c>
      <c r="AO195" s="169" t="s">
        <v>150</v>
      </c>
      <c r="AP195" s="12" t="s">
        <v>93</v>
      </c>
      <c r="AQ195" s="177">
        <v>3341</v>
      </c>
      <c r="BK195" s="170" t="s">
        <v>3665</v>
      </c>
      <c r="BL195" s="169" t="s">
        <v>150</v>
      </c>
      <c r="BM195" s="203" t="s">
        <v>93</v>
      </c>
      <c r="BN195" s="204">
        <v>3341</v>
      </c>
    </row>
    <row r="196" spans="39:66" x14ac:dyDescent="0.35">
      <c r="AM196" s="180" t="s">
        <v>332</v>
      </c>
      <c r="AN196" s="170" t="s">
        <v>749</v>
      </c>
      <c r="AO196" s="169" t="s">
        <v>150</v>
      </c>
      <c r="AP196" s="12" t="s">
        <v>93</v>
      </c>
      <c r="AQ196" s="177">
        <v>3341</v>
      </c>
      <c r="BK196" s="170" t="s">
        <v>437</v>
      </c>
      <c r="BL196" s="169" t="s">
        <v>213</v>
      </c>
      <c r="BM196" s="203" t="s">
        <v>93</v>
      </c>
      <c r="BN196" s="204">
        <v>3341</v>
      </c>
    </row>
    <row r="197" spans="39:66" x14ac:dyDescent="0.35">
      <c r="AM197" s="180" t="s">
        <v>332</v>
      </c>
      <c r="AN197" s="170" t="s">
        <v>750</v>
      </c>
      <c r="AO197" s="169" t="s">
        <v>213</v>
      </c>
      <c r="AP197" s="12" t="s">
        <v>93</v>
      </c>
      <c r="AQ197" s="177">
        <v>3341</v>
      </c>
      <c r="BK197" s="170" t="s">
        <v>3674</v>
      </c>
      <c r="BL197" s="169" t="s">
        <v>213</v>
      </c>
      <c r="BM197" s="203" t="s">
        <v>93</v>
      </c>
      <c r="BN197" s="204">
        <v>3341</v>
      </c>
    </row>
    <row r="198" spans="39:66" ht="29" x14ac:dyDescent="0.35">
      <c r="AM198" s="180" t="s">
        <v>332</v>
      </c>
      <c r="AN198" s="170" t="s">
        <v>751</v>
      </c>
      <c r="AO198" s="169" t="s">
        <v>213</v>
      </c>
      <c r="AP198" s="12" t="s">
        <v>93</v>
      </c>
      <c r="AQ198" s="177">
        <v>3341</v>
      </c>
      <c r="BK198" s="170" t="s">
        <v>3686</v>
      </c>
      <c r="BL198" s="169" t="s">
        <v>213</v>
      </c>
      <c r="BM198" s="203" t="s">
        <v>93</v>
      </c>
      <c r="BN198" s="204">
        <v>3341</v>
      </c>
    </row>
    <row r="199" spans="39:66" x14ac:dyDescent="0.35">
      <c r="AM199" s="180" t="s">
        <v>332</v>
      </c>
      <c r="AN199" s="172" t="s">
        <v>752</v>
      </c>
      <c r="AO199" s="169" t="s">
        <v>213</v>
      </c>
      <c r="AP199" s="12" t="s">
        <v>93</v>
      </c>
      <c r="AQ199" s="177">
        <v>3341</v>
      </c>
      <c r="BK199" s="172" t="s">
        <v>3724</v>
      </c>
      <c r="BL199" s="169" t="s">
        <v>213</v>
      </c>
      <c r="BM199" s="203" t="s">
        <v>93</v>
      </c>
      <c r="BN199" s="204">
        <v>3341</v>
      </c>
    </row>
  </sheetData>
  <sortState xmlns:xlrd2="http://schemas.microsoft.com/office/spreadsheetml/2017/richdata2" ref="AH2:AI5">
    <sortCondition ref="AH2:AH5"/>
  </sortState>
  <mergeCells count="1">
    <mergeCell ref="F11:I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80DB-196F-4373-88D8-8731B8C6D420}">
  <sheetPr codeName="Sheet6"/>
  <dimension ref="A1:AI35"/>
  <sheetViews>
    <sheetView showGridLines="0" tabSelected="1" topLeftCell="A2" zoomScale="70" zoomScaleNormal="70" workbookViewId="0">
      <pane xSplit="8" ySplit="17" topLeftCell="I19" activePane="bottomRight" state="frozen"/>
      <selection activeCell="A2" sqref="A2"/>
      <selection pane="topRight" activeCell="I2" sqref="I2"/>
      <selection pane="bottomLeft" activeCell="A19" sqref="A19"/>
      <selection pane="bottomRight" activeCell="A2" sqref="A2"/>
    </sheetView>
  </sheetViews>
  <sheetFormatPr defaultColWidth="9.1796875" defaultRowHeight="14.5" x14ac:dyDescent="0.35"/>
  <cols>
    <col min="1" max="1" width="0.36328125" style="24" customWidth="1"/>
    <col min="2" max="2" width="6.453125" style="25" customWidth="1"/>
    <col min="3" max="3" width="17.453125" style="25" customWidth="1"/>
    <col min="4" max="4" width="23.453125" style="24" customWidth="1"/>
    <col min="5" max="5" width="26.81640625" style="24" customWidth="1"/>
    <col min="6" max="6" width="35.1796875" style="24" customWidth="1"/>
    <col min="7" max="7" width="23.81640625" style="24" hidden="1" customWidth="1"/>
    <col min="8" max="8" width="23.453125" style="24" bestFit="1" customWidth="1"/>
    <col min="9" max="9" width="37.1796875" style="24" customWidth="1"/>
    <col min="10" max="10" width="37.453125" style="24" hidden="1" customWidth="1"/>
    <col min="11" max="12" width="37.1796875" style="24" customWidth="1"/>
    <col min="13" max="13" width="19.36328125" style="40" customWidth="1"/>
    <col min="14" max="14" width="18.453125" style="24" bestFit="1" customWidth="1"/>
    <col min="15" max="15" width="17.90625" style="24" customWidth="1"/>
    <col min="16" max="16" width="19.6328125" style="40" customWidth="1"/>
    <col min="17" max="17" width="23.1796875" style="40" hidden="1" customWidth="1"/>
    <col min="18" max="20" width="16.36328125" style="25" customWidth="1"/>
    <col min="21" max="21" width="45.6328125" style="24" customWidth="1"/>
    <col min="22" max="22" width="18.7265625" style="24" customWidth="1"/>
    <col min="23" max="23" width="15.26953125" style="40" customWidth="1"/>
    <col min="24" max="24" width="14.26953125" style="40" customWidth="1"/>
    <col min="25" max="26" width="14.26953125" style="25" customWidth="1"/>
    <col min="27" max="28" width="14.26953125" style="24" customWidth="1"/>
    <col min="29" max="29" width="14.26953125" style="26" customWidth="1"/>
    <col min="30" max="30" width="32.1796875" style="24" customWidth="1"/>
    <col min="31" max="31" width="18.453125" style="40" customWidth="1"/>
    <col min="32" max="32" width="18.453125" style="24" customWidth="1"/>
    <col min="33" max="33" width="23.81640625" style="24" customWidth="1"/>
    <col min="34" max="34" width="19.81640625" style="40" bestFit="1" customWidth="1"/>
    <col min="35" max="36" width="4.453125" style="24" customWidth="1"/>
    <col min="37" max="16384" width="9.1796875" style="24"/>
  </cols>
  <sheetData>
    <row r="1" spans="1:34" hidden="1" x14ac:dyDescent="0.35">
      <c r="B1" s="24"/>
      <c r="C1" s="24"/>
      <c r="M1" s="24"/>
      <c r="P1" s="24"/>
      <c r="Q1" s="24"/>
      <c r="W1" s="24"/>
      <c r="X1" s="24"/>
      <c r="AE1" s="24"/>
      <c r="AH1" s="24"/>
    </row>
    <row r="2" spans="1:34" ht="23.5" x14ac:dyDescent="0.35">
      <c r="B2" s="27" t="s">
        <v>53</v>
      </c>
      <c r="C2" s="27"/>
      <c r="E2" s="251"/>
      <c r="F2" s="251"/>
      <c r="G2" s="251"/>
      <c r="H2" s="251"/>
      <c r="I2" s="251"/>
      <c r="J2" s="110"/>
      <c r="K2" s="110"/>
      <c r="L2" s="110"/>
      <c r="M2" s="110"/>
      <c r="N2" s="110"/>
      <c r="O2" s="110"/>
      <c r="P2" s="110"/>
      <c r="Q2" s="110"/>
      <c r="R2" s="252"/>
      <c r="S2" s="252"/>
      <c r="T2" s="252"/>
      <c r="U2" s="110"/>
      <c r="V2" s="110"/>
      <c r="W2" s="110"/>
      <c r="X2" s="110"/>
      <c r="Y2" s="252"/>
      <c r="Z2" s="252"/>
      <c r="AA2" s="110"/>
      <c r="AB2" s="110"/>
      <c r="AC2" s="253"/>
      <c r="AD2" s="110"/>
      <c r="AE2" s="110"/>
      <c r="AF2" s="110"/>
      <c r="AG2" s="110"/>
      <c r="AH2" s="110"/>
    </row>
    <row r="3" spans="1:34" ht="18.5" x14ac:dyDescent="0.45">
      <c r="B3" s="28"/>
      <c r="C3" s="28"/>
      <c r="E3" s="251"/>
      <c r="F3" s="251"/>
      <c r="G3" s="251"/>
      <c r="H3" s="251"/>
      <c r="I3" s="251"/>
      <c r="J3" s="110"/>
      <c r="K3" s="110"/>
      <c r="L3" s="110"/>
      <c r="M3" s="110"/>
      <c r="N3" s="110"/>
      <c r="O3" s="110"/>
      <c r="P3" s="110"/>
      <c r="Q3" s="110"/>
      <c r="R3" s="252"/>
      <c r="S3" s="252"/>
      <c r="T3" s="252"/>
      <c r="U3" s="110"/>
      <c r="V3" s="110"/>
      <c r="W3" s="110"/>
      <c r="X3" s="110"/>
      <c r="Y3" s="252"/>
      <c r="Z3" s="252"/>
      <c r="AA3" s="110"/>
      <c r="AB3" s="110"/>
      <c r="AC3" s="253"/>
      <c r="AD3" s="110"/>
      <c r="AE3" s="110"/>
      <c r="AF3" s="110"/>
      <c r="AG3" s="110"/>
      <c r="AH3" s="110"/>
    </row>
    <row r="4" spans="1:34" ht="15.5" x14ac:dyDescent="0.35">
      <c r="B4" s="29" t="s">
        <v>232</v>
      </c>
      <c r="C4" s="30"/>
      <c r="D4" s="247" t="s">
        <v>3798</v>
      </c>
      <c r="E4" s="251"/>
      <c r="F4" s="251"/>
      <c r="G4" s="251"/>
      <c r="H4" s="251"/>
      <c r="I4" s="251"/>
      <c r="J4" s="110"/>
      <c r="K4" s="110"/>
      <c r="L4" s="110"/>
      <c r="M4" s="110"/>
      <c r="N4" s="110"/>
      <c r="O4" s="110"/>
      <c r="P4" s="110"/>
      <c r="Q4" s="110"/>
      <c r="R4" s="252"/>
      <c r="S4" s="252"/>
      <c r="T4" s="252"/>
      <c r="U4" s="110"/>
      <c r="V4" s="110"/>
      <c r="W4" s="110"/>
      <c r="X4" s="110"/>
      <c r="Y4" s="252"/>
      <c r="Z4" s="252"/>
      <c r="AA4" s="110"/>
      <c r="AB4" s="110"/>
      <c r="AC4" s="253"/>
      <c r="AD4" s="110"/>
      <c r="AE4" s="110"/>
      <c r="AF4" s="110"/>
      <c r="AG4" s="110"/>
      <c r="AH4" s="110"/>
    </row>
    <row r="5" spans="1:34" s="31" customFormat="1" ht="15.5" x14ac:dyDescent="0.35">
      <c r="B5" s="29" t="s">
        <v>54</v>
      </c>
      <c r="C5" s="30"/>
      <c r="D5" s="248">
        <v>24000000000000</v>
      </c>
      <c r="E5" s="254"/>
      <c r="F5" s="255"/>
      <c r="G5" s="256"/>
      <c r="H5" s="255"/>
      <c r="I5" s="255"/>
      <c r="J5" s="257"/>
      <c r="K5" s="257"/>
      <c r="L5" s="258"/>
      <c r="M5" s="258"/>
      <c r="N5" s="257"/>
      <c r="O5" s="258"/>
      <c r="P5" s="258"/>
      <c r="Q5" s="258"/>
      <c r="R5" s="259"/>
      <c r="S5" s="259"/>
      <c r="T5" s="259"/>
      <c r="U5" s="258"/>
      <c r="V5" s="258"/>
      <c r="W5" s="260"/>
      <c r="X5" s="258"/>
      <c r="Y5" s="261"/>
      <c r="Z5" s="261"/>
      <c r="AA5" s="260"/>
      <c r="AB5" s="262"/>
      <c r="AC5" s="262"/>
      <c r="AD5" s="263"/>
      <c r="AE5" s="264"/>
      <c r="AF5" s="264"/>
      <c r="AG5" s="263"/>
      <c r="AH5" s="263"/>
    </row>
    <row r="6" spans="1:34" s="31" customFormat="1" ht="15.5" x14ac:dyDescent="0.35">
      <c r="B6" s="29" t="s">
        <v>55</v>
      </c>
      <c r="C6" s="30"/>
      <c r="D6" s="248">
        <f>D5*0.08</f>
        <v>1920000000000</v>
      </c>
      <c r="E6" s="256"/>
      <c r="F6" s="255"/>
      <c r="G6" s="256"/>
      <c r="H6" s="255"/>
      <c r="I6" s="255"/>
      <c r="J6" s="257"/>
      <c r="K6" s="257"/>
      <c r="L6" s="258"/>
      <c r="M6" s="258"/>
      <c r="N6" s="258"/>
      <c r="O6" s="258"/>
      <c r="P6" s="258"/>
      <c r="Q6" s="258"/>
      <c r="R6" s="259"/>
      <c r="S6" s="259"/>
      <c r="T6" s="259"/>
      <c r="U6" s="258"/>
      <c r="V6" s="258"/>
      <c r="W6" s="260"/>
      <c r="X6" s="258"/>
      <c r="Y6" s="261"/>
      <c r="Z6" s="261"/>
      <c r="AA6" s="260"/>
      <c r="AB6" s="262"/>
      <c r="AC6" s="262"/>
      <c r="AD6" s="263"/>
      <c r="AE6" s="264"/>
      <c r="AF6" s="264"/>
      <c r="AG6" s="263"/>
      <c r="AH6" s="263"/>
    </row>
    <row r="7" spans="1:34" s="31" customFormat="1" ht="15.5" x14ac:dyDescent="0.35">
      <c r="B7" s="29" t="s">
        <v>56</v>
      </c>
      <c r="C7" s="30"/>
      <c r="D7" s="226">
        <f>(X34+AE34)*1000000</f>
        <v>74304083693.639008</v>
      </c>
      <c r="E7" s="265" t="str">
        <f>IF(D7&gt;D11,"Nilai Cadangan Risiko Telah melebihi Batas Risiko","")</f>
        <v/>
      </c>
      <c r="F7" s="255"/>
      <c r="G7" s="256"/>
      <c r="H7" s="255"/>
      <c r="I7" s="255"/>
      <c r="J7" s="257"/>
      <c r="K7" s="257"/>
      <c r="L7" s="258"/>
      <c r="M7" s="258"/>
      <c r="N7" s="258"/>
      <c r="O7" s="258"/>
      <c r="P7" s="258"/>
      <c r="Q7" s="258"/>
      <c r="R7" s="259"/>
      <c r="S7" s="259"/>
      <c r="T7" s="259"/>
      <c r="U7" s="258"/>
      <c r="V7" s="258"/>
      <c r="W7" s="260"/>
      <c r="X7" s="258"/>
      <c r="Y7" s="261"/>
      <c r="Z7" s="261"/>
      <c r="AA7" s="260"/>
      <c r="AB7" s="262"/>
      <c r="AC7" s="262"/>
      <c r="AD7" s="263"/>
      <c r="AE7" s="264"/>
      <c r="AF7" s="264"/>
      <c r="AG7" s="263"/>
      <c r="AH7" s="263"/>
    </row>
    <row r="8" spans="1:34" s="31" customFormat="1" ht="15.5" x14ac:dyDescent="0.35">
      <c r="B8" s="29" t="s">
        <v>286</v>
      </c>
      <c r="C8" s="30"/>
      <c r="D8" s="226">
        <f>AH34*1000000</f>
        <v>0</v>
      </c>
      <c r="E8" s="266" t="s">
        <v>289</v>
      </c>
      <c r="F8" s="255"/>
      <c r="G8" s="256"/>
      <c r="H8" s="255"/>
      <c r="I8" s="255"/>
      <c r="J8" s="257"/>
      <c r="K8" s="257"/>
      <c r="L8" s="258"/>
      <c r="M8" s="258"/>
      <c r="N8" s="258"/>
      <c r="O8" s="258"/>
      <c r="P8" s="258"/>
      <c r="Q8" s="258"/>
      <c r="R8" s="259"/>
      <c r="S8" s="259"/>
      <c r="T8" s="259"/>
      <c r="U8" s="258"/>
      <c r="V8" s="258"/>
      <c r="W8" s="260"/>
      <c r="X8" s="258"/>
      <c r="Y8" s="261"/>
      <c r="Z8" s="261"/>
      <c r="AA8" s="260"/>
      <c r="AB8" s="262"/>
      <c r="AC8" s="262"/>
      <c r="AD8" s="263"/>
      <c r="AE8" s="264"/>
      <c r="AF8" s="264"/>
      <c r="AG8" s="263"/>
      <c r="AH8" s="263"/>
    </row>
    <row r="9" spans="1:34" s="31" customFormat="1" ht="15.5" x14ac:dyDescent="0.35">
      <c r="B9" s="32" t="s">
        <v>57</v>
      </c>
      <c r="C9" s="33"/>
      <c r="D9" s="41" t="s">
        <v>108</v>
      </c>
      <c r="E9" s="267"/>
      <c r="F9" s="255"/>
      <c r="G9" s="255"/>
      <c r="H9" s="255"/>
      <c r="I9" s="255"/>
      <c r="J9" s="257"/>
      <c r="K9" s="268"/>
      <c r="L9" s="258"/>
      <c r="M9" s="258"/>
      <c r="N9" s="258"/>
      <c r="O9" s="258"/>
      <c r="P9" s="258"/>
      <c r="Q9" s="258"/>
      <c r="R9" s="259"/>
      <c r="S9" s="259"/>
      <c r="T9" s="259"/>
      <c r="U9" s="258"/>
      <c r="V9" s="258"/>
      <c r="W9" s="260"/>
      <c r="X9" s="258"/>
      <c r="Y9" s="261"/>
      <c r="Z9" s="261"/>
      <c r="AA9" s="260"/>
      <c r="AB9" s="262"/>
      <c r="AC9" s="262"/>
      <c r="AD9" s="263"/>
      <c r="AE9" s="264"/>
      <c r="AF9" s="264"/>
      <c r="AG9" s="263"/>
      <c r="AH9" s="263"/>
    </row>
    <row r="10" spans="1:34" s="31" customFormat="1" ht="15.5" x14ac:dyDescent="0.35">
      <c r="B10" s="32" t="s">
        <v>58</v>
      </c>
      <c r="C10" s="33"/>
      <c r="D10" s="41" t="s">
        <v>113</v>
      </c>
      <c r="E10" s="267"/>
      <c r="F10" s="255"/>
      <c r="G10" s="269"/>
      <c r="H10" s="270"/>
      <c r="I10" s="270"/>
      <c r="J10" s="257"/>
      <c r="K10" s="271"/>
      <c r="L10" s="271"/>
      <c r="M10" s="258"/>
      <c r="N10" s="258"/>
      <c r="O10" s="258"/>
      <c r="P10" s="258"/>
      <c r="Q10" s="258"/>
      <c r="R10" s="259"/>
      <c r="S10" s="259"/>
      <c r="T10" s="259"/>
      <c r="U10" s="258"/>
      <c r="V10" s="258"/>
      <c r="W10" s="260"/>
      <c r="X10" s="258"/>
      <c r="Y10" s="261"/>
      <c r="Z10" s="261"/>
      <c r="AA10" s="260"/>
      <c r="AB10" s="262"/>
      <c r="AC10" s="262"/>
      <c r="AD10" s="263"/>
      <c r="AE10" s="264"/>
      <c r="AF10" s="264"/>
      <c r="AG10" s="263"/>
      <c r="AH10" s="263"/>
    </row>
    <row r="11" spans="1:34" s="31" customFormat="1" ht="15.5" x14ac:dyDescent="0.35">
      <c r="B11" s="34" t="s">
        <v>59</v>
      </c>
      <c r="C11" s="35"/>
      <c r="D11" s="227">
        <f>IFERROR(VLOOKUP(E11,BatasanRisiko,2,FALSE)*$D$5,0)</f>
        <v>300000000000</v>
      </c>
      <c r="E11" s="267" t="str">
        <f>CONCATENATE(D9,D10)</f>
        <v>EPCMilestone</v>
      </c>
      <c r="F11" s="255"/>
      <c r="G11" s="272"/>
      <c r="H11" s="255"/>
      <c r="I11" s="255"/>
      <c r="J11" s="257"/>
      <c r="K11" s="268"/>
      <c r="L11" s="258"/>
      <c r="M11" s="258"/>
      <c r="N11" s="258"/>
      <c r="O11" s="258"/>
      <c r="P11" s="258"/>
      <c r="Q11" s="258"/>
      <c r="R11" s="259"/>
      <c r="S11" s="259"/>
      <c r="T11" s="259"/>
      <c r="U11" s="258"/>
      <c r="V11" s="258"/>
      <c r="W11" s="260"/>
      <c r="X11" s="258"/>
      <c r="Y11" s="261"/>
      <c r="Z11" s="261"/>
      <c r="AA11" s="260"/>
      <c r="AB11" s="262"/>
      <c r="AC11" s="262"/>
      <c r="AD11" s="263"/>
      <c r="AE11" s="264"/>
      <c r="AF11" s="264"/>
      <c r="AG11" s="263"/>
      <c r="AH11" s="263"/>
    </row>
    <row r="12" spans="1:34" s="31" customFormat="1" ht="3.75" hidden="1" customHeight="1" x14ac:dyDescent="0.35">
      <c r="B12" s="36"/>
      <c r="C12" s="36"/>
      <c r="D12" s="23"/>
      <c r="E12" s="267"/>
      <c r="F12" s="273"/>
      <c r="G12" s="274"/>
      <c r="H12" s="273"/>
      <c r="I12" s="273"/>
      <c r="J12" s="257"/>
      <c r="K12" s="268"/>
      <c r="L12" s="258"/>
      <c r="M12" s="258"/>
      <c r="N12" s="258"/>
      <c r="O12" s="258"/>
      <c r="P12" s="258"/>
      <c r="Q12" s="258"/>
      <c r="R12" s="259"/>
      <c r="S12" s="259"/>
      <c r="T12" s="259"/>
      <c r="U12" s="258"/>
      <c r="V12" s="258"/>
      <c r="W12" s="260"/>
      <c r="X12" s="258"/>
      <c r="Y12" s="261"/>
      <c r="Z12" s="261"/>
      <c r="AA12" s="260"/>
      <c r="AB12" s="262"/>
      <c r="AC12" s="262"/>
      <c r="AD12" s="263"/>
      <c r="AE12" s="264"/>
      <c r="AF12" s="264"/>
      <c r="AG12" s="263"/>
      <c r="AH12" s="263"/>
    </row>
    <row r="13" spans="1:34" s="31" customFormat="1" ht="15.5" x14ac:dyDescent="0.35">
      <c r="B13" s="36"/>
      <c r="C13" s="36"/>
      <c r="D13" s="23"/>
      <c r="E13" s="267"/>
      <c r="F13" s="273"/>
      <c r="G13" s="274"/>
      <c r="H13" s="273"/>
      <c r="I13" s="273"/>
      <c r="J13" s="257"/>
      <c r="K13" s="268"/>
      <c r="L13" s="258"/>
      <c r="M13" s="258"/>
      <c r="N13" s="258"/>
      <c r="O13" s="258"/>
      <c r="P13" s="258"/>
      <c r="Q13" s="258"/>
      <c r="R13" s="259"/>
      <c r="S13" s="259"/>
      <c r="T13" s="259"/>
      <c r="U13" s="258"/>
      <c r="V13" s="258"/>
      <c r="W13" s="260"/>
      <c r="X13" s="258"/>
      <c r="Y13" s="261"/>
      <c r="Z13" s="261"/>
      <c r="AA13" s="260"/>
      <c r="AB13" s="262"/>
      <c r="AC13" s="262"/>
      <c r="AD13" s="263"/>
      <c r="AE13" s="264"/>
      <c r="AF13" s="264"/>
      <c r="AG13" s="263"/>
      <c r="AH13" s="263"/>
    </row>
    <row r="14" spans="1:34" s="31" customFormat="1" ht="21" x14ac:dyDescent="0.35">
      <c r="B14" s="37" t="s">
        <v>290</v>
      </c>
      <c r="E14" s="273"/>
      <c r="F14" s="273"/>
      <c r="G14" s="275"/>
      <c r="H14" s="273"/>
      <c r="I14" s="273"/>
      <c r="J14" s="257"/>
      <c r="K14" s="268"/>
      <c r="L14" s="258"/>
      <c r="M14" s="258"/>
      <c r="N14" s="258"/>
      <c r="O14" s="258"/>
      <c r="P14" s="258"/>
      <c r="Q14" s="258"/>
      <c r="R14" s="259"/>
      <c r="S14" s="259"/>
      <c r="T14" s="259"/>
      <c r="U14" s="258"/>
      <c r="V14" s="258"/>
      <c r="W14" s="260"/>
      <c r="X14" s="258"/>
      <c r="Y14" s="259"/>
      <c r="Z14" s="259"/>
      <c r="AA14" s="258"/>
      <c r="AB14" s="258"/>
      <c r="AC14" s="262"/>
      <c r="AD14" s="263"/>
      <c r="AE14" s="263"/>
      <c r="AF14" s="263"/>
      <c r="AG14" s="263"/>
      <c r="AH14" s="263"/>
    </row>
    <row r="15" spans="1:34" s="306" customFormat="1" ht="15.75" customHeight="1" x14ac:dyDescent="0.35">
      <c r="A15" s="305"/>
      <c r="B15" s="281" t="s">
        <v>60</v>
      </c>
      <c r="C15" s="281" t="s">
        <v>233</v>
      </c>
      <c r="D15" s="281" t="s">
        <v>0</v>
      </c>
      <c r="E15" s="281" t="s">
        <v>1</v>
      </c>
      <c r="F15" s="287" t="s">
        <v>61</v>
      </c>
      <c r="G15" s="292"/>
      <c r="H15" s="288"/>
      <c r="I15" s="289" t="s">
        <v>4</v>
      </c>
      <c r="J15" s="157"/>
      <c r="K15" s="281" t="s">
        <v>243</v>
      </c>
      <c r="L15" s="281" t="s">
        <v>5</v>
      </c>
      <c r="M15" s="281" t="s">
        <v>292</v>
      </c>
      <c r="N15" s="278" t="s">
        <v>62</v>
      </c>
      <c r="O15" s="279"/>
      <c r="P15" s="279"/>
      <c r="Q15" s="279"/>
      <c r="R15" s="279"/>
      <c r="S15" s="279"/>
      <c r="T15" s="280"/>
      <c r="U15" s="278" t="s">
        <v>63</v>
      </c>
      <c r="V15" s="279"/>
      <c r="W15" s="279"/>
      <c r="X15" s="279"/>
      <c r="Y15" s="279"/>
      <c r="Z15" s="279"/>
      <c r="AA15" s="279"/>
      <c r="AB15" s="279"/>
      <c r="AC15" s="280"/>
      <c r="AD15" s="287" t="s">
        <v>64</v>
      </c>
      <c r="AE15" s="288"/>
      <c r="AF15" s="281" t="s">
        <v>132</v>
      </c>
      <c r="AG15" s="287" t="s">
        <v>65</v>
      </c>
      <c r="AH15" s="288"/>
    </row>
    <row r="16" spans="1:34" s="308" customFormat="1" ht="15.75" customHeight="1" x14ac:dyDescent="0.35">
      <c r="A16" s="305"/>
      <c r="B16" s="286"/>
      <c r="C16" s="286"/>
      <c r="D16" s="286"/>
      <c r="E16" s="286"/>
      <c r="F16" s="289" t="s">
        <v>291</v>
      </c>
      <c r="G16" s="157"/>
      <c r="H16" s="281" t="s">
        <v>283</v>
      </c>
      <c r="I16" s="290"/>
      <c r="J16" s="158"/>
      <c r="K16" s="286"/>
      <c r="L16" s="286"/>
      <c r="M16" s="286"/>
      <c r="N16" s="281" t="s">
        <v>66</v>
      </c>
      <c r="O16" s="281" t="s">
        <v>67</v>
      </c>
      <c r="P16" s="281" t="s">
        <v>293</v>
      </c>
      <c r="Q16" s="307" t="s">
        <v>68</v>
      </c>
      <c r="R16" s="287" t="s">
        <v>69</v>
      </c>
      <c r="S16" s="292"/>
      <c r="T16" s="288"/>
      <c r="U16" s="281" t="s">
        <v>3748</v>
      </c>
      <c r="V16" s="281" t="s">
        <v>70</v>
      </c>
      <c r="W16" s="281" t="s">
        <v>294</v>
      </c>
      <c r="X16" s="281" t="s">
        <v>20</v>
      </c>
      <c r="Y16" s="283" t="s">
        <v>71</v>
      </c>
      <c r="Z16" s="285"/>
      <c r="AA16" s="284"/>
      <c r="AB16" s="283" t="s">
        <v>295</v>
      </c>
      <c r="AC16" s="284"/>
      <c r="AD16" s="281" t="s">
        <v>3749</v>
      </c>
      <c r="AE16" s="281" t="s">
        <v>20</v>
      </c>
      <c r="AF16" s="286"/>
      <c r="AG16" s="281" t="s">
        <v>72</v>
      </c>
      <c r="AH16" s="281" t="s">
        <v>296</v>
      </c>
    </row>
    <row r="17" spans="1:35" s="306" customFormat="1" ht="15.5" x14ac:dyDescent="0.35">
      <c r="A17" s="305"/>
      <c r="B17" s="282"/>
      <c r="C17" s="282"/>
      <c r="D17" s="282"/>
      <c r="E17" s="282"/>
      <c r="F17" s="291"/>
      <c r="G17" s="158"/>
      <c r="H17" s="282"/>
      <c r="I17" s="291"/>
      <c r="J17" s="158"/>
      <c r="K17" s="282"/>
      <c r="L17" s="282"/>
      <c r="M17" s="282"/>
      <c r="N17" s="282"/>
      <c r="O17" s="282"/>
      <c r="P17" s="282"/>
      <c r="Q17" s="309"/>
      <c r="R17" s="276" t="s">
        <v>7</v>
      </c>
      <c r="S17" s="276" t="s">
        <v>5</v>
      </c>
      <c r="T17" s="276" t="s">
        <v>9</v>
      </c>
      <c r="U17" s="282"/>
      <c r="V17" s="282"/>
      <c r="W17" s="282"/>
      <c r="X17" s="282"/>
      <c r="Y17" s="276" t="s">
        <v>7</v>
      </c>
      <c r="Z17" s="276" t="s">
        <v>5</v>
      </c>
      <c r="AA17" s="276" t="s">
        <v>9</v>
      </c>
      <c r="AB17" s="276" t="s">
        <v>75</v>
      </c>
      <c r="AC17" s="159" t="s">
        <v>76</v>
      </c>
      <c r="AD17" s="282"/>
      <c r="AE17" s="282"/>
      <c r="AF17" s="282"/>
      <c r="AG17" s="282"/>
      <c r="AH17" s="282"/>
      <c r="AI17" s="310"/>
    </row>
    <row r="18" spans="1:35" s="22" customFormat="1" ht="29.25" hidden="1" customHeight="1" x14ac:dyDescent="0.35">
      <c r="A18" s="38"/>
      <c r="B18" s="42" t="s">
        <v>250</v>
      </c>
      <c r="C18" s="43" t="s">
        <v>251</v>
      </c>
      <c r="D18" s="43" t="s">
        <v>252</v>
      </c>
      <c r="E18" s="43" t="s">
        <v>253</v>
      </c>
      <c r="F18" s="43" t="s">
        <v>254</v>
      </c>
      <c r="G18" s="43" t="s">
        <v>255</v>
      </c>
      <c r="H18" s="43" t="s">
        <v>256</v>
      </c>
      <c r="I18" s="43" t="s">
        <v>257</v>
      </c>
      <c r="J18" s="43" t="s">
        <v>258</v>
      </c>
      <c r="K18" s="43" t="s">
        <v>259</v>
      </c>
      <c r="L18" s="43" t="s">
        <v>260</v>
      </c>
      <c r="M18" s="44" t="s">
        <v>261</v>
      </c>
      <c r="N18" s="43" t="s">
        <v>262</v>
      </c>
      <c r="O18" s="43" t="s">
        <v>263</v>
      </c>
      <c r="P18" s="45" t="s">
        <v>264</v>
      </c>
      <c r="Q18" s="45" t="s">
        <v>265</v>
      </c>
      <c r="R18" s="42" t="s">
        <v>266</v>
      </c>
      <c r="S18" s="42" t="s">
        <v>267</v>
      </c>
      <c r="T18" s="42" t="s">
        <v>268</v>
      </c>
      <c r="U18" s="43" t="s">
        <v>269</v>
      </c>
      <c r="V18" s="43" t="s">
        <v>270</v>
      </c>
      <c r="W18" s="45" t="s">
        <v>271</v>
      </c>
      <c r="X18" s="44" t="s">
        <v>272</v>
      </c>
      <c r="Y18" s="153" t="s">
        <v>273</v>
      </c>
      <c r="Z18" s="42" t="s">
        <v>274</v>
      </c>
      <c r="AA18" s="43" t="s">
        <v>275</v>
      </c>
      <c r="AB18" s="46" t="s">
        <v>276</v>
      </c>
      <c r="AC18" s="46" t="s">
        <v>277</v>
      </c>
      <c r="AD18" s="46" t="s">
        <v>278</v>
      </c>
      <c r="AE18" s="44" t="s">
        <v>279</v>
      </c>
      <c r="AF18" s="43" t="s">
        <v>280</v>
      </c>
      <c r="AG18" s="43" t="s">
        <v>281</v>
      </c>
      <c r="AH18" s="45" t="s">
        <v>282</v>
      </c>
    </row>
    <row r="19" spans="1:35" s="22" customFormat="1" ht="103" customHeight="1" x14ac:dyDescent="0.35">
      <c r="A19" s="38"/>
      <c r="B19" s="47">
        <v>1</v>
      </c>
      <c r="C19" s="48" t="str">
        <f>IF('RISK REGISTER'!$C$4="YES",'RISK REGISTER'!$C$6,"")</f>
        <v>RISIKO</v>
      </c>
      <c r="D19" s="48" t="str">
        <f>IF('RISK REGISTER'!$C$4="YES",'RISK REGISTER'!$C$10,"")</f>
        <v>Operational</v>
      </c>
      <c r="E19" s="48" t="str">
        <f>IF('RISK REGISTER'!$C$4="YES",'RISK REGISTER'!$C$11,"")</f>
        <v>Operational.</v>
      </c>
      <c r="F19" s="48" t="str">
        <f>IF('RISK REGISTER'!$C$4="YES",CONCATENATE('RISK REGISTER'!C13," - ",'RISK REGISTER'!C14),"")</f>
        <v>Construction - Pelaksanaan Konstruksi</v>
      </c>
      <c r="G19" s="48"/>
      <c r="H19" s="48" t="str">
        <f>IF('RISK REGISTER'!$C$4="YES",'RISK REGISTER'!$C$15,"")</f>
        <v>Manajemen Stakeholder</v>
      </c>
      <c r="I19" s="48" t="str">
        <f>IF('RISK REGISTER'!$C$4="YES",CONCATENATE('RISK REGISTER'!C17," - ",'RISK REGISTER'!C18," - ",'RISK REGISTER'!C19),"")</f>
        <v>Owner - Perubahan diluar kontrak - Respon negatif dari stakeholder lokal</v>
      </c>
      <c r="J19" s="48"/>
      <c r="K19" s="48" t="str">
        <f>IF('RISK REGISTER'!$C$4="YES",'RISK REGISTER'!$C$20,"")</f>
        <v>Konflik Soshankam</v>
      </c>
      <c r="L19" s="48" t="str">
        <f>IF('RISK REGISTER'!$C$4="YES",'RISK REGISTER'!$C$21,"")</f>
        <v>Proyek terhambat</v>
      </c>
      <c r="M19" s="49">
        <f>IF('RISK REGISTER'!$C$4="YES",('RISK REGISTER'!$C22)/1000000,"")</f>
        <v>3500</v>
      </c>
      <c r="N19" s="48" t="str">
        <f>IFERROR(VLOOKUP('RISK REGISTER'!$C$14,'MASTER DATA'!$BK$2:$BL$199,2,FALSE),"")</f>
        <v>WIKA-KON-PM-03.04</v>
      </c>
      <c r="O19" s="48" t="str">
        <f>IFERROR('RISK REGISTER'!$E25,"")</f>
        <v>Very Poor</v>
      </c>
      <c r="P19" s="50">
        <f>IF('RISK REGISTER'!$C$4="YES",IF(O19="Good",(M19*(1-100%)),IF(O19="Satisfactory",(M19*(1-75%)),IF(O19="Poor",(M19*(1-50%)),IF(O19="Very Poor",(M19*(1-25%)),0)))),"")</f>
        <v>2625</v>
      </c>
      <c r="Q19" s="50">
        <f>IF('RISK REGISTER'!$C$6="RISIKO",(P19*($D$11/1000000))/$P$34,"")</f>
        <v>3972.1479619587953</v>
      </c>
      <c r="R19" s="47">
        <f>IFERROR(IF('RISK REGISTER'!$C$6="RISIKO",'RISK REGISTER'!$E$27,'RISK REGISTER'!$H$27),"")</f>
        <v>3</v>
      </c>
      <c r="S19" s="47">
        <f>IFERROR(IF('RISK REGISTER'!$C$6="RISIKO",IF(AND(((P19-Q19)/Q19)&lt;1%),1,IF(AND((((P19-Q19)/Q19)&gt;=1%),(((P19-Q19)/Q19)&lt;=2.09%)),2,IF(AND((((P19-Q19)/Q19)&gt;=2.1%),(((P19-Q19)/Q19)&lt;=5%)),3,IF(AND(((P19-Q19)/Q19)&gt;5%),4)))),'RISK REGISTER'!$H$28),"")</f>
        <v>1</v>
      </c>
      <c r="T19" s="47" t="str">
        <f>IF('RISK REGISTER'!$C$4="YES",IF('RISK REGISTER'!$C$6="RISIKO",'RISK REGISTER'!$C$29,'RISK REGISTER'!$G$29),"")</f>
        <v>Moderat - 4</v>
      </c>
      <c r="U19" s="48" t="str">
        <f>IF('RISK REGISTER'!$C$4="YES",'RTL&amp;PELUANG'!$C6,"")</f>
        <v>Mengajukan klaim overhead akibat kejadian eksternal</v>
      </c>
      <c r="V19" s="48" t="str">
        <f>IFERROR('RTL&amp;PELUANG'!$E7,"")</f>
        <v>Poor</v>
      </c>
      <c r="W19" s="51">
        <f>IF('RISK REGISTER'!$C$4="YES",(IF(V19="Good",(P19*(1-100%)),IF(V19="Satisfactory",(P19*(1-75%)),IF(V19="Poor",(P19*(1-50%)),IF(V19="Very Poor",(P19*(1-25%)),0))))),"")</f>
        <v>1312.5</v>
      </c>
      <c r="X19" s="52">
        <f>IF('RISK REGISTER'!$C$4="YES",('RTL&amp;PELUANG'!$C9)/1000000,"")</f>
        <v>50</v>
      </c>
      <c r="Y19" s="154">
        <f>IFERROR(IF('RISK REGISTER'!$C$6="RISIKO",'RTL&amp;PELUANG'!$E$11,'RTL&amp;PELUANG'!$H$11),"")</f>
        <v>2</v>
      </c>
      <c r="Z19" s="154">
        <f>IFERROR(IF('RISK REGISTER'!$C$6="RISIKO",'RTL&amp;PELUANG'!$C$12,'RTL&amp;PELUANG'!$H$12),"")</f>
        <v>1</v>
      </c>
      <c r="AA19" s="48" t="str">
        <f>IF('RISK REGISTER'!$C$6="RISIKO",'RTL&amp;PELUANG'!$C$13,'RTL&amp;PELUANG'!$G$13)</f>
        <v>Rendah - 2</v>
      </c>
      <c r="AB19" s="53">
        <f>IF('RISK REGISTER'!$C$4="YES",'RTL&amp;PELUANG'!$C14,"")</f>
        <v>44835</v>
      </c>
      <c r="AC19" s="53">
        <f>IF('RISK REGISTER'!$C$4="YES",'RTL&amp;PELUANG'!$C15,"")</f>
        <v>45016</v>
      </c>
      <c r="AD19" s="53" t="str">
        <f>IF('RISK REGISTER'!$C$6="RISIKO",'RTL&amp;PELUANG'!$C38,"")</f>
        <v>(later)</v>
      </c>
      <c r="AE19" s="52">
        <f>IF('RISK REGISTER'!$C$4="YES",IF('RISK REGISTER'!$C$6="RISIKO",('RTL&amp;PELUANG'!$C$39)/1000000,0),"")</f>
        <v>0</v>
      </c>
      <c r="AF19" s="48" t="str">
        <f>IF('RISK REGISTER'!$C$4="YES",'RISK REGISTER'!C34,"")</f>
        <v>Site Manajer</v>
      </c>
      <c r="AG19" s="48">
        <f>IF('RISK REGISTER'!$C$6="RISIKO",'RTL&amp;PELUANG'!$C$63,"")</f>
        <v>0</v>
      </c>
      <c r="AH19" s="51">
        <f>IF('RISK REGISTER'!$C$4="YES",IF('RISK REGISTER'!$C$6="PELUANG",+Table7[[#This Row],[Column12]]-Table7[[#This Row],[Column15]]+(Table7[[#This Row],[Column15]]-Table7[[#This Row],[Column22]]-Table7[[#This Row],[Column23]]),'RTL&amp;PELUANG'!$C$77/1000000),"")</f>
        <v>0</v>
      </c>
    </row>
    <row r="20" spans="1:35" s="22" customFormat="1" ht="103" customHeight="1" x14ac:dyDescent="0.35">
      <c r="B20" s="47">
        <v>2</v>
      </c>
      <c r="C20" s="48" t="str">
        <f>IF('RISK REGISTER'!$L$4="YES",'RISK REGISTER'!$L$6,"")</f>
        <v>RISIKO</v>
      </c>
      <c r="D20" s="48" t="str">
        <f>IF('RISK REGISTER'!$L$4="YES",'RISK REGISTER'!$L$10,"")</f>
        <v>Operational</v>
      </c>
      <c r="E20" s="48" t="str">
        <f>IF('RISK REGISTER'!$L$4="YES",'RISK REGISTER'!$L$11,"")</f>
        <v>Operational.</v>
      </c>
      <c r="F20" s="48" t="str">
        <f>IF('RISK REGISTER'!$L$4="YES",CONCATENATE('RISK REGISTER'!L13," - ",'RISK REGISTER'!L14),"")</f>
        <v>Manajemen Kontrak - Masa Pelaksanaan Kontrak</v>
      </c>
      <c r="G20" s="48"/>
      <c r="H20" s="48" t="str">
        <f>IF('RISK REGISTER'!$L$4="YES",'RISK REGISTER'!$L$15,"")</f>
        <v>Engineering Design</v>
      </c>
      <c r="I20" s="48" t="str">
        <f>IF('RISK REGISTER'!$L$4="YES",CONCATENATE('RISK REGISTER'!L17," - ",'RISK REGISTER'!L18," - ",'RISK REGISTER'!L19),"")</f>
        <v>Owner - Perubahan didalam kontrak - Kontraktor mengajukan deviasi teknis dalam proposal</v>
      </c>
      <c r="J20" s="48"/>
      <c r="K20" s="48" t="str">
        <f>IF('RISK REGISTER'!$L$4="YES",'RISK REGISTER'!$L$20,"")</f>
        <v>Deviasi teknis ditolak oleh owner</v>
      </c>
      <c r="L20" s="48" t="str">
        <f>IF('RISK REGISTER'!$L$4="YES",'RISK REGISTER'!$L$21,"")</f>
        <v>Kontraktor kembali mengikuti spesifikasi teknis dan harga menjadi lebih besar</v>
      </c>
      <c r="M20" s="49">
        <f>IF('RISK REGISTER'!$L$4="YES",('RISK REGISTER'!$L22)/1000000,"")</f>
        <v>21740.490769919998</v>
      </c>
      <c r="N20" s="48" t="str">
        <f>IFERROR(VLOOKUP('RISK REGISTER'!$L$14,'MASTER DATA'!$BK$2:$BL$199,2,FALSE),"")</f>
        <v>WIKA-MKT-PM-03.01</v>
      </c>
      <c r="O20" s="48" t="str">
        <f>IFERROR('RISK REGISTER'!N25,"")</f>
        <v>Poor</v>
      </c>
      <c r="P20" s="50">
        <f>IF('RISK REGISTER'!$L$4="YES",IF(O20="Good",(M20*(1-100%)),IF(O20="Satisfactory",(M20*(1-75%)),IF(O20="Poor",(M20*(1-50%)),IF(O20="Very Poor",(M20*(1-25%)),0)))),"")</f>
        <v>10870.245384959999</v>
      </c>
      <c r="Q20" s="50">
        <f>IF('RISK REGISTER'!$L$6="RISIKO",(P20*($D$11/1000000))/$P$34,"")</f>
        <v>16448.846876899373</v>
      </c>
      <c r="R20" s="47">
        <f>IFERROR(IF('RISK REGISTER'!$L$6="RISIKO",'RISK REGISTER'!$N$27,'RISK REGISTER'!$Q$27),"")</f>
        <v>2</v>
      </c>
      <c r="S20" s="47">
        <f>IFERROR(IF('RISK REGISTER'!$L$6="RISIKO",IF(AND(((P20-Q20)/Q20)&lt;1%),1,IF(AND((((P20-Q20)/Q20)&gt;=1%),(((P20-Q20)/Q20)&lt;=2.09%)),2,IF(AND((((P20-Q20)/Q20)&gt;=2.1%),(((P20-Q20)/Q20)&lt;=5%)),3,IF(AND(((P20-Q20)/Q20)&gt;5%),4)))),'RISK REGISTER'!$Q$28),"")</f>
        <v>1</v>
      </c>
      <c r="T20" s="47" t="str">
        <f>IF('RISK REGISTER'!$L$4="YES",IF('RISK REGISTER'!$L$6="RISIKO",'RISK REGISTER'!$L$29,'RISK REGISTER'!$P$29),"")</f>
        <v>Rendah - 2</v>
      </c>
      <c r="U20" s="48" t="str">
        <f>IF('RISK REGISTER'!$L$4="YES",'RTL&amp;PELUANG'!$L6,"")</f>
        <v xml:space="preserve">-Menyampaikan list deviasi teknis
-Menyampaikan back up dokumen pendukung dari vendor terkait dan perhitungan teknis bahwa deviasi yang diajukan tidak berdampak pada garansi performa </v>
      </c>
      <c r="V20" s="48" t="str">
        <f>IFERROR('RTL&amp;PELUANG'!$N7,"")</f>
        <v>Poor</v>
      </c>
      <c r="W20" s="51">
        <f>IF('RISK REGISTER'!$L$4="YES",(IF(V20="Good",(P20*(1-100%)),IF(V20="Satisfactory",(P20*(1-75%)),IF(V20="Poor",(P20*(1-50%)),IF(V20="Very Poor",(P20*(1-25%)),0))))),"")</f>
        <v>5435.1226924799994</v>
      </c>
      <c r="X20" s="52">
        <f>IF('RISK REGISTER'!$L$4="YES",('RTL&amp;PELUANG'!$L9)/1000000,"")</f>
        <v>350</v>
      </c>
      <c r="Y20" s="154">
        <f>IFERROR(IF('RISK REGISTER'!$L$6="RISIKO",'RTL&amp;PELUANG'!$N$11,'RTL&amp;PELUANG'!$Q$11),"")</f>
        <v>2</v>
      </c>
      <c r="Z20" s="154">
        <f>IFERROR(IF('RISK REGISTER'!$L$6="RISIKO",'RTL&amp;PELUANG'!$L$12,'RTL&amp;PELUANG'!$Q$12),"")</f>
        <v>1</v>
      </c>
      <c r="AA20" s="48" t="str">
        <f>IF('RISK REGISTER'!$L$6="RISIKO",'RTL&amp;PELUANG'!$L$13,'RTL&amp;PELUANG'!$P$13)</f>
        <v>Rendah - 2</v>
      </c>
      <c r="AB20" s="53">
        <f>IF('RISK REGISTER'!$L$4="YES",'RTL&amp;PELUANG'!$L14,"")</f>
        <v>44835</v>
      </c>
      <c r="AC20" s="53">
        <f>IF('RISK REGISTER'!$L$4="YES",'RTL&amp;PELUANG'!$L15,"")</f>
        <v>45291</v>
      </c>
      <c r="AD20" s="53" t="str">
        <f>IF('RISK REGISTER'!$L$6="RISIKO",'RTL&amp;PELUANG'!$L$38,"")</f>
        <v>(later)</v>
      </c>
      <c r="AE20" s="52">
        <f>IF('RISK REGISTER'!$L$4="YES",IF('RISK REGISTER'!$L$6="RISIKO",('RTL&amp;PELUANG'!$L$39)/1000000,0),"")</f>
        <v>0</v>
      </c>
      <c r="AF20" s="48" t="str">
        <f>IF('RISK REGISTER'!$L$4="YES",'RISK REGISTER'!L34,"")</f>
        <v>Eng &amp; Komersial</v>
      </c>
      <c r="AG20" s="48">
        <f>IF('RISK REGISTER'!$L$6="RISIKO",'RTL&amp;PELUANG'!$L$63,"")</f>
        <v>0</v>
      </c>
      <c r="AH20" s="51">
        <f>IF('RISK REGISTER'!$L$6="PELUANG",+Table7[[#This Row],[Column12]]-Table7[[#This Row],[Column15]]+(Table7[[#This Row],[Column15]]-Table7[[#This Row],[Column22]]-Table7[[#This Row],[Column23]]),'RTL&amp;PELUANG'!$L$77/1000000)</f>
        <v>0</v>
      </c>
    </row>
    <row r="21" spans="1:35" s="22" customFormat="1" ht="103" customHeight="1" x14ac:dyDescent="0.35">
      <c r="B21" s="47">
        <v>3</v>
      </c>
      <c r="C21" s="48" t="str">
        <f>IF('RISK REGISTER'!$U$4="YES",'RISK REGISTER'!$U$6,"")</f>
        <v>RISIKO</v>
      </c>
      <c r="D21" s="48" t="str">
        <f>IF('RISK REGISTER'!$U$4="YES",'RISK REGISTER'!$U$10,"")</f>
        <v>Operational</v>
      </c>
      <c r="E21" s="48" t="str">
        <f>IF('RISK REGISTER'!$U$4="YES",'RISK REGISTER'!$U$11,"")</f>
        <v>Operational.</v>
      </c>
      <c r="F21" s="48" t="str">
        <f>IF('RISK REGISTER'!$U$4="YES",CONCATENATE('RISK REGISTER'!U13," - ",'RISK REGISTER'!U14),"")</f>
        <v>Construction - Pelaksanaan Konstruksi</v>
      </c>
      <c r="G21" s="48"/>
      <c r="H21" s="48" t="str">
        <f>IF('RISK REGISTER'!$U$4="YES",'RISK REGISTER'!$U$15,"")</f>
        <v>Manajemen Penjadwalan (Scheduling)</v>
      </c>
      <c r="I21" s="48" t="str">
        <f>IF('RISK REGISTER'!$U$4="YES",CONCATENATE('RISK REGISTER'!U17," - ",'RISK REGISTER'!U18," - ",'RISK REGISTER'!U19),"")</f>
        <v>Owner - Perubahan didalam kontrak - Batasan maksimum jam kerja (Overtime dibatasi)</v>
      </c>
      <c r="J21" s="48"/>
      <c r="K21" s="48" t="str">
        <f>IF('RISK REGISTER'!$U$4="YES",'RISK REGISTER'!$U$20,"")</f>
        <v>Produktivitas waktu kerja rendah</v>
      </c>
      <c r="L21" s="48" t="str">
        <f>IF('RISK REGISTER'!$U$4="YES",'RISK REGISTER'!$U$21,"")</f>
        <v>Keterlambatan schedule pekerjaan</v>
      </c>
      <c r="M21" s="50">
        <f>IF('RISK REGISTER'!$U$4="YES",('RISK REGISTER'!$U22)/1000000,"")</f>
        <v>28424.647573999999</v>
      </c>
      <c r="N21" s="48" t="str">
        <f>IFERROR(VLOOKUP('RISK REGISTER'!$U$14,'MASTER DATA'!$BK$2:$BL$199,2,FALSE),"")</f>
        <v>WIKA-KON-PM-03.04</v>
      </c>
      <c r="O21" s="48" t="str">
        <f>IFERROR('RISK REGISTER'!$W25,"")</f>
        <v>Poor</v>
      </c>
      <c r="P21" s="50">
        <f>IF('RISK REGISTER'!$U$4="YES",IF(O21="Good",(M21*(1-100%)),IF(O21="Satisfactory",(M21*(1-75%)),IF(O21="Poor",(M21*(1-50%)),IF(O21="Very Poor",(M21*(1-25%)),0)))),"")</f>
        <v>14212.323786999999</v>
      </c>
      <c r="Q21" s="50">
        <f>IF('RISK REGISTER'!$U$6="RISIKO",(P21*($D$11/1000000))/$P$34,"")</f>
        <v>21506.077320087832</v>
      </c>
      <c r="R21" s="47">
        <f>IFERROR(IF('RISK REGISTER'!$U$6="RISIKO",'RISK REGISTER'!$W$27,'RISK REGISTER'!$Z$27),"")</f>
        <v>3</v>
      </c>
      <c r="S21" s="47">
        <f>IFERROR(IF('RISK REGISTER'!$U$6="RISIKO",IF(AND(((P21-Q21)/Q21)&lt;1%),1,IF(AND((((P21-Q21)/Q21)&gt;=1%),(((P21-Q21)/Q21)&lt;=2.09%)),2,IF(AND((((P21-Q21)/Q21)&gt;=2.1%),(((P21-Q21)/Q21)&lt;=5%)),3,IF(AND(((P21-Q21)/Q21)&gt;5%),4)))),'RISK REGISTER'!$Z$28),"")</f>
        <v>1</v>
      </c>
      <c r="T21" s="47" t="str">
        <f>IF('RISK REGISTER'!$U$4="YES",IF('RISK REGISTER'!$U$6="RISIKO",'RISK REGISTER'!$U$29,'RISK REGISTER'!$Y$29),"")</f>
        <v>Moderat - 4</v>
      </c>
      <c r="U21" s="48" t="str">
        <f>IF('RISK REGISTER'!$U$4="YES",IF('RISK REGISTER'!$U$4="YES",'RTL&amp;PELUANG'!$U6,""),"")</f>
        <v>Penyusunan schedule pekerjaan berdasarkan batasan jam kerja sesuai peraturan yang berlaku</v>
      </c>
      <c r="V21" s="48" t="str">
        <f>IFERROR('RTL&amp;PELUANG'!W7,"")</f>
        <v>Poor</v>
      </c>
      <c r="W21" s="51">
        <f>IF('RISK REGISTER'!$U$4="YES",(IF(V21="Good",(P21*(1-100%)),IF(V21="Satisfactory",(P21*(1-75%)),IF(V21="Poor",(P21*(1-50%)),IF(V21="Very Poor",(P21*(1-25%)),0))))),"")</f>
        <v>7106.1618934999997</v>
      </c>
      <c r="X21" s="52">
        <f>IF('RISK REGISTER'!$U$4="YES",('RTL&amp;PELUANG'!$U$9)/1000000,"")</f>
        <v>5684.9295148953088</v>
      </c>
      <c r="Y21" s="154">
        <f>IFERROR(IF('RISK REGISTER'!$U$6="RISIKO",'RTL&amp;PELUANG'!$W$11,'RTL&amp;PELUANG'!$Z$11),"")</f>
        <v>4</v>
      </c>
      <c r="Z21" s="154">
        <f>IFERROR(IF('RISK REGISTER'!$U$6="RISIKO",'RTL&amp;PELUANG'!$U$12,'RTL&amp;PELUANG'!$Z$12),"")</f>
        <v>1</v>
      </c>
      <c r="AA21" s="48" t="str">
        <f>IF('RISK REGISTER'!$U$6="RISIKO",'RTL&amp;PELUANG'!$U$13,'RTL&amp;PELUANG'!$Y$13)</f>
        <v>Tinggi - 7</v>
      </c>
      <c r="AB21" s="53">
        <f>IF('RISK REGISTER'!$U$4="YES",'RTL&amp;PELUANG'!$U14,"")</f>
        <v>44896</v>
      </c>
      <c r="AC21" s="53">
        <f>IF('RISK REGISTER'!$U$4="YES",'RTL&amp;PELUANG'!$U15,"")</f>
        <v>45291</v>
      </c>
      <c r="AD21" s="53" t="str">
        <f>IF('RISK REGISTER'!$U$6="RISIKO",'RTL&amp;PELUANG'!$U$38,"")</f>
        <v>(later)</v>
      </c>
      <c r="AE21" s="52">
        <f>IF('RISK REGISTER'!$U$4="YES",IF('RISK REGISTER'!$U$6="RISIKO",('RTL&amp;PELUANG'!$U$39)/1000000,0),"")</f>
        <v>0</v>
      </c>
      <c r="AF21" s="48" t="str">
        <f>IF('RISK REGISTER'!$U$4="YES",'RISK REGISTER'!U34,"")</f>
        <v>MK, Komersial, Keuangan</v>
      </c>
      <c r="AG21" s="48">
        <f>IF('RISK REGISTER'!$U$6="RISIKO",'RTL&amp;PELUANG'!$U$63,"")</f>
        <v>0</v>
      </c>
      <c r="AH21" s="51">
        <f>IF('RISK REGISTER'!$U$4="YES",IF('RISK REGISTER'!$U$6="PELUANG",+Table7[[#This Row],[Column12]]-Table7[[#This Row],[Column15]]+(Table7[[#This Row],[Column15]]-Table7[[#This Row],[Column22]]-Table7[[#This Row],[Column23]]),'RTL&amp;PELUANG'!$U$77/1000000),"")</f>
        <v>0</v>
      </c>
    </row>
    <row r="22" spans="1:35" s="22" customFormat="1" ht="103" customHeight="1" x14ac:dyDescent="0.35">
      <c r="B22" s="47">
        <v>4</v>
      </c>
      <c r="C22" s="48" t="str">
        <f>IF('RISK REGISTER'!$AD$4="YES",'RISK REGISTER'!$AD$6,"")</f>
        <v>RISIKO</v>
      </c>
      <c r="D22" s="48" t="str">
        <f>IF('RISK REGISTER'!$AD$4="YES",'RISK REGISTER'!$AD$10,"")</f>
        <v>Operational</v>
      </c>
      <c r="E22" s="48" t="str">
        <f>IF('RISK REGISTER'!$AD$4="YES",'RISK REGISTER'!$AD$11,"")</f>
        <v>Operational.</v>
      </c>
      <c r="F22" s="48" t="str">
        <f>IF('RISK REGISTER'!$AD$4="YES",CONCATENATE('RISK REGISTER'!AD13," - ",'RISK REGISTER'!AD14),"")</f>
        <v>Construction - Pelaksanaan Konstruksi</v>
      </c>
      <c r="G22" s="48" t="str">
        <f>IF('RISK REGISTER'!$AD$4="YES",'RISK REGISTER'!$AD$10,"")</f>
        <v>Operational</v>
      </c>
      <c r="H22" s="48" t="str">
        <f>IF('RISK REGISTER'!$AD$4="YES",'RISK REGISTER'!$AD$15,"")</f>
        <v>Manajemen Penjadwalan (Scheduling)</v>
      </c>
      <c r="I22" s="48" t="str">
        <f>IF('RISK REGISTER'!$AD$4="YES",CONCATENATE('RISK REGISTER'!AD17," - ",'RISK REGISTER'!AD18," - ",'RISK REGISTER'!AD19),"")</f>
        <v>Owner - Perubahan didalam kontrak - Batasan maksimum jam kerja (Overtime dibatasi)</v>
      </c>
      <c r="J22" s="48"/>
      <c r="K22" s="48" t="str">
        <f>IF('RISK REGISTER'!$AD$4="YES",'RISK REGISTER'!$AD$20,"")</f>
        <v>Produktivitas waktu kerja rendah</v>
      </c>
      <c r="L22" s="48" t="str">
        <f>IF('RISK REGISTER'!$AD$4="YES",'RISK REGISTER'!$AD$21,"")</f>
        <v>Keterlambatan schedule pekerjaan</v>
      </c>
      <c r="M22" s="50">
        <f>IF('RISK REGISTER'!$AD$4="YES",('RISK REGISTER'!$AD22)/1000000,"")</f>
        <v>28424.647573999999</v>
      </c>
      <c r="N22" s="48" t="str">
        <f>IFERROR(VLOOKUP('RISK REGISTER'!$AD$14,'MASTER DATA'!$BK$2:$BL$199,2,FALSE),"")</f>
        <v>WIKA-KON-PM-03.04</v>
      </c>
      <c r="O22" s="48" t="str">
        <f>IFERROR('RISK REGISTER'!AF25,"")</f>
        <v>Poor</v>
      </c>
      <c r="P22" s="50">
        <f>IF('RISK REGISTER'!$AD$4="YES",IF(O22="Good",(M22*(1-100%)),IF(O22="Satisfactory",(M22*(1-75%)),IF(O22="Poor",(M22*(1-50%)),IF(O22="Very Poor",(M22*(1-25%)),0)))),"")</f>
        <v>14212.323786999999</v>
      </c>
      <c r="Q22" s="50">
        <f>IF('RISK REGISTER'!$AD$6="RISIKO",(P22*($D$11/1000000))/$P$34,"")</f>
        <v>21506.077320087832</v>
      </c>
      <c r="R22" s="47">
        <f>IFERROR(IF('RISK REGISTER'!$AD$6="RISIKO",'RISK REGISTER'!$AF$27,'RISK REGISTER'!$AI$27),"")</f>
        <v>3</v>
      </c>
      <c r="S22" s="47">
        <f>IFERROR(IF('RISK REGISTER'!$AD$6="RISIKO",IF(AND(((P22-Q22)/Q22)&lt;1%),1,IF(AND((((P22-Q22)/Q22)&gt;=1%),(((P22-Q22)/Q22)&lt;=2.09%)),2,IF(AND((((P22-Q22)/Q22)&gt;=2.1%),(((P22-Q22)/Q22)&lt;=5%)),3,IF(AND(((P22-Q22)/Q22)&gt;5%),4)))),'RISK REGISTER'!$AI$28),"")</f>
        <v>1</v>
      </c>
      <c r="T22" s="47" t="str">
        <f>IF('RISK REGISTER'!$AD$4="YES",IF('RISK REGISTER'!$AD$6="RISIKO",'RISK REGISTER'!$AD$29,'RISK REGISTER'!$AH$29),"")</f>
        <v>Moderat - 4</v>
      </c>
      <c r="U22" s="48" t="str">
        <f>IF('RISK REGISTER'!$AD$4="YES",'RTL&amp;PELUANG'!$AD6,"")</f>
        <v>Penyusunan schedule pekerjaan berdasarkan batasan jam kerja sesuai peraturan yang berlaku</v>
      </c>
      <c r="V22" s="48" t="str">
        <f>IFERROR('RTL&amp;PELUANG'!AF7,"")</f>
        <v>Poor</v>
      </c>
      <c r="W22" s="51">
        <f>IF('RISK REGISTER'!$AD$4="YES",(IF(V22="Good",(P22*(1-100%)),IF(V22="Satisfactory",(P22*(1-75%)),IF(V22="Poor",(P22*(1-50%)),IF(V22="Very Poor",(P22*(1-25%)),0))))),"")</f>
        <v>7106.1618934999997</v>
      </c>
      <c r="X22" s="52">
        <f>IF('RISK REGISTER'!$AD$4="YES",('RTL&amp;PELUANG'!$AD$9)/1000000,"")</f>
        <v>5684.9295148953088</v>
      </c>
      <c r="Y22" s="154">
        <f>IFERROR(IF('RISK REGISTER'!$AD$6="RISIKO",'RTL&amp;PELUANG'!$AF$11,'RTL&amp;PELUANG'!$AI$11),"")</f>
        <v>4</v>
      </c>
      <c r="Z22" s="154">
        <f>IFERROR(IF('RISK REGISTER'!$AD$6="RISIKO",'RTL&amp;PELUANG'!$AD$12,'RTL&amp;PELUANG'!$AI$12),"")</f>
        <v>1</v>
      </c>
      <c r="AA22" s="48" t="str">
        <f>IF('RISK REGISTER'!$AD$6="RISIKO",'RTL&amp;PELUANG'!$AD$13,'RTL&amp;PELUANG'!$AH$13)</f>
        <v>Tinggi - 7</v>
      </c>
      <c r="AB22" s="53">
        <f>IF('RISK REGISTER'!$AD$4="YES",'RTL&amp;PELUANG'!$AD14,"")</f>
        <v>44896</v>
      </c>
      <c r="AC22" s="53">
        <f>IF('RISK REGISTER'!$AD$4="YES",'RTL&amp;PELUANG'!$AD15,"")</f>
        <v>45291</v>
      </c>
      <c r="AD22" s="53" t="str">
        <f>IF('RISK REGISTER'!$AD$6="RISIKO",'RTL&amp;PELUANG'!$AD$38,"")</f>
        <v>(later)</v>
      </c>
      <c r="AE22" s="52">
        <f>IF('RISK REGISTER'!$AD$4="YES",IF('RISK REGISTER'!$AD$6="RISIKO",('RTL&amp;PELUANG'!$AD$39)/1000000,0),"")</f>
        <v>0</v>
      </c>
      <c r="AF22" s="48" t="str">
        <f>IF('RISK REGISTER'!$AD$4="YES",'RISK REGISTER'!AD34,"")</f>
        <v>MK, Komersial, Keuangan</v>
      </c>
      <c r="AG22" s="48">
        <f>IF('RISK REGISTER'!$AD$6="RISIKO",'RTL&amp;PELUANG'!$AD$63,"")</f>
        <v>0</v>
      </c>
      <c r="AH22" s="51">
        <f>IF('RISK REGISTER'!$AD$4="YES",IF('RISK REGISTER'!$AD$6="PELUANG",+Table7[[#This Row],[Column12]]-Table7[[#This Row],[Column15]]+(Table7[[#This Row],[Column15]]-Table7[[#This Row],[Column22]]-Table7[[#This Row],[Column23]]),'RTL&amp;PELUANG'!$AD$77/1000000),"")</f>
        <v>0</v>
      </c>
    </row>
    <row r="23" spans="1:35" s="22" customFormat="1" ht="103" customHeight="1" x14ac:dyDescent="0.35">
      <c r="B23" s="47">
        <v>5</v>
      </c>
      <c r="C23" s="48" t="str">
        <f>IF('RISK REGISTER'!$AM$4="YES",'RISK REGISTER'!$AM$6,"")</f>
        <v>RISIKO</v>
      </c>
      <c r="D23" s="48" t="str">
        <f>IF('RISK REGISTER'!$AM$4="YES",'RISK REGISTER'!$AM$10,"")</f>
        <v>Operational</v>
      </c>
      <c r="E23" s="48" t="str">
        <f>IF('RISK REGISTER'!$AM$4="YES",'RISK REGISTER'!$AM$11,"")</f>
        <v>Operational.</v>
      </c>
      <c r="F23" s="48" t="str">
        <f>IF('RISK REGISTER'!$AM$4="YES",CONCATENATE('RISK REGISTER'!AM13," - ",'RISK REGISTER'!AM14),"")</f>
        <v>Construction - Pelaksanaan Konstruksi</v>
      </c>
      <c r="G23" s="48" t="str">
        <f>IF('RISK REGISTER'!$AM$4="YES",'RISK REGISTER'!$AM$10,"")</f>
        <v>Operational</v>
      </c>
      <c r="H23" s="48" t="str">
        <f>IF('RISK REGISTER'!$AM$4="YES",'RISK REGISTER'!$AM$15,"")</f>
        <v>Manajemen Penjadwalan (Scheduling)</v>
      </c>
      <c r="I23" s="48" t="str">
        <f>IF('RISK REGISTER'!$AM$4="YES",CONCATENATE('RISK REGISTER'!$AM$17," - ",'RISK REGISTER'!$AM$18," - ",'RISK REGISTER'!$AM$19),"")</f>
        <v>Owner - Perubahan didalam kontrak - Batasan maksimum jam kerja (Overtime dibatasi)</v>
      </c>
      <c r="J23" s="48"/>
      <c r="K23" s="48" t="str">
        <f>IF('RISK REGISTER'!$AM$4="YES",'RISK REGISTER'!$AM$20,"")</f>
        <v>Produktivitas waktu kerja rendah</v>
      </c>
      <c r="L23" s="48" t="str">
        <f>IF('RISK REGISTER'!$AM$4="YES",'RISK REGISTER'!$AM$21,"")</f>
        <v>Keterlambatan schedule pekerjaan</v>
      </c>
      <c r="M23" s="50">
        <f>IF('RISK REGISTER'!$AM$4="YES",('RISK REGISTER'!$AM$22)/1000000,"")</f>
        <v>28424.647573999999</v>
      </c>
      <c r="N23" s="48" t="str">
        <f>IFERROR(VLOOKUP('RISK REGISTER'!$AM$14,'MASTER DATA'!$BK$2:$BL$199,2,FALSE),"")</f>
        <v>WIKA-KON-PM-03.04</v>
      </c>
      <c r="O23" s="48" t="str">
        <f>IFERROR('RISK REGISTER'!$AO25,"")</f>
        <v>Poor</v>
      </c>
      <c r="P23" s="50">
        <f>IF('RISK REGISTER'!$AM$4="YES",IF(O23="Good",(M23*(1-100%)),IF(O23="Satisfactory",(M23*(1-75%)),IF(O23="Poor",(M23*(1-50%)),IF(O23="Very Poor",(M23*(1-25%)),0)))),"")</f>
        <v>14212.323786999999</v>
      </c>
      <c r="Q23" s="50">
        <f>IF('RISK REGISTER'!$AM$6="RISIKO",(P23*($D$11/1000000))/$P$34,"")</f>
        <v>21506.077320087832</v>
      </c>
      <c r="R23" s="47">
        <f>IFERROR(IF('RISK REGISTER'!$AM$6="RISIKO",'RISK REGISTER'!$AO$27,'RISK REGISTER'!$AR$27),"")</f>
        <v>3</v>
      </c>
      <c r="S23" s="47">
        <f>IFERROR(IF('RISK REGISTER'!$AM$6="RISIKO",IF(AND(((P23-Q23)/Q23)&lt;1%),1,IF(AND((((P23-Q23)/Q23)&gt;=1%),(((P23-Q23)/Q23)&lt;=2.09%)),2,IF(AND((((P23-Q23)/Q23)&gt;=2.1%),(((P23-Q23)/Q23)&lt;=5%)),3,IF(AND(((P23-Q23)/Q23)&gt;5%),4)))),'RISK REGISTER'!$AR$28),"")</f>
        <v>1</v>
      </c>
      <c r="T23" s="47" t="str">
        <f>IF('RISK REGISTER'!$AM$4="YES",IF('RISK REGISTER'!$AM$6="RISIKO",'RISK REGISTER'!$AM$29,'RISK REGISTER'!$AQ$29),"")</f>
        <v>Moderat - 4</v>
      </c>
      <c r="U23" s="48" t="str">
        <f>IF('RISK REGISTER'!$AM$4="YES",'RTL&amp;PELUANG'!$AM6,"")</f>
        <v>Penyusunan schedule pekerjaan berdasarkan batasan jam kerja sesuai peraturan yang berlaku</v>
      </c>
      <c r="V23" s="48" t="str">
        <f>IFERROR('RTL&amp;PELUANG'!$AO7,"")</f>
        <v>Poor</v>
      </c>
      <c r="W23" s="51">
        <f>IF('RISK REGISTER'!$AM$4="YES",(IF(V23="Good",(P23*(1-100%)),IF(V23="Satisfactory",(P23*(1-75%)),IF(V23="Poor",(P23*(1-50%)),IF(V23="Very Poor",(P23*(1-25%)),0))))),"")</f>
        <v>7106.1618934999997</v>
      </c>
      <c r="X23" s="52">
        <f>IF('RISK REGISTER'!$AM$4="YES",('RTL&amp;PELUANG'!$AM$9)/1000000,"")</f>
        <v>5684.9295148953088</v>
      </c>
      <c r="Y23" s="154">
        <f>IFERROR(IF('RISK REGISTER'!$AM$6="RISIKO",'RTL&amp;PELUANG'!$AO$11,'RTL&amp;PELUANG'!$AR$11),"")</f>
        <v>4</v>
      </c>
      <c r="Z23" s="154">
        <f>IFERROR(IF('RISK REGISTER'!$AM$6="RISIKO",'RTL&amp;PELUANG'!$AM$12,'RTL&amp;PELUANG'!$AR$12),"")</f>
        <v>1</v>
      </c>
      <c r="AA23" s="48" t="str">
        <f>IF('RISK REGISTER'!$AM$6="RISIKO",'RTL&amp;PELUANG'!$AM$13,'RTL&amp;PELUANG'!$AQ$13)</f>
        <v>Tinggi - 7</v>
      </c>
      <c r="AB23" s="53">
        <f>IF('RISK REGISTER'!$AM$4="YES",'RTL&amp;PELUANG'!$AM14,"")</f>
        <v>44896</v>
      </c>
      <c r="AC23" s="53">
        <f>IF('RISK REGISTER'!$AM$4="YES",'RTL&amp;PELUANG'!$AM15,"")</f>
        <v>45291</v>
      </c>
      <c r="AD23" s="53" t="str">
        <f>IF('RISK REGISTER'!$AM$6="RISIKO",'RTL&amp;PELUANG'!$AM$38,"")</f>
        <v>(later)</v>
      </c>
      <c r="AE23" s="52">
        <f>IF('RISK REGISTER'!$AM$4="YES",IF('RISK REGISTER'!$AM$6="RISIKO",('RTL&amp;PELUANG'!$AM$39)/1000000,0),"")</f>
        <v>0</v>
      </c>
      <c r="AF23" s="48" t="str">
        <f>IF('RISK REGISTER'!$AM$4="YES",'RISK REGISTER'!$AM$34,"")</f>
        <v>MK, Komersial, Keuangan</v>
      </c>
      <c r="AG23" s="48">
        <f>IF('RISK REGISTER'!$AM$6="RISIKO",'RTL&amp;PELUANG'!$AM$63,"")</f>
        <v>0</v>
      </c>
      <c r="AH23" s="51">
        <f>IF('RISK REGISTER'!$AM$4="YES",IF('RISK REGISTER'!$AM$6="PELUANG",+Table7[[#This Row],[Column12]]-Table7[[#This Row],[Column15]]+(Table7[[#This Row],[Column15]]-Table7[[#This Row],[Column22]]-Table7[[#This Row],[Column23]]),'RTL&amp;PELUANG'!$AM$77/1000000),"")</f>
        <v>0</v>
      </c>
    </row>
    <row r="24" spans="1:35" s="22" customFormat="1" ht="103" customHeight="1" x14ac:dyDescent="0.35">
      <c r="B24" s="47">
        <v>6</v>
      </c>
      <c r="C24" s="48" t="str">
        <f>IF('RISK REGISTER'!$AV$4="YES",'RISK REGISTER'!$AV$6,"")</f>
        <v>RISIKO</v>
      </c>
      <c r="D24" s="48" t="str">
        <f>IF('RISK REGISTER'!$AV$4="YES",'RISK REGISTER'!$AV$10,"")</f>
        <v>Operational</v>
      </c>
      <c r="E24" s="48" t="str">
        <f>IF('RISK REGISTER'!$AV$4="YES",'RISK REGISTER'!$AV$11,"")</f>
        <v>Operational.</v>
      </c>
      <c r="F24" s="48" t="str">
        <f>IF('RISK REGISTER'!$AV$4="YES",CONCATENATE('RISK REGISTER'!AV13," - ",'RISK REGISTER'!AV14),"")</f>
        <v>Construction - Pelaksanaan Konstruksi</v>
      </c>
      <c r="G24" s="48" t="str">
        <f>IF('RISK REGISTER'!$AV$4="YES",'RISK REGISTER'!$AV$10,"")</f>
        <v>Operational</v>
      </c>
      <c r="H24" s="48" t="str">
        <f>IF('RISK REGISTER'!$AV$4="YES",'RISK REGISTER'!$AV$15,"")</f>
        <v>Manajemen Penjadwalan (Scheduling)</v>
      </c>
      <c r="I24" s="48" t="str">
        <f>IF('RISK REGISTER'!$AV$4="YES",CONCATENATE('RISK REGISTER'!$AV$17," - ",'RISK REGISTER'!$AV$18," - ",'RISK REGISTER'!$AV$19),"")</f>
        <v>Owner - Perubahan didalam kontrak - Batasan maksimum jam kerja (Overtime dibatasi)</v>
      </c>
      <c r="J24" s="48"/>
      <c r="K24" s="48" t="str">
        <f>IF('RISK REGISTER'!$AV$4="YES",'RISK REGISTER'!$AV$20,"")</f>
        <v>Produktivitas waktu kerja rendah</v>
      </c>
      <c r="L24" s="48" t="str">
        <f>IF('RISK REGISTER'!$AV$4="YES",'RISK REGISTER'!$AV$21,"")</f>
        <v>Keterlambatan schedule pekerjaan</v>
      </c>
      <c r="M24" s="50">
        <f>IF('RISK REGISTER'!$AV$4="YES",('RISK REGISTER'!$AV$22)/1000000,"")</f>
        <v>28424.647573999999</v>
      </c>
      <c r="N24" s="48" t="str">
        <f>IFERROR(VLOOKUP('RISK REGISTER'!$AV$14,'MASTER DATA'!$BK$2:$BL$199,2,FALSE),"")</f>
        <v>WIKA-KON-PM-03.04</v>
      </c>
      <c r="O24" s="48" t="str">
        <f>IFERROR('RISK REGISTER'!AX25,"")</f>
        <v>Poor</v>
      </c>
      <c r="P24" s="50">
        <f>IF('RISK REGISTER'!$AV$4="YES",IF(O24="Good",(M24*(1-100%)),IF(O24="Satisfactory",(M24*(1-75%)),IF(O24="Poor",(M24*(1-50%)),IF(O24="Very Poor",(M24*(1-25%)),0)))),"")</f>
        <v>14212.323786999999</v>
      </c>
      <c r="Q24" s="50">
        <f>IF('RISK REGISTER'!$AV$6="RISIKO",(P24*($D$11/1000000))/$P$34,"")</f>
        <v>21506.077320087832</v>
      </c>
      <c r="R24" s="47">
        <f>IFERROR(IF('RISK REGISTER'!$AV$6="RISIKO",'RISK REGISTER'!$AX$27,'RISK REGISTER'!$BA$27),"")</f>
        <v>3</v>
      </c>
      <c r="S24" s="47">
        <f>IFERROR(IF('RISK REGISTER'!$AV$6="RISIKO",IF(AND(((P24-Q24)/Q24)&lt;1%),1,IF(AND((((P24-Q24)/Q24)&gt;=1%),(((P24-Q24)/Q24)&lt;=2.09%)),2,IF(AND((((P24-Q24)/Q24)&gt;=2.1%),(((P24-Q24)/Q24)&lt;=5%)),3,IF(AND(((P24-Q24)/Q24)&gt;5%),4)))),'RISK REGISTER'!$BA$28),"")</f>
        <v>1</v>
      </c>
      <c r="T24" s="47" t="str">
        <f>IF('RISK REGISTER'!$AV$4="YES",IF('RISK REGISTER'!$AV$6="RISIKO",'RISK REGISTER'!$AV$29,'RISK REGISTER'!$AZ$29),"")</f>
        <v>Moderat - 4</v>
      </c>
      <c r="U24" s="48" t="str">
        <f>IF('RISK REGISTER'!$AV$4="YES",'RTL&amp;PELUANG'!$AV6,"")</f>
        <v>Penyusunan schedule pekerjaan berdasarkan batasan jam kerja sesuai peraturan yang berlaku</v>
      </c>
      <c r="V24" s="48" t="str">
        <f>IFERROR('RTL&amp;PELUANG'!AX7,"")</f>
        <v>Poor</v>
      </c>
      <c r="W24" s="51">
        <f>IF('RISK REGISTER'!$AV$4="YES",(IF(V24="Good",(P24*(1-100%)),IF(V24="Satisfactory",(P24*(1-75%)),IF(V24="Poor",(P24*(1-50%)),IF(V24="Very Poor",(P24*(1-25%)),0))))),"")</f>
        <v>7106.1618934999997</v>
      </c>
      <c r="X24" s="52">
        <f>IF('RISK REGISTER'!$AV$4="YES",('RTL&amp;PELUANG'!$AV$9)/1000000,"")</f>
        <v>5684.9295148953088</v>
      </c>
      <c r="Y24" s="154">
        <f>IFERROR(IF('RISK REGISTER'!$AV$6="RISIKO",'RTL&amp;PELUANG'!$AX$11,'RTL&amp;PELUANG'!$BA$11),"")</f>
        <v>4</v>
      </c>
      <c r="Z24" s="154">
        <f>IFERROR(IF('RISK REGISTER'!$AV$6="RISIKO",'RTL&amp;PELUANG'!$AV$12,'RTL&amp;PELUANG'!$BA$12),"")</f>
        <v>1</v>
      </c>
      <c r="AA24" s="48" t="str">
        <f>IF('RISK REGISTER'!$AV$6="RISIKO",'RTL&amp;PELUANG'!$AV$13,'RTL&amp;PELUANG'!$AZ$13)</f>
        <v>Tinggi - 7</v>
      </c>
      <c r="AB24" s="53">
        <f>IF('RISK REGISTER'!$AV$4="YES",'RTL&amp;PELUANG'!$AV14,"")</f>
        <v>44896</v>
      </c>
      <c r="AC24" s="53">
        <f>IF('RISK REGISTER'!$AV$4="YES",'RTL&amp;PELUANG'!$AV15,"")</f>
        <v>45291</v>
      </c>
      <c r="AD24" s="53" t="str">
        <f>IF('RISK REGISTER'!$AV$6="RISIKO",'RTL&amp;PELUANG'!$AV$38,"")</f>
        <v>(later)</v>
      </c>
      <c r="AE24" s="52">
        <f>IF('RISK REGISTER'!$AV$4="YES",IF('RISK REGISTER'!$AV$6="RISIKO",('RTL&amp;PELUANG'!$AV$39)/1000000,0),"")</f>
        <v>0</v>
      </c>
      <c r="AF24" s="48" t="str">
        <f>IF('RISK REGISTER'!$AV$4="YES",'RISK REGISTER'!$AV$34,"")</f>
        <v>MK, Komersial, Keuangan</v>
      </c>
      <c r="AG24" s="48">
        <f>IF('RISK REGISTER'!$AV$6="RISIKO",'RTL&amp;PELUANG'!$AV$63,"")</f>
        <v>0</v>
      </c>
      <c r="AH24" s="51">
        <f>IF('RISK REGISTER'!$AV$4="YES",IF('RISK REGISTER'!$AV$6="PELUANG",+Table7[[#This Row],[Column12]]-Table7[[#This Row],[Column15]]+(Table7[[#This Row],[Column15]]-Table7[[#This Row],[Column22]]-Table7[[#This Row],[Column23]]),'RTL&amp;PELUANG'!$AV$77/1000000),"")</f>
        <v>0</v>
      </c>
    </row>
    <row r="25" spans="1:35" s="22" customFormat="1" ht="103" customHeight="1" x14ac:dyDescent="0.35">
      <c r="B25" s="47">
        <v>7</v>
      </c>
      <c r="C25" s="48" t="str">
        <f>IF('RISK REGISTER'!$BE$4="YES",'RISK REGISTER'!$BE$6,"")</f>
        <v>RISIKO</v>
      </c>
      <c r="D25" s="48" t="str">
        <f>IF('RISK REGISTER'!$BE$4="YES",'RISK REGISTER'!$BE$10,"")</f>
        <v>Operational</v>
      </c>
      <c r="E25" s="48" t="str">
        <f>IF('RISK REGISTER'!$BE$4="YES",'RISK REGISTER'!$BE$11,"")</f>
        <v>Operational.</v>
      </c>
      <c r="F25" s="48" t="str">
        <f>IF('RISK REGISTER'!$BE$4="YES",CONCATENATE('RISK REGISTER'!BE13," - ",'RISK REGISTER'!BE14),"")</f>
        <v>Construction - Pelaksanaan Konstruksi</v>
      </c>
      <c r="G25" s="48" t="str">
        <f>IF('RISK REGISTER'!$BE$4="YES",'RISK REGISTER'!$BE$10,"")</f>
        <v>Operational</v>
      </c>
      <c r="H25" s="48" t="str">
        <f>IF('RISK REGISTER'!$BE$4="YES",'RISK REGISTER'!$BE$15,"")</f>
        <v>Manajemen Penjadwalan (Scheduling)</v>
      </c>
      <c r="I25" s="48" t="str">
        <f>IF('RISK REGISTER'!$BE$4="YES",CONCATENATE('RISK REGISTER'!$BE$17," - ",'RISK REGISTER'!$BE$18," - ",'RISK REGISTER'!$BE$19),"")</f>
        <v>Owner - Perubahan didalam kontrak - Batasan maksimum jam kerja (Overtime dibatasi)</v>
      </c>
      <c r="J25" s="48"/>
      <c r="K25" s="48" t="str">
        <f>IF('RISK REGISTER'!$BE$4="YES",'RISK REGISTER'!$BE$20,"")</f>
        <v>Produktivitas waktu kerja rendah</v>
      </c>
      <c r="L25" s="48" t="str">
        <f>IF('RISK REGISTER'!$BE$4="YES",'RISK REGISTER'!$BE$21,"")</f>
        <v>Keterlambatan schedule pekerjaan</v>
      </c>
      <c r="M25" s="50">
        <f>IF('RISK REGISTER'!$BE$4="YES",('RISK REGISTER'!$BE$22)/1000000,"")</f>
        <v>28424.647573999999</v>
      </c>
      <c r="N25" s="48" t="str">
        <f>IFERROR(VLOOKUP('RISK REGISTER'!$BE$14,'MASTER DATA'!$BK$2:$BL$199,2,FALSE),"")</f>
        <v>WIKA-KON-PM-03.04</v>
      </c>
      <c r="O25" s="48" t="str">
        <f>IFERROR('RISK REGISTER'!BG25,"")</f>
        <v>Poor</v>
      </c>
      <c r="P25" s="50">
        <f>IF('RISK REGISTER'!$BE$4="YES",IF(O25="Good",(M25*(1-100%)),IF(O25="Satisfactory",(M25*(1-75%)),IF(O25="Poor",(M25*(1-50%)),IF(O25="Very Poor",(M25*(1-25%)),0)))),"")</f>
        <v>14212.323786999999</v>
      </c>
      <c r="Q25" s="50">
        <f>IF('RISK REGISTER'!$BE$6="RISIKO",(P25*($D$11/1000000))/$P$34,"")</f>
        <v>21506.077320087832</v>
      </c>
      <c r="R25" s="47">
        <f>IFERROR(IF('RISK REGISTER'!$BE$6="RISIKO",'RISK REGISTER'!$BG$27,'RISK REGISTER'!$BJ$27),"")</f>
        <v>3</v>
      </c>
      <c r="S25" s="47">
        <f>IFERROR(IF('RISK REGISTER'!$BE$6="RISIKO",IF(AND(((P25-Q25)/Q25)&lt;1%),1,IF(AND((((P25-Q25)/Q25)&gt;=1%),(((P25-Q25)/Q25)&lt;=2.09%)),2,IF(AND((((P25-Q25)/Q25)&gt;=2.1%),(((P25-Q25)/Q25)&lt;=5%)),3,IF(AND(((P25-Q25)/Q25)&gt;5%),4)))),'RISK REGISTER'!$BJ$28),"")</f>
        <v>1</v>
      </c>
      <c r="T25" s="47" t="str">
        <f>IF('RISK REGISTER'!$BE$4="YES",IF('RISK REGISTER'!$BE$6="RISIKO",'RISK REGISTER'!$BE$29,'RISK REGISTER'!$BI$29),"")</f>
        <v>Moderat - 4</v>
      </c>
      <c r="U25" s="48" t="str">
        <f>IF('RISK REGISTER'!$BE$4="YES",'RTL&amp;PELUANG'!$BE6,"")</f>
        <v>Penyusunan schedule pekerjaan berdasarkan batasan jam kerja sesuai peraturan yang berlaku</v>
      </c>
      <c r="V25" s="48" t="str">
        <f>IFERROR('RTL&amp;PELUANG'!BG7,"")</f>
        <v>Poor</v>
      </c>
      <c r="W25" s="51">
        <f>IF('RISK REGISTER'!$BE$4="YES",(IF(V25="Good",(P25*(1-100%)),IF(V25="Satisfactory",(P25*(1-75%)),IF(V25="Poor",(P25*(1-50%)),IF(V25="Very Poor",(P25*(1-25%)),0))))),"")</f>
        <v>7106.1618934999997</v>
      </c>
      <c r="X25" s="52">
        <f>IF('RISK REGISTER'!$BE$4="YES",('RTL&amp;PELUANG'!$BE$9)/1000000,"")</f>
        <v>5684.9295148953088</v>
      </c>
      <c r="Y25" s="154">
        <f>IFERROR(IF('RISK REGISTER'!$BE$6="RISIKO",'RTL&amp;PELUANG'!$BG$11,'RTL&amp;PELUANG'!$BJ$11),"")</f>
        <v>4</v>
      </c>
      <c r="Z25" s="154">
        <f>IFERROR(IF('RISK REGISTER'!$BE$6="RISIKO",'RTL&amp;PELUANG'!$BE$12,'RTL&amp;PELUANG'!$BJ$12),"")</f>
        <v>1</v>
      </c>
      <c r="AA25" s="48" t="str">
        <f>IF('RISK REGISTER'!$BE$6="RISIKO",'RTL&amp;PELUANG'!$BE$13,'RTL&amp;PELUANG'!$BI$13)</f>
        <v>Tinggi - 7</v>
      </c>
      <c r="AB25" s="53">
        <f>IF('RISK REGISTER'!$BE$4="YES",'RTL&amp;PELUANG'!$BE14,"")</f>
        <v>44896</v>
      </c>
      <c r="AC25" s="53">
        <f>IF('RISK REGISTER'!$BE$4="YES",'RTL&amp;PELUANG'!$BE15,"")</f>
        <v>45291</v>
      </c>
      <c r="AD25" s="53" t="str">
        <f>IF('RISK REGISTER'!$BE$6="RISIKO",'RTL&amp;PELUANG'!$BE$38,"")</f>
        <v>(later)</v>
      </c>
      <c r="AE25" s="52">
        <f>IF('RISK REGISTER'!$BE$4="YES",IF('RISK REGISTER'!$BE$6="RISIKO",('RTL&amp;PELUANG'!$BE$39)/1000000,0),"")</f>
        <v>0</v>
      </c>
      <c r="AF25" s="48" t="str">
        <f>IF('RISK REGISTER'!$BE$4="YES",'RISK REGISTER'!$BE$34,"")</f>
        <v>MK, Komersial, Keuangan</v>
      </c>
      <c r="AG25" s="48">
        <f>IF('RISK REGISTER'!$BE$6="RISIKO",'RTL&amp;PELUANG'!$BE$63,"")</f>
        <v>0</v>
      </c>
      <c r="AH25" s="51">
        <f>IF('RISK REGISTER'!$BE$4="YES",IF('RISK REGISTER'!$BE$6="PELUANG",+Table7[[#This Row],[Column12]]-Table7[[#This Row],[Column15]]+(Table7[[#This Row],[Column15]]-Table7[[#This Row],[Column22]]-Table7[[#This Row],[Column23]]),'RTL&amp;PELUANG'!$BE$77/1000000),"")</f>
        <v>0</v>
      </c>
    </row>
    <row r="26" spans="1:35" s="22" customFormat="1" ht="103" customHeight="1" x14ac:dyDescent="0.35">
      <c r="B26" s="47">
        <v>8</v>
      </c>
      <c r="C26" s="48" t="str">
        <f>IF('RISK REGISTER'!$BN$4="YES",'RISK REGISTER'!$BN$6,"")</f>
        <v>RISIKO</v>
      </c>
      <c r="D26" s="48" t="str">
        <f>IF('RISK REGISTER'!$BN$4="YES",'RISK REGISTER'!$BN$10,"")</f>
        <v>Operational</v>
      </c>
      <c r="E26" s="48" t="str">
        <f>IF('RISK REGISTER'!$BN$4="YES",'RISK REGISTER'!$BN$11,"")</f>
        <v>Operational.</v>
      </c>
      <c r="F26" s="48" t="str">
        <f>IF('RISK REGISTER'!$BN$4="YES",CONCATENATE('RISK REGISTER'!BN13," - ",'RISK REGISTER'!BN14),"")</f>
        <v>Construction - Pelaksanaan Konstruksi</v>
      </c>
      <c r="G26" s="48" t="str">
        <f>IF('RISK REGISTER'!$BN$4="YES",'RISK REGISTER'!$BN$10,"")</f>
        <v>Operational</v>
      </c>
      <c r="H26" s="48" t="str">
        <f>IF('RISK REGISTER'!$BN$4="YES",'RISK REGISTER'!$BN$15,"")</f>
        <v>Manajemen Penjadwalan (Scheduling)</v>
      </c>
      <c r="I26" s="48" t="str">
        <f>IF('RISK REGISTER'!$BN$4="YES",CONCATENATE('RISK REGISTER'!$BN$17," - ",'RISK REGISTER'!$BN$18," - ",'RISK REGISTER'!$BN$19),"")</f>
        <v>Owner - Perubahan didalam kontrak - Batasan maksimum jam kerja (Overtime dibatasi)</v>
      </c>
      <c r="J26" s="48"/>
      <c r="K26" s="48" t="str">
        <f>IF('RISK REGISTER'!$BN$4="YES",'RISK REGISTER'!$BN$20,"")</f>
        <v>Produktivitas waktu kerja rendah</v>
      </c>
      <c r="L26" s="48" t="str">
        <f>IF('RISK REGISTER'!$BN$4="YES",'RISK REGISTER'!$BN$21,"")</f>
        <v>Keterlambatan schedule pekerjaan</v>
      </c>
      <c r="M26" s="50">
        <f>IF('RISK REGISTER'!$BN$4="YES",('RISK REGISTER'!$BN$22)/1000000,"")</f>
        <v>28424.647573999999</v>
      </c>
      <c r="N26" s="48" t="str">
        <f>IFERROR(VLOOKUP('RISK REGISTER'!$BN$14,'MASTER DATA'!$BK$2:$BL$199,2,FALSE),"")</f>
        <v>WIKA-KON-PM-03.04</v>
      </c>
      <c r="O26" s="48" t="str">
        <f>IFERROR('RISK REGISTER'!BP25,"")</f>
        <v>Poor</v>
      </c>
      <c r="P26" s="50">
        <f>IF('RISK REGISTER'!$BN$4="YES",IF(O26="Good",(M26*(1-100%)),IF(O26="Satisfactory",(M26*(1-75%)),IF(O26="Poor",(M26*(1-50%)),IF(O26="Very Poor",(M26*(1-25%)),0)))),"")</f>
        <v>14212.323786999999</v>
      </c>
      <c r="Q26" s="50">
        <f>IF('RISK REGISTER'!$BN$6="RISIKO",(P26*($D$11/1000000))/$P$34,"")</f>
        <v>21506.077320087832</v>
      </c>
      <c r="R26" s="47">
        <f>IFERROR(IF('RISK REGISTER'!$BN$6="RISIKO",'RISK REGISTER'!$BP$27,'RISK REGISTER'!$BS$27),"")</f>
        <v>3</v>
      </c>
      <c r="S26" s="47">
        <f>IFERROR(IF('RISK REGISTER'!$BN$6="RISIKO",IF(AND(((P26-Q26)/Q26)&lt;1%),1,IF(AND((((P26-Q26)/Q26)&gt;=1%),(((P26-Q26)/Q26)&lt;=2.09%)),2,IF(AND((((P26-Q26)/Q26)&gt;=2.1%),(((P26-Q26)/Q26)&lt;=5%)),3,IF(AND(((P26-Q26)/Q26)&gt;5%),4)))),'RISK REGISTER'!$BS$28),"")</f>
        <v>1</v>
      </c>
      <c r="T26" s="47" t="str">
        <f>IF('RISK REGISTER'!$BN$4="YES",IF('RISK REGISTER'!$BN$6="RISIKO",'RISK REGISTER'!$BN$29,'RISK REGISTER'!$BR$29),"")</f>
        <v>Moderat - 4</v>
      </c>
      <c r="U26" s="48" t="str">
        <f>IF('RISK REGISTER'!$BN$4="YES",'RTL&amp;PELUANG'!$BN6,"")</f>
        <v>Penyusunan schedule pekerjaan berdasarkan batasan jam kerja sesuai peraturan yang berlaku</v>
      </c>
      <c r="V26" s="48" t="str">
        <f>IFERROR('RTL&amp;PELUANG'!BP7,"")</f>
        <v>Poor</v>
      </c>
      <c r="W26" s="51">
        <f>IF('RISK REGISTER'!$BN$4="YES",(IF(V26="Good",(P26*(1-100%)),IF(V26="Satisfactory",(P26*(1-75%)),IF(V26="Poor",(P26*(1-50%)),IF(V26="Very Poor",(P26*(1-25%)),0))))),"")</f>
        <v>7106.1618934999997</v>
      </c>
      <c r="X26" s="52">
        <f>IF('RISK REGISTER'!$BN$4="YES",('RTL&amp;PELUANG'!$BN9)/1000000,"")</f>
        <v>5684.9295148953088</v>
      </c>
      <c r="Y26" s="154">
        <f>IFERROR(IF('RISK REGISTER'!$BN$6="RISIKO",'RTL&amp;PELUANG'!$BP$11,'RTL&amp;PELUANG'!$BS$11),"")</f>
        <v>4</v>
      </c>
      <c r="Z26" s="154">
        <f>IFERROR(IF('RISK REGISTER'!$BN$6="RISIKO",'RTL&amp;PELUANG'!$BN$12,'RTL&amp;PELUANG'!$BS$12),"")</f>
        <v>1</v>
      </c>
      <c r="AA26" s="48" t="str">
        <f>IF('RISK REGISTER'!$BN$6="RISIKO",'RTL&amp;PELUANG'!$BN$13,'RTL&amp;PELUANG'!$BR$13)</f>
        <v>Tinggi - 7</v>
      </c>
      <c r="AB26" s="53">
        <f>IF('RISK REGISTER'!$BN$4="YES",'RTL&amp;PELUANG'!$BN14,"")</f>
        <v>44896</v>
      </c>
      <c r="AC26" s="53">
        <f>IF('RISK REGISTER'!$BN$4="YES",'RTL&amp;PELUANG'!$BN15,"")</f>
        <v>45291</v>
      </c>
      <c r="AD26" s="53" t="str">
        <f>IF('RISK REGISTER'!$BN$6="RISIKO",'RTL&amp;PELUANG'!$BN$38,"")</f>
        <v>(later)</v>
      </c>
      <c r="AE26" s="52">
        <f>IF('RISK REGISTER'!$BN$4="YES",IF('RISK REGISTER'!$BN$6="RISIKO",('RTL&amp;PELUANG'!$BN$39)/1000000,0),"")</f>
        <v>0</v>
      </c>
      <c r="AF26" s="48" t="str">
        <f>IF('RISK REGISTER'!$BN$4="YES",'RISK REGISTER'!$BN$34,"")</f>
        <v>MK, Komersial, Keuangan</v>
      </c>
      <c r="AG26" s="48">
        <f>IF('RISK REGISTER'!$BN$6="RISIKO",'RTL&amp;PELUANG'!$BN$63,"")</f>
        <v>0</v>
      </c>
      <c r="AH26" s="51">
        <f>IF('RISK REGISTER'!$BN$4="YES",IF('RISK REGISTER'!$BN$6="PELUANG",+Table7[[#This Row],[Column12]]-Table7[[#This Row],[Column15]]+(Table7[[#This Row],[Column15]]-Table7[[#This Row],[Column22]]-Table7[[#This Row],[Column23]]),'RTL&amp;PELUANG'!$BN$77/1000000),"")</f>
        <v>0</v>
      </c>
    </row>
    <row r="27" spans="1:35" s="22" customFormat="1" ht="103" customHeight="1" x14ac:dyDescent="0.35">
      <c r="B27" s="47">
        <v>9</v>
      </c>
      <c r="C27" s="48" t="str">
        <f>IF('RISK REGISTER'!$BW$4="YES",'RISK REGISTER'!$BW$6,"")</f>
        <v>RISIKO</v>
      </c>
      <c r="D27" s="48" t="str">
        <f>IF('RISK REGISTER'!$BW$4="YES",'RISK REGISTER'!$BW$10,"")</f>
        <v>Operational</v>
      </c>
      <c r="E27" s="48" t="str">
        <f>IF('RISK REGISTER'!$BW$4="YES",'RISK REGISTER'!$BW$11,"")</f>
        <v>Operational.</v>
      </c>
      <c r="F27" s="48" t="str">
        <f>IF('RISK REGISTER'!$BW$4="YES",CONCATENATE('RISK REGISTER'!BW13," - ",'RISK REGISTER'!BW14),"")</f>
        <v>Construction - Pelaksanaan Konstruksi</v>
      </c>
      <c r="G27" s="48" t="str">
        <f>IF('RISK REGISTER'!$BW$4="YES",'RISK REGISTER'!$BW$10,"")</f>
        <v>Operational</v>
      </c>
      <c r="H27" s="48" t="str">
        <f>IF('RISK REGISTER'!$BW$4="YES",'RISK REGISTER'!$BW$15,"")</f>
        <v>Manajemen Penjadwalan (Scheduling)</v>
      </c>
      <c r="I27" s="48" t="str">
        <f>IF('RISK REGISTER'!$BW$4="YES",CONCATENATE('RISK REGISTER'!$BW$17," - ",'RISK REGISTER'!$BW$18," - ",'RISK REGISTER'!$BW$19),"")</f>
        <v>Owner - Perubahan didalam kontrak - Batasan maksimum jam kerja (Overtime dibatasi)</v>
      </c>
      <c r="J27" s="48"/>
      <c r="K27" s="48" t="str">
        <f>IF('RISK REGISTER'!$BW$4="YES",'RISK REGISTER'!$BW$20,"")</f>
        <v>Produktivitas waktu kerja rendah</v>
      </c>
      <c r="L27" s="48" t="str">
        <f>IF('RISK REGISTER'!$BW$4="YES",'RISK REGISTER'!$BW$21,"")</f>
        <v>Keterlambatan schedule pekerjaan</v>
      </c>
      <c r="M27" s="50">
        <f>IF('RISK REGISTER'!$BW$4="YES",('RISK REGISTER'!$BW$22)/1000000,"")</f>
        <v>28424.647573999999</v>
      </c>
      <c r="N27" s="48" t="str">
        <f>IFERROR(VLOOKUP('RISK REGISTER'!$BW$14,'MASTER DATA'!$BK$2:$BL$199,2,FALSE),"")</f>
        <v>WIKA-KON-PM-03.04</v>
      </c>
      <c r="O27" s="48" t="str">
        <f>IFERROR('RISK REGISTER'!BY25,"")</f>
        <v>Poor</v>
      </c>
      <c r="P27" s="50">
        <f>IF('RISK REGISTER'!$BW$4="YES",IF(O27="Good",(M27*(1-100%)),IF(O27="Satisfactory",(M27*(1-75%)),IF(O27="Poor",(M27*(1-50%)),IF(O27="Very Poor",(M27*(1-25%)),0)))),"")</f>
        <v>14212.323786999999</v>
      </c>
      <c r="Q27" s="50">
        <f>IF('RISK REGISTER'!$BW$6="RISIKO",(P27*($D$11/1000000))/$P$34,"")</f>
        <v>21506.077320087832</v>
      </c>
      <c r="R27" s="47">
        <f>IFERROR(IF('RISK REGISTER'!$BW$6="RISIKO",'RISK REGISTER'!$BY$27,'RISK REGISTER'!$CB$27),"")</f>
        <v>3</v>
      </c>
      <c r="S27" s="47">
        <f>IFERROR(IF('RISK REGISTER'!$BW$6="RISIKO",IF(AND(((P27-Q27)/Q27)&lt;1%),1,IF(AND((((P27-Q27)/Q27)&gt;=1%),(((P27-Q27)/Q27)&lt;=2.09%)),2,IF(AND((((P27-Q27)/Q27)&gt;=2.1%),(((P27-Q27)/Q27)&lt;=5%)),3,IF(AND(((P27-Q27)/Q27)&gt;5%),4)))),'RISK REGISTER'!$CB$28),"")</f>
        <v>1</v>
      </c>
      <c r="T27" s="47" t="str">
        <f>IF('RISK REGISTER'!$BW$4="YES",IF('RISK REGISTER'!$BW$6="RISIKO",'RISK REGISTER'!$BW$29,'RISK REGISTER'!$CA$29),"")</f>
        <v>Moderat - 4</v>
      </c>
      <c r="U27" s="48" t="str">
        <f>IF('RISK REGISTER'!$BW$4="YES",'RTL&amp;PELUANG'!$BW6,"")</f>
        <v>Penyusunan schedule pekerjaan berdasarkan batasan jam kerja sesuai peraturan yang berlaku</v>
      </c>
      <c r="V27" s="48" t="str">
        <f>IFERROR('RTL&amp;PELUANG'!BP7,"")</f>
        <v>Poor</v>
      </c>
      <c r="W27" s="51">
        <f>IF('RISK REGISTER'!$BW$4="YES",(IF(V27="Good",(P27*(1-100%)),IF(V27="Satisfactory",(P27*(1-75%)),IF(V27="Poor",(P27*(1-50%)),IF(V27="Very Poor",(P27*(1-25%)),0))))),"")</f>
        <v>7106.1618934999997</v>
      </c>
      <c r="X27" s="52">
        <f>IF('RISK REGISTER'!$BW$4="YES",('RTL&amp;PELUANG'!$BW9)/1000000,"")</f>
        <v>5684.9295148953088</v>
      </c>
      <c r="Y27" s="154">
        <f>IFERROR(IF('RISK REGISTER'!$BW$6="RISIKO",'RTL&amp;PELUANG'!$BY$11,'RTL&amp;PELUANG'!$CB$11),"")</f>
        <v>4</v>
      </c>
      <c r="Z27" s="154">
        <f>IFERROR(IF('RISK REGISTER'!$BW$6="RISIKO",'RTL&amp;PELUANG'!$BW$12,'RTL&amp;PELUANG'!$CB$12),"")</f>
        <v>1</v>
      </c>
      <c r="AA27" s="48" t="str">
        <f>IF('RISK REGISTER'!$BW$6="RISIKO",'RTL&amp;PELUANG'!$BW$13,'RTL&amp;PELUANG'!$CA$13)</f>
        <v>Tinggi - 7</v>
      </c>
      <c r="AB27" s="53">
        <f>IF('RISK REGISTER'!$BW$4="YES",'RTL&amp;PELUANG'!$BW14,"")</f>
        <v>44896</v>
      </c>
      <c r="AC27" s="53">
        <f>IF('RISK REGISTER'!$BW$4="YES",'RTL&amp;PELUANG'!$BW15,"")</f>
        <v>45291</v>
      </c>
      <c r="AD27" s="53" t="str">
        <f>IF('RISK REGISTER'!$BW$6="RISIKO",'RTL&amp;PELUANG'!$BW$38,"")</f>
        <v>(later)</v>
      </c>
      <c r="AE27" s="52">
        <f>IF('RISK REGISTER'!$BW$4="YES",IF('RISK REGISTER'!$BW$6="RISIKO",('RTL&amp;PELUANG'!$BW$39)/1000000,0),"")</f>
        <v>0</v>
      </c>
      <c r="AF27" s="48" t="str">
        <f>IF('RISK REGISTER'!$BW$4="YES",'RISK REGISTER'!$BW$34,"")</f>
        <v>MK, Komersial, Keuangan</v>
      </c>
      <c r="AG27" s="48">
        <f>IF('RISK REGISTER'!$BW$6="RISIKO",'RTL&amp;PELUANG'!$BW$63,"")</f>
        <v>0</v>
      </c>
      <c r="AH27" s="51">
        <f>IF('RISK REGISTER'!$BW$4="YES",IF('RISK REGISTER'!$BW$6="PELUANG",+Table7[[#This Row],[Column12]]-Table7[[#This Row],[Column15]]+(Table7[[#This Row],[Column15]]-Table7[[#This Row],[Column22]]-Table7[[#This Row],[Column23]]),'RTL&amp;PELUANG'!$BW$77/1000000),"")</f>
        <v>0</v>
      </c>
    </row>
    <row r="28" spans="1:35" ht="103" customHeight="1" x14ac:dyDescent="0.35">
      <c r="B28" s="47">
        <v>10</v>
      </c>
      <c r="C28" s="48" t="str">
        <f>IF('RISK REGISTER'!$CF$4="YES",'RISK REGISTER'!$CF$6,"")</f>
        <v>RISIKO</v>
      </c>
      <c r="D28" s="48" t="str">
        <f>IF('RISK REGISTER'!$CF$4="YES",'RISK REGISTER'!$CF$10,"")</f>
        <v>Operational</v>
      </c>
      <c r="E28" s="48" t="str">
        <f>IF('RISK REGISTER'!$CF$4="YES",'RISK REGISTER'!$CF$11,"")</f>
        <v>Operational.</v>
      </c>
      <c r="F28" s="48" t="str">
        <f>IF('RISK REGISTER'!$CF$4="YES",CONCATENATE('RISK REGISTER'!$CF$13," - ",'RISK REGISTER'!$CF$14),"")</f>
        <v>Construction - Pelaksanaan Konstruksi</v>
      </c>
      <c r="G28" s="48" t="str">
        <f>IF('RISK REGISTER'!$CF$4="YES",'RISK REGISTER'!$CF$10,"")</f>
        <v>Operational</v>
      </c>
      <c r="H28" s="48" t="str">
        <f>IF('RISK REGISTER'!$CF$4="YES",'RISK REGISTER'!$CF$15,"")</f>
        <v>Manajemen Penjadwalan (Scheduling)</v>
      </c>
      <c r="I28" s="48" t="str">
        <f>IF('RISK REGISTER'!$CF$4="YES",CONCATENATE('RISK REGISTER'!$CF$17," - ",'RISK REGISTER'!$CF$18," - ",'RISK REGISTER'!$CF$19),"")</f>
        <v>Owner - Perubahan didalam kontrak - Batasan maksimum jam kerja (Overtime dibatasi)</v>
      </c>
      <c r="J28" s="48"/>
      <c r="K28" s="48" t="str">
        <f>IF('RISK REGISTER'!$CF$4="YES",'RISK REGISTER'!$CF$20,"")</f>
        <v>Produktivitas waktu kerja rendah</v>
      </c>
      <c r="L28" s="48" t="str">
        <f>IF('RISK REGISTER'!$CF$4="YES",'RISK REGISTER'!$CF$21,"")</f>
        <v>Keterlambatan schedule pekerjaan</v>
      </c>
      <c r="M28" s="50">
        <f>IF('RISK REGISTER'!$CF$4="YES",('RISK REGISTER'!$CF$22)/1000000,"")</f>
        <v>28424.647573999999</v>
      </c>
      <c r="N28" s="48" t="str">
        <f>IFERROR(VLOOKUP('RISK REGISTER'!$CF$14,'MASTER DATA'!$BK$2:$BL$199,2,FALSE),"")</f>
        <v>WIKA-KON-PM-03.04</v>
      </c>
      <c r="O28" s="48" t="str">
        <f>IFERROR('RISK REGISTER'!CH25,"")</f>
        <v>Poor</v>
      </c>
      <c r="P28" s="50">
        <f>IF('RISK REGISTER'!$CF$4="YES",IF(O28="Good",(M28*(1-100%)),IF(O28="Satisfactory",(M28*(1-75%)),IF(O28="Poor",(M28*(1-50%)),IF(O28="Very Poor",(M28*(1-25%)),0)))),"")</f>
        <v>14212.323786999999</v>
      </c>
      <c r="Q28" s="50">
        <f>IF('RISK REGISTER'!$CF$6="RISIKO",(P28*($D$11/1000000))/$P$34,"")</f>
        <v>21506.077320087832</v>
      </c>
      <c r="R28" s="47">
        <f>IFERROR(IF('RISK REGISTER'!$CF$6="RISIKO",'RISK REGISTER'!$CH$27,'RISK REGISTER'!$CK$27),"")</f>
        <v>3</v>
      </c>
      <c r="S28" s="47">
        <f>IFERROR(IF('RISK REGISTER'!$CF$6="RISIKO",IF(AND(((P28-Q28)/Q28)&lt;1%),1,IF(AND((((P28-Q28)/Q28)&gt;=1%),(((P28-Q28)/Q28)&lt;=2.09%)),2,IF(AND((((P28-Q28)/Q28)&gt;=2.1%),(((P28-Q28)/Q28)&lt;=5%)),3,IF(AND(((P28-Q28)/Q28)&gt;5%),4)))),'RISK REGISTER'!$CK$28),"")</f>
        <v>1</v>
      </c>
      <c r="T28" s="47" t="str">
        <f>IF('RISK REGISTER'!$CF$4="YES",IF('RISK REGISTER'!$CF$6="RISIKO",'RISK REGISTER'!$CF$29,'RISK REGISTER'!$CJ$29),"")</f>
        <v>Moderat - 4</v>
      </c>
      <c r="U28" s="48" t="str">
        <f>IF('RISK REGISTER'!$CF$4="YES",'RTL&amp;PELUANG'!$CF$6,"")</f>
        <v>Penyusunan schedule pekerjaan berdasarkan batasan jam kerja sesuai peraturan yang berlaku</v>
      </c>
      <c r="V28" s="48" t="str">
        <f>IFERROR('RTL&amp;PELUANG'!$CH$7,"")</f>
        <v>Poor</v>
      </c>
      <c r="W28" s="51">
        <f>IF('RISK REGISTER'!$CF$4="YES",(IF(V28="Good",(P28*(1-100%)),IF(V28="Satisfactory",(P28*(1-75%)),IF(V28="Poor",(P28*(1-50%)),IF(V28="Very Poor",(P28*(1-25%)),0))))),"")</f>
        <v>7106.1618934999997</v>
      </c>
      <c r="X28" s="52">
        <f>IF('RISK REGISTER'!$CF$4="YES",('RTL&amp;PELUANG'!$CF$9)/1000000,"")</f>
        <v>5684.9295148953088</v>
      </c>
      <c r="Y28" s="154">
        <f>IFERROR(IF('RISK REGISTER'!$CF$6="RISIKO",'RTL&amp;PELUANG'!$CH$11,'RTL&amp;PELUANG'!$CK$11),"")</f>
        <v>4</v>
      </c>
      <c r="Z28" s="154">
        <f>IFERROR(IF('RISK REGISTER'!$CF$6="RISIKO",'RTL&amp;PELUANG'!$CF$12,'RTL&amp;PELUANG'!$CK$12),"")</f>
        <v>1</v>
      </c>
      <c r="AA28" s="48" t="str">
        <f>IF('RISK REGISTER'!$CF$6="RISIKO",'RTL&amp;PELUANG'!$CF$13,'RTL&amp;PELUANG'!$CJ$13)</f>
        <v>Tinggi - 7</v>
      </c>
      <c r="AB28" s="53">
        <f>IF('RISK REGISTER'!$CF$4="YES",'RTL&amp;PELUANG'!$CF14,"")</f>
        <v>44896</v>
      </c>
      <c r="AC28" s="53">
        <f>IF('RISK REGISTER'!$CF$4="YES",'RTL&amp;PELUANG'!$CF$15,"")</f>
        <v>45291</v>
      </c>
      <c r="AD28" s="53" t="str">
        <f>IF('RISK REGISTER'!$CF$6="RISIKO",'RTL&amp;PELUANG'!$CF$38,"")</f>
        <v>(later)</v>
      </c>
      <c r="AE28" s="52">
        <f>IF('RISK REGISTER'!$CF$4="YES",IF('RISK REGISTER'!$CF$6="RISIKO",('RTL&amp;PELUANG'!$CF$39)/1000000,0),"")</f>
        <v>0</v>
      </c>
      <c r="AF28" s="48" t="str">
        <f>IF('RISK REGISTER'!$CF$4="YES",'RISK REGISTER'!$CF$34,"")</f>
        <v>MK, Komersial, Keuangan</v>
      </c>
      <c r="AG28" s="48">
        <f>IF('RISK REGISTER'!$CF$6="RISIKO",'RTL&amp;PELUANG'!$CF$63,"")</f>
        <v>0</v>
      </c>
      <c r="AH28" s="51">
        <f>IF('RISK REGISTER'!$CF$4="YES",IF('RISK REGISTER'!$CF$6="PELUANG",+Table7[[#This Row],[Column12]]-Table7[[#This Row],[Column15]]+(Table7[[#This Row],[Column15]]-Table7[[#This Row],[Column22]]-Table7[[#This Row],[Column23]]),'RTL&amp;PELUANG'!$CF$77/1000000),"")</f>
        <v>0</v>
      </c>
    </row>
    <row r="29" spans="1:35" ht="103" customHeight="1" x14ac:dyDescent="0.35">
      <c r="B29" s="47">
        <v>11</v>
      </c>
      <c r="C29" s="48" t="str">
        <f>IF('RISK REGISTER'!$CO$4="YES",'RISK REGISTER'!$CO$6,"")</f>
        <v>RISIKO</v>
      </c>
      <c r="D29" s="48" t="str">
        <f>IF('RISK REGISTER'!$CO$4="YES",'RISK REGISTER'!$CO$10,"")</f>
        <v>Operational</v>
      </c>
      <c r="E29" s="48" t="str">
        <f>IF('RISK REGISTER'!$CO$4="YES",'RISK REGISTER'!$CO$11,"")</f>
        <v>Operational.</v>
      </c>
      <c r="F29" s="48" t="str">
        <f>IF('RISK REGISTER'!$CO$4="YES",CONCATENATE('RISK REGISTER'!$CO$13," - ",'RISK REGISTER'!$CO$14),"")</f>
        <v>Construction - Pelaksanaan Konstruksi</v>
      </c>
      <c r="G29" s="48"/>
      <c r="H29" s="48" t="str">
        <f>IF('RISK REGISTER'!$CO$4="YES",'RISK REGISTER'!$CO$15,"")</f>
        <v>Manajemen Penjadwalan (Scheduling)</v>
      </c>
      <c r="I29" s="48" t="str">
        <f>IF('RISK REGISTER'!$CO$4="YES",CONCATENATE('RISK REGISTER'!$CO$17," - ",'RISK REGISTER'!$CO$18," - ",'RISK REGISTER'!$CO$19),"")</f>
        <v>Owner - Perubahan didalam kontrak - Batasan maksimum jam kerja (Overtime dibatasi)</v>
      </c>
      <c r="J29" s="48"/>
      <c r="K29" s="48" t="str">
        <f>IF('RISK REGISTER'!$CO$4="YES",'RISK REGISTER'!$CO$20,"")</f>
        <v>Produktivitas waktu kerja rendah</v>
      </c>
      <c r="L29" s="48" t="str">
        <f>IF('RISK REGISTER'!$CO$4="YES",'RISK REGISTER'!$CO$21,"")</f>
        <v>Keterlambatan schedule pekerjaan</v>
      </c>
      <c r="M29" s="50">
        <f>IF('RISK REGISTER'!$CO$4="YES",('RISK REGISTER'!$CO$22)/1000000,"")</f>
        <v>28424.647573999999</v>
      </c>
      <c r="N29" s="48" t="str">
        <f>IFERROR(VLOOKUP('RISK REGISTER'!$CO$14,'MASTER DATA'!$BK$2:$BL$199,2,FALSE),"")</f>
        <v>WIKA-KON-PM-03.04</v>
      </c>
      <c r="O29" s="48" t="str">
        <f>IFERROR('RISK REGISTER'!$CQ$25,"")</f>
        <v>Poor</v>
      </c>
      <c r="P29" s="50">
        <f>IF('RISK REGISTER'!$CO$4="YES",IF(O29="Good",(M29*(1-100%)),IF(O29="Satisfactory",(M29*(1-75%)),IF(O29="Poor",(M29*(1-50%)),IF(O29="Very Poor",(M29*(1-25%)),0)))),"")</f>
        <v>14212.323786999999</v>
      </c>
      <c r="Q29" s="50">
        <f>IF('RISK REGISTER'!$CO$6="RISIKO",(P29*($D$11/1000000))/$P$34,"")</f>
        <v>21506.077320087832</v>
      </c>
      <c r="R29" s="47">
        <f>IFERROR(IF('RISK REGISTER'!$CO$6="RISIKO",'RISK REGISTER'!$CQ$27,'RISK REGISTER'!$CT$27),"")</f>
        <v>3</v>
      </c>
      <c r="S29" s="47">
        <f>IFERROR(IF('RISK REGISTER'!$CO$6="RISIKO",IF(AND(((P29-Q29)/Q29)&lt;1%),1,IF(AND((((P29-Q29)/Q29)&gt;=1%),(((P29-Q29)/Q29)&lt;=2.09%)),2,IF(AND((((P29-Q29)/Q29)&gt;=2.1%),(((P29-Q29)/Q29)&lt;=5%)),3,IF(AND(((P29-Q29)/Q29)&gt;5%),4)))),'RISK REGISTER'!$CT$28),"")</f>
        <v>1</v>
      </c>
      <c r="T29" s="47" t="str">
        <f>IF('RISK REGISTER'!$CO$4="YES",IF('RISK REGISTER'!$CO$6="RISIKO",'RISK REGISTER'!$CO$29,'RISK REGISTER'!$CS$29),"")</f>
        <v>Moderat - 4</v>
      </c>
      <c r="U29" s="48" t="str">
        <f>IF('RISK REGISTER'!$CO$4="YES",'RTL&amp;PELUANG'!$CO$6,"")</f>
        <v>Penyusunan schedule pekerjaan berdasarkan batasan jam kerja sesuai peraturan yang berlaku</v>
      </c>
      <c r="V29" s="48" t="str">
        <f>IFERROR('RTL&amp;PELUANG'!$CQ$7,"")</f>
        <v>Poor</v>
      </c>
      <c r="W29" s="51">
        <f>IF('RISK REGISTER'!$CO$4="YES",(IF(V29="Good",(P29*(1-100%)),IF(V29="Satisfactory",(P29*(1-75%)),IF(V29="Poor",(P29*(1-50%)),IF(V29="Very Poor",(P29*(1-25%)),0))))),"")</f>
        <v>7106.1618934999997</v>
      </c>
      <c r="X29" s="52">
        <f>IF('RISK REGISTER'!$CO$4="YES",('RTL&amp;PELUANG'!$CO$9)/1000000,"")</f>
        <v>5684.9295148953088</v>
      </c>
      <c r="Y29" s="154">
        <f>IFERROR(IF('RISK REGISTER'!$CO$6="RISIKO",'RTL&amp;PELUANG'!$CQ$11,'RTL&amp;PELUANG'!$CT$11),"")</f>
        <v>4</v>
      </c>
      <c r="Z29" s="154">
        <f>IFERROR(IF('RISK REGISTER'!$CO$6="RISIKO",'RTL&amp;PELUANG'!$CO$12,'RTL&amp;PELUANG'!$CT$12),"")</f>
        <v>1</v>
      </c>
      <c r="AA29" s="48" t="str">
        <f>IF('RISK REGISTER'!$CO$6="RISIKO",'RTL&amp;PELUANG'!$CO$13,'RTL&amp;PELUANG'!$CS$13)</f>
        <v>Tinggi - 7</v>
      </c>
      <c r="AB29" s="53">
        <f>IF('RISK REGISTER'!$CO$4="YES",'RTL&amp;PELUANG'!$CO14,"")</f>
        <v>44896</v>
      </c>
      <c r="AC29" s="53">
        <f>IF('RISK REGISTER'!$CO$4="YES",'RTL&amp;PELUANG'!$CO$15,"")</f>
        <v>45291</v>
      </c>
      <c r="AD29" s="53" t="str">
        <f>IF('RISK REGISTER'!$CO$6="RISIKO",'RTL&amp;PELUANG'!$CO$38,"")</f>
        <v>(later)</v>
      </c>
      <c r="AE29" s="52">
        <f>IF('RISK REGISTER'!$CO$4="YES",IF('RISK REGISTER'!$CO$6="RISIKO",('RTL&amp;PELUANG'!$CO$39)/1000000,0),"")</f>
        <v>0</v>
      </c>
      <c r="AF29" s="48" t="str">
        <f>IF('RISK REGISTER'!$CO$4="YES",'RISK REGISTER'!$CO$34,"")</f>
        <v>MK, Komersial, Keuangan</v>
      </c>
      <c r="AG29" s="48">
        <f>IF('RISK REGISTER'!$CO$6="RISIKO",'RTL&amp;PELUANG'!$CO$63,"")</f>
        <v>0</v>
      </c>
      <c r="AH29" s="51">
        <f>IF('RISK REGISTER'!$CO$4="YES",IF('RISK REGISTER'!$CO$6="PELUANG",+Table7[[#This Row],[Column12]]-Table7[[#This Row],[Column15]]+(Table7[[#This Row],[Column15]]-Table7[[#This Row],[Column22]]-Table7[[#This Row],[Column23]]),'RTL&amp;PELUANG'!$CO$77/1000000),"")</f>
        <v>0</v>
      </c>
    </row>
    <row r="30" spans="1:35" ht="103" customHeight="1" x14ac:dyDescent="0.35">
      <c r="B30" s="47">
        <v>12</v>
      </c>
      <c r="C30" s="48" t="str">
        <f>IF('RISK REGISTER'!$CX$4="YES",'RISK REGISTER'!$CX$6,"")</f>
        <v>RISIKO</v>
      </c>
      <c r="D30" s="48" t="str">
        <f>IF('RISK REGISTER'!$CX$4="YES",'RISK REGISTER'!$CX$10,"")</f>
        <v>Operational</v>
      </c>
      <c r="E30" s="48" t="str">
        <f>IF('RISK REGISTER'!$CX$4="YES",'RISK REGISTER'!$CX$11,"")</f>
        <v>Operational.</v>
      </c>
      <c r="F30" s="48" t="str">
        <f>IF('RISK REGISTER'!$CX$4="YES",CONCATENATE('RISK REGISTER'!$CX$13," - ",'RISK REGISTER'!$CX$14),"")</f>
        <v>Construction - Pelaksanaan Konstruksi</v>
      </c>
      <c r="G30" s="48"/>
      <c r="H30" s="48" t="str">
        <f>IF('RISK REGISTER'!$CX$4="YES",'RISK REGISTER'!$CX$15,"")</f>
        <v>Manajemen Penjadwalan (Scheduling)</v>
      </c>
      <c r="I30" s="48" t="str">
        <f>IF('RISK REGISTER'!$CX$4="YES",CONCATENATE('RISK REGISTER'!$CX$17," - ",'RISK REGISTER'!$CX$18," - ",'RISK REGISTER'!$CX$19),"")</f>
        <v>Owner - Perubahan didalam kontrak - Batasan maksimum jam kerja (Overtime dibatasi)</v>
      </c>
      <c r="J30" s="48"/>
      <c r="K30" s="48" t="str">
        <f>IF('RISK REGISTER'!$CX$4="YES",'RISK REGISTER'!$CX$20,"")</f>
        <v>Produktivitas waktu kerja rendah</v>
      </c>
      <c r="L30" s="48" t="str">
        <f>IF('RISK REGISTER'!$CX$4="YES",'RISK REGISTER'!$CX$21,"")</f>
        <v>Keterlambatan schedule pekerjaan</v>
      </c>
      <c r="M30" s="50">
        <f>IF('RISK REGISTER'!$CX$4="YES",('RISK REGISTER'!$CX$22)/1000000,"")</f>
        <v>28424.647573999999</v>
      </c>
      <c r="N30" s="48" t="str">
        <f>IFERROR(VLOOKUP('RISK REGISTER'!$CX$14,'MASTER DATA'!$BK$2:$BL$199,2,FALSE),"")</f>
        <v>WIKA-KON-PM-03.04</v>
      </c>
      <c r="O30" s="48" t="str">
        <f>IFERROR('RISK REGISTER'!$CZ$25,"")</f>
        <v>Poor</v>
      </c>
      <c r="P30" s="50">
        <f>IF('RISK REGISTER'!$CX$4="YES",IF(O30="Good",(M30*(1-100%)),IF(O30="Satisfactory",(M30*(1-75%)),IF(O30="Poor",(M30*(1-50%)),IF(O30="Very Poor",(M30*(1-25%)),0)))),"")</f>
        <v>14212.323786999999</v>
      </c>
      <c r="Q30" s="50">
        <f>IF('RISK REGISTER'!$CX$6="RISIKO",(P30*($D$11/1000000))/$P$34,"")</f>
        <v>21506.077320087832</v>
      </c>
      <c r="R30" s="47">
        <f>IFERROR(IF('RISK REGISTER'!$CX$6="RISIKO",'RISK REGISTER'!$CZ$27,'RISK REGISTER'!$DC$27),"")</f>
        <v>3</v>
      </c>
      <c r="S30" s="47">
        <f>IFERROR(IF('RISK REGISTER'!$CX$6="RISIKO",IF(AND(((P30-Q30)/Q30)&lt;1%),1,IF(AND((((P30-Q30)/Q30)&gt;=1%),(((P30-Q30)/Q30)&lt;=2.09%)),2,IF(AND((((P30-Q30)/Q30)&gt;=2.1%),(((P30-Q30)/Q30)&lt;=5%)),3,IF(AND(((P30-Q30)/Q30)&gt;5%),4)))),'RISK REGISTER'!$DC$28),"")</f>
        <v>1</v>
      </c>
      <c r="T30" s="47" t="str">
        <f>IF('RISK REGISTER'!$CX$4="YES",IF('RISK REGISTER'!$CX$6="RISIKO",'RISK REGISTER'!$CX$29,'RISK REGISTER'!$DB$29),"")</f>
        <v>Moderat - 4</v>
      </c>
      <c r="U30" s="48" t="str">
        <f>IF('RISK REGISTER'!$CX$4="YES",'RTL&amp;PELUANG'!$CX$6,"")</f>
        <v>Penyusunan schedule pekerjaan berdasarkan batasan jam kerja sesuai peraturan yang berlaku</v>
      </c>
      <c r="V30" s="48" t="str">
        <f>IFERROR('RTL&amp;PELUANG'!$CZ$7,"")</f>
        <v>Poor</v>
      </c>
      <c r="W30" s="51">
        <f>IF('RISK REGISTER'!$CX$4="YES",(IF(V30="Good",(P30*(1-100%)),IF(V30="Satisfactory",(P30*(1-75%)),IF(V30="Poor",(P30*(1-50%)),IF(V30="Very Poor",(P30*(1-25%)),0))))),"")</f>
        <v>7106.1618934999997</v>
      </c>
      <c r="X30" s="52">
        <f>IF('RISK REGISTER'!$CX$4="YES",('RTL&amp;PELUANG'!$CX$9)/1000000,"")</f>
        <v>5684.9295148953088</v>
      </c>
      <c r="Y30" s="154">
        <f>IFERROR(IF('RISK REGISTER'!$CX$6="RISIKO",'RTL&amp;PELUANG'!$CZ$11,'RTL&amp;PELUANG'!$DC$11),"")</f>
        <v>4</v>
      </c>
      <c r="Z30" s="154">
        <f>IFERROR(IF('RISK REGISTER'!$CX$6="RISIKO",'RTL&amp;PELUANG'!$CX$12,'RTL&amp;PELUANG'!$DC$12),"")</f>
        <v>1</v>
      </c>
      <c r="AA30" s="48" t="str">
        <f>IF('RISK REGISTER'!$CX$6="RISIKO",'RTL&amp;PELUANG'!$CX$13,'RTL&amp;PELUANG'!$DB$13)</f>
        <v>Tinggi - 7</v>
      </c>
      <c r="AB30" s="53">
        <f>IF('RISK REGISTER'!$CX$4="YES",'RTL&amp;PELUANG'!$CX14,"")</f>
        <v>44896</v>
      </c>
      <c r="AC30" s="53">
        <f>IF('RISK REGISTER'!$CX$4="YES",'RTL&amp;PELUANG'!$CX$15,"")</f>
        <v>45291</v>
      </c>
      <c r="AD30" s="53" t="str">
        <f>IF('RISK REGISTER'!$CX$6="RISIKO",'RTL&amp;PELUANG'!$CX$38,"")</f>
        <v>(later)</v>
      </c>
      <c r="AE30" s="52">
        <f>IF('RISK REGISTER'!$CX$4="YES",IF('RISK REGISTER'!$CX$6="RISIKO",('RTL&amp;PELUANG'!$CX$39)/1000000,0),"")</f>
        <v>0</v>
      </c>
      <c r="AF30" s="48" t="str">
        <f>IF('RISK REGISTER'!$CX$4="YES",'RISK REGISTER'!$CX$34,"")</f>
        <v>MK, Komersial, Keuangan</v>
      </c>
      <c r="AG30" s="48">
        <f>IF('RISK REGISTER'!$CX$6="RISIKO",'RTL&amp;PELUANG'!$CX$63,"")</f>
        <v>0</v>
      </c>
      <c r="AH30" s="51">
        <f>IF('RISK REGISTER'!$CX$4="YES",IF('RISK REGISTER'!$CX$6="PELUANG",+Table7[[#This Row],[Column12]]-Table7[[#This Row],[Column15]]+(Table7[[#This Row],[Column15]]-Table7[[#This Row],[Column22]]-Table7[[#This Row],[Column23]]),'RTL&amp;PELUANG'!$CX$77/1000000),"")</f>
        <v>0</v>
      </c>
    </row>
    <row r="31" spans="1:35" ht="103" customHeight="1" x14ac:dyDescent="0.35">
      <c r="B31" s="47">
        <v>13</v>
      </c>
      <c r="C31" s="48" t="str">
        <f>IF('RISK REGISTER'!$DG$4="YES",'RISK REGISTER'!$DG$6,"")</f>
        <v>RISIKO</v>
      </c>
      <c r="D31" s="48" t="str">
        <f>IF('RISK REGISTER'!$DG$4="YES",'RISK REGISTER'!$DG$10,"")</f>
        <v>Operational</v>
      </c>
      <c r="E31" s="48" t="str">
        <f>IF('RISK REGISTER'!$DG$4="YES",'RISK REGISTER'!$DG$11,"")</f>
        <v>Operational.</v>
      </c>
      <c r="F31" s="48" t="str">
        <f>IF('RISK REGISTER'!$DG$4="YES",CONCATENATE('RISK REGISTER'!$DG$13," - ",'RISK REGISTER'!$DG$14),"")</f>
        <v>Construction - Pelaksanaan Konstruksi</v>
      </c>
      <c r="G31" s="48"/>
      <c r="H31" s="48" t="str">
        <f>IF('RISK REGISTER'!$DG$4="YES",'RISK REGISTER'!$DG$15,"")</f>
        <v>Manajemen Penjadwalan (Scheduling)</v>
      </c>
      <c r="I31" s="48" t="str">
        <f>IF('RISK REGISTER'!$DG$4="YES",CONCATENATE('RISK REGISTER'!$DG$17," - ",'RISK REGISTER'!$DG$18," - ",'RISK REGISTER'!$DG$19),"")</f>
        <v>Owner - Perubahan didalam kontrak - Batasan maksimum jam kerja (Overtime dibatasi)</v>
      </c>
      <c r="J31" s="48"/>
      <c r="K31" s="48" t="str">
        <f>IF('RISK REGISTER'!$DG$4="YES",'RISK REGISTER'!$DG$20,"")</f>
        <v>Produktivitas waktu kerja rendah</v>
      </c>
      <c r="L31" s="48" t="str">
        <f>IF('RISK REGISTER'!$DG$4="YES",'RISK REGISTER'!$DG$21,"")</f>
        <v>Keterlambatan schedule pekerjaan</v>
      </c>
      <c r="M31" s="50">
        <f>IF('RISK REGISTER'!$DG$4="YES",('RISK REGISTER'!$DG$22)/1000000,"")</f>
        <v>28424.647573999999</v>
      </c>
      <c r="N31" s="48" t="str">
        <f>IFERROR(VLOOKUP('RISK REGISTER'!$DG$14,'MASTER DATA'!$BK$2:$BL$199,2,FALSE),"")</f>
        <v>WIKA-KON-PM-03.04</v>
      </c>
      <c r="O31" s="48" t="str">
        <f>IFERROR('RISK REGISTER'!$DI$25,"")</f>
        <v>Poor</v>
      </c>
      <c r="P31" s="50">
        <f>IF('RISK REGISTER'!$DG$4="YES",IF(O31="Good",(M31*(1-100%)),IF(O31="Satisfactory",(M31*(1-75%)),IF(O31="Poor",(M31*(1-50%)),IF(O31="Very Poor",(M31*(1-25%)),0)))),"")</f>
        <v>14212.323786999999</v>
      </c>
      <c r="Q31" s="50">
        <f>IF('RISK REGISTER'!$DG$6="RISIKO",(P31*($D$11/1000000))/$P$34,"")</f>
        <v>21506.077320087832</v>
      </c>
      <c r="R31" s="47">
        <f>IFERROR(IF('RISK REGISTER'!$DG$6="RISIKO",'RISK REGISTER'!$DI$27,'RISK REGISTER'!$DL$27),"")</f>
        <v>3</v>
      </c>
      <c r="S31" s="47">
        <f>IFERROR(IF('RISK REGISTER'!$DG$6="RISIKO",IF(AND(((P31-Q31)/Q31)&lt;1%),1,IF(AND((((P31-Q31)/Q31)&gt;=1%),(((P31-Q31)/Q31)&lt;=2.09%)),2,IF(AND((((P31-Q31)/Q31)&gt;=2.1%),(((P31-Q31)/Q31)&lt;=5%)),3,IF(AND(((P31-Q31)/Q31)&gt;5%),4)))),'RISK REGISTER'!$DL$28),"")</f>
        <v>1</v>
      </c>
      <c r="T31" s="47" t="str">
        <f>IF('RISK REGISTER'!$DG$4="YES",IF('RISK REGISTER'!$DG$6="RISIKO",'RISK REGISTER'!$DG$29,'RISK REGISTER'!$DK$29),"")</f>
        <v>Moderat - 4</v>
      </c>
      <c r="U31" s="48" t="str">
        <f>IF('RISK REGISTER'!$DG$4="YES",'RTL&amp;PELUANG'!$DG$6,"")</f>
        <v>Penyusunan schedule pekerjaan berdasarkan batasan jam kerja sesuai peraturan yang berlaku</v>
      </c>
      <c r="V31" s="48" t="str">
        <f>IFERROR('RTL&amp;PELUANG'!$DI$7,"")</f>
        <v>Poor</v>
      </c>
      <c r="W31" s="51">
        <f>IF('RISK REGISTER'!$DG$4="YES",(IF(V31="Good",(P31*(1-100%)),IF(V31="Satisfactory",(P31*(1-75%)),IF(V31="Poor",(P31*(1-50%)),IF(V31="Very Poor",(P31*(1-25%)),0))))),"")</f>
        <v>7106.1618934999997</v>
      </c>
      <c r="X31" s="52">
        <f>IF('RISK REGISTER'!$DG$4="YES",('RTL&amp;PELUANG'!$DG$9)/1000000,"")</f>
        <v>5684.9295148953088</v>
      </c>
      <c r="Y31" s="154">
        <f>IFERROR(IF('RISK REGISTER'!$DG$6="RISIKO",'RTL&amp;PELUANG'!$DI$11,'RTL&amp;PELUANG'!$DL$11),"")</f>
        <v>4</v>
      </c>
      <c r="Z31" s="154">
        <f>IFERROR(IF('RISK REGISTER'!$DG$6="RISIKO",'RTL&amp;PELUANG'!$DG$12,'RTL&amp;PELUANG'!$DL$12),"")</f>
        <v>1</v>
      </c>
      <c r="AA31" s="48" t="str">
        <f>IF('RISK REGISTER'!$DG$6="RISIKO",'RTL&amp;PELUANG'!$DG$13,'RTL&amp;PELUANG'!$DK$13)</f>
        <v>Tinggi - 7</v>
      </c>
      <c r="AB31" s="53">
        <f>IF('RISK REGISTER'!$DG$4="YES",'RTL&amp;PELUANG'!$DG14,"")</f>
        <v>44896</v>
      </c>
      <c r="AC31" s="53">
        <f>IF('RISK REGISTER'!$DG$4="YES",'RTL&amp;PELUANG'!$DG$15,"")</f>
        <v>45291</v>
      </c>
      <c r="AD31" s="53" t="str">
        <f>IF('RISK REGISTER'!$DG$6="RISIKO",'RTL&amp;PELUANG'!$DG$38,"")</f>
        <v>(later)</v>
      </c>
      <c r="AE31" s="52">
        <f>IF('RISK REGISTER'!$DG$4="YES",IF('RISK REGISTER'!$DG$6="RISIKO",('RTL&amp;PELUANG'!$DG$39)/1000000,0),"")</f>
        <v>0</v>
      </c>
      <c r="AF31" s="48" t="str">
        <f>IF('RISK REGISTER'!$DG$4="YES",'RISK REGISTER'!$DG$34,"")</f>
        <v>MK, Komersial, Keuangan</v>
      </c>
      <c r="AG31" s="48">
        <f>IF('RISK REGISTER'!$DG$6="RISIKO",'RTL&amp;PELUANG'!$DG$63,"")</f>
        <v>0</v>
      </c>
      <c r="AH31" s="51">
        <f>IF('RISK REGISTER'!$DG$4="YES",IF('RISK REGISTER'!$DG$6="PELUANG",+Table7[[#This Row],[Column12]]-Table7[[#This Row],[Column15]]+(Table7[[#This Row],[Column15]]-Table7[[#This Row],[Column22]]-Table7[[#This Row],[Column23]]),'RTL&amp;PELUANG'!$DG$77/1000000),"")</f>
        <v>0</v>
      </c>
    </row>
    <row r="32" spans="1:35" ht="103" customHeight="1" x14ac:dyDescent="0.35">
      <c r="B32" s="47">
        <v>14</v>
      </c>
      <c r="C32" s="48" t="str">
        <f>IF('RISK REGISTER'!$DP$4="YES",'RISK REGISTER'!$DP$6,"")</f>
        <v>RISIKO</v>
      </c>
      <c r="D32" s="48" t="str">
        <f>IF('RISK REGISTER'!$DP$4="YES",'RISK REGISTER'!$DP$10,"")</f>
        <v>Operational</v>
      </c>
      <c r="E32" s="48" t="str">
        <f>IF('RISK REGISTER'!$DP$4="YES",'RISK REGISTER'!$DP$11,"")</f>
        <v>Operational.</v>
      </c>
      <c r="F32" s="48" t="str">
        <f>IF('RISK REGISTER'!$DP$4="YES",CONCATENATE('RISK REGISTER'!$DP$13," - ",'RISK REGISTER'!$DP$14),"")</f>
        <v>Construction - Pelaksanaan Konstruksi</v>
      </c>
      <c r="G32" s="48"/>
      <c r="H32" s="48" t="str">
        <f>IF('RISK REGISTER'!$DP$4="YES",'RISK REGISTER'!$DP$15,"")</f>
        <v>Manajemen Penjadwalan (Scheduling)</v>
      </c>
      <c r="I32" s="48" t="str">
        <f>IF('RISK REGISTER'!$DP$4="YES",CONCATENATE('RISK REGISTER'!$DP$17," - ",'RISK REGISTER'!$DP$18," - ",'RISK REGISTER'!$DP$19),"")</f>
        <v>Owner - Perubahan didalam kontrak - Batasan maksimum jam kerja (Overtime dibatasi)</v>
      </c>
      <c r="J32" s="48"/>
      <c r="K32" s="48" t="str">
        <f>IF('RISK REGISTER'!$DP$4="YES",'RISK REGISTER'!$DP$20,"")</f>
        <v>Produktivitas waktu kerja rendah</v>
      </c>
      <c r="L32" s="48" t="str">
        <f>IF('RISK REGISTER'!$DP$4="YES",'RISK REGISTER'!$DP$21,"")</f>
        <v>Keterlambatan schedule pekerjaan</v>
      </c>
      <c r="M32" s="50">
        <f>IF('RISK REGISTER'!$DP$4="YES",('RISK REGISTER'!$DP$22)/1000000,"")</f>
        <v>28424.647573999999</v>
      </c>
      <c r="N32" s="48" t="str">
        <f>IFERROR(VLOOKUP('RISK REGISTER'!$DP$14,'MASTER DATA'!$BK$2:$BL$199,2,FALSE),"")</f>
        <v>WIKA-KON-PM-03.04</v>
      </c>
      <c r="O32" s="48" t="str">
        <f>IFERROR('RISK REGISTER'!$DR$25,"")</f>
        <v>Poor</v>
      </c>
      <c r="P32" s="50">
        <f>IF('RISK REGISTER'!$DP$4="YES",IF(O32="Good",(M32*(1-100%)),IF(O32="Satisfactory",(M32*(1-75%)),IF(O32="Poor",(M32*(1-50%)),IF(O32="Very Poor",(M32*(1-25%)),0)))),"")</f>
        <v>14212.323786999999</v>
      </c>
      <c r="Q32" s="50">
        <f>IF('RISK REGISTER'!$DP$6="RISIKO",(P32*($D$11/1000000))/$P$34,"")</f>
        <v>21506.077320087832</v>
      </c>
      <c r="R32" s="47">
        <f>IFERROR(IF('RISK REGISTER'!$DP$6="RISIKO",'RISK REGISTER'!$DR$27,'RISK REGISTER'!$DU$27),"")</f>
        <v>3</v>
      </c>
      <c r="S32" s="47">
        <f>IFERROR(IF('RISK REGISTER'!$DP$6="RISIKO",IF(AND(((P32-Q32)/Q32)&lt;1%),1,IF(AND((((P32-Q32)/Q32)&gt;=1%),(((P32-Q32)/Q32)&lt;=2.09%)),2,IF(AND((((P32-Q32)/Q32)&gt;=2.1%),(((P32-Q32)/Q32)&lt;=5%)),3,IF(AND(((P32-Q32)/Q32)&gt;5%),4)))),'RISK REGISTER'!$DU$28),"")</f>
        <v>1</v>
      </c>
      <c r="T32" s="47" t="str">
        <f>IF('RISK REGISTER'!$DP$4="YES",IF('RISK REGISTER'!$DP$6="RISIKO",'RISK REGISTER'!$DP$29,'RISK REGISTER'!$DT$29),"")</f>
        <v>Moderat - 4</v>
      </c>
      <c r="U32" s="48" t="str">
        <f>IF('RISK REGISTER'!$DP$4="YES",'RTL&amp;PELUANG'!$DP$6,"")</f>
        <v>Penyusunan schedule pekerjaan berdasarkan batasan jam kerja sesuai peraturan yang berlaku</v>
      </c>
      <c r="V32" s="48" t="str">
        <f>IFERROR('RTL&amp;PELUANG'!$DR$7,"")</f>
        <v>Poor</v>
      </c>
      <c r="W32" s="51">
        <f>IF('RISK REGISTER'!$DP$4="YES",(IF(V32="Good",(P32*(1-100%)),IF(V32="Satisfactory",(P32*(1-75%)),IF(V32="Poor",(P32*(1-50%)),IF(V32="Very Poor",(P32*(1-25%)),0))))),"")</f>
        <v>7106.1618934999997</v>
      </c>
      <c r="X32" s="52">
        <f>IF('RISK REGISTER'!$DP$4="YES",('RTL&amp;PELUANG'!$DP$9)/1000000,"")</f>
        <v>5684.9295148953088</v>
      </c>
      <c r="Y32" s="154">
        <f>IFERROR(IF('RISK REGISTER'!$DP$6="RISIKO",'RTL&amp;PELUANG'!$DR$11,'RTL&amp;PELUANG'!$DU$11),"")</f>
        <v>4</v>
      </c>
      <c r="Z32" s="154">
        <f>IFERROR(IF('RISK REGISTER'!$DP$6="RISIKO",'RTL&amp;PELUANG'!$DP$12,'RTL&amp;PELUANG'!$DU$12),"")</f>
        <v>1</v>
      </c>
      <c r="AA32" s="48" t="str">
        <f>IF('RISK REGISTER'!$DP$6="RISIKO",'RTL&amp;PELUANG'!$DP$13,'RTL&amp;PELUANG'!$DT$13)</f>
        <v>Tinggi - 7</v>
      </c>
      <c r="AB32" s="53">
        <f>IF('RISK REGISTER'!$DP$4="YES",'RTL&amp;PELUANG'!$DP14,"")</f>
        <v>44896</v>
      </c>
      <c r="AC32" s="53">
        <f>IF('RISK REGISTER'!$DP$4="YES",'RTL&amp;PELUANG'!$DP$15,"")</f>
        <v>45291</v>
      </c>
      <c r="AD32" s="53" t="str">
        <f>IF('RISK REGISTER'!$DP$6="RISIKO",'RTL&amp;PELUANG'!$DP$38,"")</f>
        <v>(later)</v>
      </c>
      <c r="AE32" s="52">
        <f>IF('RISK REGISTER'!$DP$4="YES",IF('RISK REGISTER'!$DP$6="RISIKO",('RTL&amp;PELUANG'!$DP$39)/1000000,0),"")</f>
        <v>0</v>
      </c>
      <c r="AF32" s="48" t="str">
        <f>IF('RISK REGISTER'!$DP$4="YES",'RISK REGISTER'!$DP$34,"")</f>
        <v>MK, Komersial, Keuangan</v>
      </c>
      <c r="AG32" s="48">
        <f>IF('RISK REGISTER'!$DP$6="RISIKO",'RTL&amp;PELUANG'!$DP$63,"")</f>
        <v>0</v>
      </c>
      <c r="AH32" s="51">
        <f>IF('RISK REGISTER'!$DP$4="YES",IF('RISK REGISTER'!$DP$6="PELUANG",+Table7[[#This Row],[Column12]]-Table7[[#This Row],[Column15]]+(Table7[[#This Row],[Column15]]-Table7[[#This Row],[Column22]]-Table7[[#This Row],[Column23]]),'RTL&amp;PELUANG'!$DP$77/1000000),"")</f>
        <v>0</v>
      </c>
    </row>
    <row r="33" spans="2:34" ht="103" customHeight="1" x14ac:dyDescent="0.35">
      <c r="B33" s="47">
        <v>15</v>
      </c>
      <c r="C33" s="48" t="str">
        <f>IF('RISK REGISTER'!$DY$4="YES",'RISK REGISTER'!$DY$6,"")</f>
        <v>RISIKO</v>
      </c>
      <c r="D33" s="48" t="str">
        <f>IF('RISK REGISTER'!$DY$4="YES",'RISK REGISTER'!$DY$10,"")</f>
        <v>Operational</v>
      </c>
      <c r="E33" s="48" t="str">
        <f>IF('RISK REGISTER'!$DY$4="YES",'RISK REGISTER'!$DY$11,"")</f>
        <v>Operational.</v>
      </c>
      <c r="F33" s="48" t="str">
        <f>IF('RISK REGISTER'!$DY$4="YES",CONCATENATE('RISK REGISTER'!$DY$13," - ",'RISK REGISTER'!$DY$14),"")</f>
        <v>Construction - Pelaksanaan Konstruksi</v>
      </c>
      <c r="G33" s="48"/>
      <c r="H33" s="48" t="str">
        <f>IF('RISK REGISTER'!$DY$4="YES",'RISK REGISTER'!$DY$15,"")</f>
        <v>Manajemen Penjadwalan (Scheduling)</v>
      </c>
      <c r="I33" s="48" t="str">
        <f>IF('RISK REGISTER'!$DY$4="YES",CONCATENATE('RISK REGISTER'!$DY$17," - ",'RISK REGISTER'!$DY$18," - ",'RISK REGISTER'!$DY$19),"")</f>
        <v>Owner - Perubahan didalam kontrak - Batasan maksimum jam kerja (Overtime dibatasi)</v>
      </c>
      <c r="J33" s="48"/>
      <c r="K33" s="48" t="str">
        <f>IF('RISK REGISTER'!$DY$4="YES",'RISK REGISTER'!$DY$20,"")</f>
        <v>Produktivitas waktu kerja rendah</v>
      </c>
      <c r="L33" s="48" t="str">
        <f>IF('RISK REGISTER'!$DY$4="YES",'RISK REGISTER'!$DY$21,"")</f>
        <v>Keterlambatan schedule pekerjaan</v>
      </c>
      <c r="M33" s="50">
        <f>IF('RISK REGISTER'!$DY$4="YES",('RISK REGISTER'!$DY$22)/1000000,"")</f>
        <v>28424.647573999999</v>
      </c>
      <c r="N33" s="48" t="str">
        <f>IFERROR(VLOOKUP('RISK REGISTER'!$DY$14,'MASTER DATA'!$BK$2:$BL$199,2,FALSE),"")</f>
        <v>WIKA-KON-PM-03.04</v>
      </c>
      <c r="O33" s="48" t="str">
        <f>IFERROR('RISK REGISTER'!$EA$25,"")</f>
        <v>Poor</v>
      </c>
      <c r="P33" s="50">
        <f>IF('RISK REGISTER'!$DY$4="YES",IF(O33="Good",(M33*(1-100%)),IF(O33="Satisfactory",(M33*(1-75%)),IF(O33="Poor",(M33*(1-50%)),IF(O33="Very Poor",(M33*(1-25%)),0)))),"")</f>
        <v>14212.323786999999</v>
      </c>
      <c r="Q33" s="50">
        <f>IF('RISK REGISTER'!$DY$6="RISIKO",(P33*($D$11/1000000))/$P$34,"")</f>
        <v>21506.077320087832</v>
      </c>
      <c r="R33" s="47">
        <f>IFERROR(IF('RISK REGISTER'!$DY$6="RISIKO",'RISK REGISTER'!$EA$27,'RISK REGISTER'!$ED$27),"")</f>
        <v>3</v>
      </c>
      <c r="S33" s="47">
        <f>IFERROR(IF('RISK REGISTER'!$DY$6="RISIKO",IF(AND(((P33-Q33)/Q33)&lt;1%),1,IF(AND((((P33-Q33)/Q33)&gt;=1%),(((P33-Q33)/Q33)&lt;=2.09%)),2,IF(AND((((P33-Q33)/Q33)&gt;=2.1%),(((P33-Q33)/Q33)&lt;=5%)),3,IF(AND(((P33-Q33)/Q33)&gt;5%),4)))),'RISK REGISTER'!$ED$28),"")</f>
        <v>1</v>
      </c>
      <c r="T33" s="47" t="str">
        <f>IF('RISK REGISTER'!$DY$4="YES",IF('RISK REGISTER'!$DY$6="RISIKO",'RISK REGISTER'!$DY$29,'RISK REGISTER'!$EC$29),"")</f>
        <v>Moderat - 4</v>
      </c>
      <c r="U33" s="48" t="str">
        <f>IF('RISK REGISTER'!$DY$4="YES",'RTL&amp;PELUANG'!$DY$6,"")</f>
        <v>Penyusunan schedule pekerjaan berdasarkan batasan jam kerja sesuai peraturan yang berlaku</v>
      </c>
      <c r="V33" s="48" t="str">
        <f>IFERROR('RTL&amp;PELUANG'!$EA$7,"")</f>
        <v>Poor</v>
      </c>
      <c r="W33" s="51">
        <f>IF('RISK REGISTER'!$DY$4="YES",(IF(V33="Good",(P33*(1-100%)),IF(V33="Satisfactory",(P33*(1-75%)),IF(V33="Poor",(P33*(1-50%)),IF(V33="Very Poor",(P33*(1-25%)),0))))),"")</f>
        <v>7106.1618934999997</v>
      </c>
      <c r="X33" s="52">
        <f>IF('RISK REGISTER'!$DY$4="YES",('RTL&amp;PELUANG'!$DY$9)/1000000,"")</f>
        <v>5684.9295148953088</v>
      </c>
      <c r="Y33" s="154">
        <f>IFERROR(IF('RISK REGISTER'!$DY$6="RISIKO",'RTL&amp;PELUANG'!$EA$11,'RTL&amp;PELUANG'!$ED$11),"")</f>
        <v>4</v>
      </c>
      <c r="Z33" s="154">
        <f>IFERROR(IF('RISK REGISTER'!$DY$6="RISIKO",'RTL&amp;PELUANG'!$DY$12,'RTL&amp;PELUANG'!$ED$12),"")</f>
        <v>1</v>
      </c>
      <c r="AA33" s="48" t="str">
        <f>IF('RISK REGISTER'!$DY$6="RISIKO",'RTL&amp;PELUANG'!$DY$13,'RTL&amp;PELUANG'!$EC$13)</f>
        <v>Tinggi - 7</v>
      </c>
      <c r="AB33" s="53">
        <f>IF('RISK REGISTER'!$DY$4="YES",'RTL&amp;PELUANG'!$DY14,"")</f>
        <v>44896</v>
      </c>
      <c r="AC33" s="53">
        <f>IF('RISK REGISTER'!$DY$4="YES",'RTL&amp;PELUANG'!$DY$15,"")</f>
        <v>45291</v>
      </c>
      <c r="AD33" s="53" t="str">
        <f>IF('RISK REGISTER'!$DY$6="RISIKO",'RTL&amp;PELUANG'!$DY$38,"")</f>
        <v>(later)</v>
      </c>
      <c r="AE33" s="52">
        <f>IF('RISK REGISTER'!$DY$4="YES",IF('RISK REGISTER'!$DY$6="RISIKO",('RTL&amp;PELUANG'!$DY$39)/1000000,0),"")</f>
        <v>0</v>
      </c>
      <c r="AF33" s="48" t="str">
        <f>IF('RISK REGISTER'!$DY$4="YES",'RISK REGISTER'!$DY$34,"")</f>
        <v>MK, Komersial, Keuangan</v>
      </c>
      <c r="AG33" s="48">
        <f>IF('RISK REGISTER'!$DY$6="RISIKO",'RTL&amp;PELUANG'!$DY$63,"")</f>
        <v>0</v>
      </c>
      <c r="AH33" s="51">
        <f>IF('RISK REGISTER'!$DY$4="YES",IF('RISK REGISTER'!$DY$6="PELUANG",+Table7[[#This Row],[Column12]]-Table7[[#This Row],[Column15]]+(Table7[[#This Row],[Column15]]-Table7[[#This Row],[Column22]]-Table7[[#This Row],[Column23]]),'RTL&amp;PELUANG'!$DY$77/1000000),"")</f>
        <v>0</v>
      </c>
    </row>
    <row r="34" spans="2:34" s="39" customFormat="1" ht="17" x14ac:dyDescent="0.35">
      <c r="B34" s="54" t="s">
        <v>288</v>
      </c>
      <c r="C34" s="55"/>
      <c r="D34" s="56"/>
      <c r="E34" s="56"/>
      <c r="F34" s="56"/>
      <c r="G34" s="56"/>
      <c r="H34" s="56"/>
      <c r="I34" s="56"/>
      <c r="J34" s="56"/>
      <c r="K34" s="56"/>
      <c r="L34" s="56"/>
      <c r="M34" s="57">
        <f>SUMIF($C$19:$C$33,"RISIKO",M19:M33)</f>
        <v>394760.90923192003</v>
      </c>
      <c r="N34" s="60"/>
      <c r="O34" s="56"/>
      <c r="P34" s="57">
        <f>SUMIF($C$19:$C$33,"RISIKO",P19:P33)</f>
        <v>198255.45461596001</v>
      </c>
      <c r="Q34" s="57">
        <f>SUMIF($C$19:$C$28,"RISIKO",Q19:Q28)</f>
        <v>192469.6133995608</v>
      </c>
      <c r="R34" s="58"/>
      <c r="S34" s="59"/>
      <c r="T34" s="59"/>
      <c r="U34" s="56"/>
      <c r="V34" s="56"/>
      <c r="W34" s="57">
        <f>SUMIF($C$19:$C$33,"RISIKO",W19:W33)</f>
        <v>99127.727307980007</v>
      </c>
      <c r="X34" s="57">
        <f>SUMIF($C$19:$C$33,"RISIKO",X19:X33)</f>
        <v>74304.083693639011</v>
      </c>
      <c r="Y34" s="58"/>
      <c r="Z34" s="155"/>
      <c r="AA34" s="60"/>
      <c r="AB34" s="56"/>
      <c r="AC34" s="56"/>
      <c r="AD34" s="56"/>
      <c r="AE34" s="57">
        <f>SUMIF($C$19:$C$33,"RISIKO",AE19:AE33)</f>
        <v>0</v>
      </c>
      <c r="AF34" s="56"/>
      <c r="AG34" s="60"/>
      <c r="AH34" s="57">
        <f>SUMIF($C$19:$C$33,"RISIKO",AH19:AH33)</f>
        <v>0</v>
      </c>
    </row>
    <row r="35" spans="2:34" ht="17" x14ac:dyDescent="0.35">
      <c r="B35" s="54" t="s">
        <v>287</v>
      </c>
      <c r="C35" s="61"/>
      <c r="D35" s="61"/>
      <c r="E35" s="61"/>
      <c r="F35" s="61"/>
      <c r="G35" s="61"/>
      <c r="H35" s="61"/>
      <c r="I35" s="61"/>
      <c r="J35" s="61"/>
      <c r="K35" s="61"/>
      <c r="L35" s="61"/>
      <c r="M35" s="57">
        <f>SUMIF($C$19:$C$33,"PELUANG",M19:M33)</f>
        <v>0</v>
      </c>
      <c r="N35" s="61"/>
      <c r="O35" s="61"/>
      <c r="P35" s="57">
        <f>SUMIF($C$19:$C$33,"PELUANG",P19:P33)</f>
        <v>0</v>
      </c>
      <c r="Q35" s="57">
        <f>SUMIF($C$19:$C$28,"PELUANG",Q19:Q28)</f>
        <v>0</v>
      </c>
      <c r="R35" s="62"/>
      <c r="S35" s="62"/>
      <c r="T35" s="62"/>
      <c r="U35" s="61"/>
      <c r="V35" s="61"/>
      <c r="W35" s="57">
        <f>SUMIF($C$19:$C$33,"PELUANG",W19:W33)</f>
        <v>0</v>
      </c>
      <c r="X35" s="57">
        <f>SUMIF($C$19:$C$33,"PELUANG",X19:X33)</f>
        <v>0</v>
      </c>
      <c r="Y35" s="156"/>
      <c r="Z35" s="156"/>
      <c r="AA35" s="61"/>
      <c r="AB35" s="61"/>
      <c r="AC35" s="63"/>
      <c r="AD35" s="61"/>
      <c r="AE35" s="57">
        <f>SUMIF($C$19:$C$33,"PELUANG",AE19:AE33)</f>
        <v>0</v>
      </c>
      <c r="AF35" s="61"/>
      <c r="AG35" s="61"/>
      <c r="AH35" s="57">
        <f>SUMIF($C$19:$C$33,"PELUANG",AH19:AH33)</f>
        <v>0</v>
      </c>
    </row>
  </sheetData>
  <sheetProtection algorithmName="SHA-512" hashValue="uRCVFI4oPyJbMWjvKMLMMJPzz8yvBnLyBovAjyntyzdFImlqCs3jxo7GkcaUfNGfanPhdugdQ/mwuULPhy0Cyw==" saltValue="nQFaH5OJR4koyWeJYXrP0w==" spinCount="100000" sheet="1" objects="1" scenarios="1"/>
  <mergeCells count="31">
    <mergeCell ref="B15:B17"/>
    <mergeCell ref="C15:C17"/>
    <mergeCell ref="D15:D17"/>
    <mergeCell ref="E15:E17"/>
    <mergeCell ref="F15:H15"/>
    <mergeCell ref="F16:F17"/>
    <mergeCell ref="H16:H17"/>
    <mergeCell ref="I15:I17"/>
    <mergeCell ref="K15:K17"/>
    <mergeCell ref="L15:L17"/>
    <mergeCell ref="M15:M17"/>
    <mergeCell ref="N15:T15"/>
    <mergeCell ref="N16:N17"/>
    <mergeCell ref="O16:O17"/>
    <mergeCell ref="P16:P17"/>
    <mergeCell ref="Q16:Q17"/>
    <mergeCell ref="R16:T16"/>
    <mergeCell ref="AG16:AG17"/>
    <mergeCell ref="AH16:AH17"/>
    <mergeCell ref="AF15:AF17"/>
    <mergeCell ref="AG15:AH15"/>
    <mergeCell ref="AD15:AE15"/>
    <mergeCell ref="U15:AC15"/>
    <mergeCell ref="V16:V17"/>
    <mergeCell ref="W16:W17"/>
    <mergeCell ref="AD16:AD17"/>
    <mergeCell ref="AE16:AE17"/>
    <mergeCell ref="AB16:AC16"/>
    <mergeCell ref="U16:U17"/>
    <mergeCell ref="X16:X17"/>
    <mergeCell ref="Y16:AA16"/>
  </mergeCells>
  <phoneticPr fontId="25" type="noConversion"/>
  <conditionalFormatting sqref="B19:B20">
    <cfRule type="containsText" dxfId="1233" priority="14" operator="containsText" text="Risiko">
      <formula>NOT(ISERROR(SEARCH("Risiko",B19)))</formula>
    </cfRule>
  </conditionalFormatting>
  <conditionalFormatting sqref="D9">
    <cfRule type="expression" dxfId="1232" priority="9">
      <formula>$E$11&lt;&gt;A</formula>
    </cfRule>
  </conditionalFormatting>
  <conditionalFormatting sqref="B18">
    <cfRule type="containsText" dxfId="1231" priority="8" operator="containsText" text="Risiko">
      <formula>NOT(ISERROR(SEARCH("Risiko",B18)))</formula>
    </cfRule>
  </conditionalFormatting>
  <conditionalFormatting sqref="C18">
    <cfRule type="containsText" dxfId="1230" priority="7" operator="containsText" text="RISIKO">
      <formula>NOT(ISERROR(SEARCH("RISIKO",C18)))</formula>
    </cfRule>
  </conditionalFormatting>
  <pageMargins left="0.7" right="0.7" top="0.75" bottom="0.75" header="0.3" footer="0.3"/>
  <pageSetup paperSize="9" scale="12" orientation="portrait" r:id="rId1"/>
  <colBreaks count="1" manualBreakCount="1">
    <brk id="34" max="1048575" man="1"/>
  </colBreaks>
  <ignoredErrors>
    <ignoredError sqref="S21:S27 AD19:AD20 T19 Y20:AA28 Y19:Z19 N20:N28 AG19:AG28" calculatedColum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ErrorMessage="1" errorTitle="Validasi Data" error="Harap Untuk Melakukan Pengisian Data Sesuai Dengan Daftar Pilihan Yang Ada" xr:uid="{3D2C2FF6-4C78-48E9-AC04-3763D9D70566}">
          <x14:formula1>
            <xm:f>'MASTER DATA'!$G$16:$G$19</xm:f>
          </x14:formula1>
          <xm:sqref>D9</xm:sqref>
        </x14:dataValidation>
        <x14:dataValidation type="list" allowBlank="1" showErrorMessage="1" errorTitle="Validasi Data" error="Harap Untuk Melakukan Pengisian Data Sesuai Dengan Daftar Pilihan Yang Ada" xr:uid="{DBAA87B3-F7E5-4FF5-ACB8-A1ACD6A3402B}">
          <x14:formula1>
            <xm:f>'MASTER DATA'!$G$25:$G$28</xm:f>
          </x14:formula1>
          <xm:sqref>D10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4B5B-D154-4521-91FC-D42958318985}">
  <sheetPr codeName="Sheet2"/>
  <dimension ref="A1:ED51"/>
  <sheetViews>
    <sheetView showGridLines="0" zoomScale="70" zoomScaleNormal="70" workbookViewId="0">
      <pane ySplit="1" topLeftCell="A2" activePane="bottomLeft" state="frozen"/>
      <selection pane="bottomLeft"/>
    </sheetView>
  </sheetViews>
  <sheetFormatPr defaultColWidth="8.6328125" defaultRowHeight="14.5" x14ac:dyDescent="0.35"/>
  <cols>
    <col min="1" max="1" width="3.453125" style="43" customWidth="1"/>
    <col min="2" max="2" width="34" style="43" customWidth="1"/>
    <col min="3" max="3" width="31.453125" style="43" customWidth="1"/>
    <col min="4" max="4" width="22.36328125" style="43" customWidth="1"/>
    <col min="5" max="5" width="9.453125" style="43" customWidth="1"/>
    <col min="6" max="6" width="14.1796875" style="43" customWidth="1"/>
    <col min="7" max="7" width="28" style="43" customWidth="1"/>
    <col min="8" max="8" width="8.6328125" style="43" customWidth="1"/>
    <col min="9" max="9" width="8.6328125" style="43"/>
    <col min="10" max="10" width="3.453125" style="43" customWidth="1"/>
    <col min="11" max="11" width="34.1796875" style="43" customWidth="1"/>
    <col min="12" max="12" width="31.453125" style="43" customWidth="1"/>
    <col min="13" max="13" width="22.453125" style="43" customWidth="1"/>
    <col min="14" max="14" width="9.453125" style="43" customWidth="1"/>
    <col min="15" max="15" width="14.1796875" style="43" customWidth="1"/>
    <col min="16" max="16" width="27.6328125" style="43" customWidth="1"/>
    <col min="17" max="18" width="8.6328125" style="43"/>
    <col min="19" max="19" width="4.453125" style="43" bestFit="1" customWidth="1"/>
    <col min="20" max="20" width="34.1796875" style="43" customWidth="1"/>
    <col min="21" max="21" width="31.453125" style="43" customWidth="1"/>
    <col min="22" max="22" width="22.453125" style="43" customWidth="1"/>
    <col min="23" max="23" width="9.453125" style="43" customWidth="1"/>
    <col min="24" max="24" width="14.1796875" style="43" customWidth="1"/>
    <col min="25" max="25" width="27.81640625" style="43" customWidth="1"/>
    <col min="26" max="27" width="8.6328125" style="43"/>
    <col min="28" max="28" width="4.453125" style="43" bestFit="1" customWidth="1"/>
    <col min="29" max="29" width="34.1796875" style="43" customWidth="1"/>
    <col min="30" max="30" width="31.453125" style="43" customWidth="1"/>
    <col min="31" max="31" width="22.453125" style="43" customWidth="1"/>
    <col min="32" max="32" width="8.6328125" style="43"/>
    <col min="33" max="33" width="14.1796875" style="43" customWidth="1"/>
    <col min="34" max="34" width="27.81640625" style="43" customWidth="1"/>
    <col min="35" max="36" width="8.6328125" style="43"/>
    <col min="37" max="37" width="4.453125" style="43" bestFit="1" customWidth="1"/>
    <col min="38" max="38" width="34.1796875" style="43" customWidth="1"/>
    <col min="39" max="39" width="31.453125" style="43" customWidth="1"/>
    <col min="40" max="40" width="22.453125" style="43" customWidth="1"/>
    <col min="41" max="41" width="9.453125" style="43" customWidth="1"/>
    <col min="42" max="42" width="14.1796875" style="43" customWidth="1"/>
    <col min="43" max="43" width="27.81640625" style="43" customWidth="1"/>
    <col min="44" max="45" width="8.6328125" style="43"/>
    <col min="46" max="46" width="4.453125" style="43" bestFit="1" customWidth="1"/>
    <col min="47" max="47" width="34.1796875" style="43" customWidth="1"/>
    <col min="48" max="48" width="31.453125" style="43" customWidth="1"/>
    <col min="49" max="49" width="22.453125" style="43" customWidth="1"/>
    <col min="50" max="50" width="9.453125" style="43" customWidth="1"/>
    <col min="51" max="51" width="14.1796875" style="43" customWidth="1"/>
    <col min="52" max="52" width="27.81640625" style="43" customWidth="1"/>
    <col min="53" max="54" width="8.6328125" style="43"/>
    <col min="55" max="55" width="4.453125" style="43" bestFit="1" customWidth="1"/>
    <col min="56" max="56" width="34.1796875" style="43" customWidth="1"/>
    <col min="57" max="57" width="31.453125" style="43" customWidth="1"/>
    <col min="58" max="58" width="22.453125" style="43" customWidth="1"/>
    <col min="59" max="59" width="9.453125" style="43" customWidth="1"/>
    <col min="60" max="60" width="14.1796875" style="43" customWidth="1"/>
    <col min="61" max="61" width="27.81640625" style="43" customWidth="1"/>
    <col min="62" max="63" width="8.6328125" style="43"/>
    <col min="64" max="64" width="4.453125" style="43" bestFit="1" customWidth="1"/>
    <col min="65" max="65" width="34.1796875" style="43" customWidth="1"/>
    <col min="66" max="66" width="31.453125" style="43" customWidth="1"/>
    <col min="67" max="67" width="22.453125" style="43" customWidth="1"/>
    <col min="68" max="68" width="9.453125" style="43" customWidth="1"/>
    <col min="69" max="69" width="14.1796875" style="43" customWidth="1"/>
    <col min="70" max="70" width="27.81640625" style="43" customWidth="1"/>
    <col min="71" max="72" width="8.6328125" style="43"/>
    <col min="73" max="73" width="4.453125" style="43" bestFit="1" customWidth="1"/>
    <col min="74" max="74" width="34.1796875" style="43" customWidth="1"/>
    <col min="75" max="75" width="31.453125" style="43" customWidth="1"/>
    <col min="76" max="76" width="22.453125" style="43" customWidth="1"/>
    <col min="77" max="77" width="9.453125" style="43" customWidth="1"/>
    <col min="78" max="78" width="14.1796875" style="43" customWidth="1"/>
    <col min="79" max="79" width="27.81640625" style="43" customWidth="1"/>
    <col min="80" max="81" width="8.6328125" style="43"/>
    <col min="82" max="82" width="5.453125" style="43" bestFit="1" customWidth="1"/>
    <col min="83" max="83" width="34.1796875" style="43" customWidth="1"/>
    <col min="84" max="84" width="31.453125" style="43" customWidth="1"/>
    <col min="85" max="85" width="22.453125" style="43" customWidth="1"/>
    <col min="86" max="86" width="9.453125" style="43" customWidth="1"/>
    <col min="87" max="87" width="14.1796875" style="43" customWidth="1"/>
    <col min="88" max="88" width="27.81640625" style="43" customWidth="1"/>
    <col min="89" max="89" width="8.6328125" style="43"/>
    <col min="90" max="90" width="5.453125" style="43" customWidth="1"/>
    <col min="91" max="91" width="8.6328125" style="43"/>
    <col min="92" max="92" width="34.08984375" style="43" customWidth="1"/>
    <col min="93" max="93" width="31.36328125" style="43" customWidth="1"/>
    <col min="94" max="94" width="22.54296875" style="43" customWidth="1"/>
    <col min="95" max="95" width="9.54296875" style="43" customWidth="1"/>
    <col min="96" max="96" width="14.08984375" style="43" customWidth="1"/>
    <col min="97" max="97" width="27.7265625" style="43" customWidth="1"/>
    <col min="98" max="98" width="8.6328125" style="43"/>
    <col min="99" max="100" width="5.453125" style="43" customWidth="1"/>
    <col min="101" max="101" width="34.08984375" style="43" customWidth="1"/>
    <col min="102" max="102" width="31.36328125" style="43" customWidth="1"/>
    <col min="103" max="103" width="22.54296875" style="43" customWidth="1"/>
    <col min="104" max="104" width="9.54296875" style="43" customWidth="1"/>
    <col min="105" max="105" width="14.08984375" style="43" customWidth="1"/>
    <col min="106" max="106" width="27.7265625" style="43" customWidth="1"/>
    <col min="107" max="107" width="8.6328125" style="43"/>
    <col min="108" max="109" width="5.453125" style="43" customWidth="1"/>
    <col min="110" max="110" width="34.08984375" style="43" customWidth="1"/>
    <col min="111" max="111" width="31.36328125" style="43" customWidth="1"/>
    <col min="112" max="112" width="22.54296875" style="43" customWidth="1"/>
    <col min="113" max="113" width="9.54296875" style="43" customWidth="1"/>
    <col min="114" max="114" width="14.08984375" style="43" customWidth="1"/>
    <col min="115" max="115" width="27.7265625" style="43" customWidth="1"/>
    <col min="116" max="116" width="8.6328125" style="43"/>
    <col min="117" max="118" width="5.453125" style="43" customWidth="1"/>
    <col min="119" max="119" width="34.08984375" style="43" customWidth="1"/>
    <col min="120" max="120" width="31.36328125" style="43" customWidth="1"/>
    <col min="121" max="121" width="22.54296875" style="43" customWidth="1"/>
    <col min="122" max="122" width="9.54296875" style="43" customWidth="1"/>
    <col min="123" max="123" width="14.08984375" style="43" customWidth="1"/>
    <col min="124" max="124" width="27.7265625" style="43" customWidth="1"/>
    <col min="125" max="125" width="8.6328125" style="43"/>
    <col min="126" max="127" width="5.453125" style="43" customWidth="1"/>
    <col min="128" max="128" width="34.08984375" style="43" customWidth="1"/>
    <col min="129" max="129" width="31.36328125" style="43" customWidth="1"/>
    <col min="130" max="130" width="22.54296875" style="43" customWidth="1"/>
    <col min="131" max="131" width="9.54296875" style="43" customWidth="1"/>
    <col min="132" max="132" width="14.08984375" style="43" customWidth="1"/>
    <col min="133" max="133" width="27.7265625" style="43" customWidth="1"/>
    <col min="134" max="134" width="8.6328125" style="43"/>
    <col min="135" max="135" width="5.453125" style="43" customWidth="1"/>
    <col min="136" max="16384" width="8.6328125" style="43"/>
  </cols>
  <sheetData>
    <row r="1" spans="1:131" ht="15.5" x14ac:dyDescent="0.35">
      <c r="B1" s="113" t="s">
        <v>3750</v>
      </c>
      <c r="C1" s="114" t="str">
        <f>C20</f>
        <v>Konflik Soshankam</v>
      </c>
      <c r="D1" s="110"/>
      <c r="E1" s="110"/>
      <c r="F1" s="110"/>
      <c r="G1" s="110"/>
      <c r="H1" s="110"/>
      <c r="I1" s="225"/>
      <c r="J1" s="110"/>
      <c r="K1" s="113" t="s">
        <v>3750</v>
      </c>
      <c r="L1" s="114" t="str">
        <f>L20</f>
        <v>Deviasi teknis ditolak oleh owner</v>
      </c>
      <c r="M1" s="110"/>
      <c r="N1" s="110"/>
      <c r="O1" s="110"/>
      <c r="P1" s="110"/>
      <c r="Q1" s="110"/>
      <c r="R1" s="225"/>
      <c r="S1" s="112"/>
      <c r="T1" s="113" t="s">
        <v>3750</v>
      </c>
      <c r="U1" s="114" t="str">
        <f>U20</f>
        <v>Produktivitas waktu kerja rendah</v>
      </c>
      <c r="V1" s="110"/>
      <c r="W1" s="110"/>
      <c r="X1" s="110"/>
      <c r="Y1" s="110"/>
      <c r="Z1" s="110"/>
      <c r="AA1" s="225"/>
      <c r="AB1" s="112"/>
      <c r="AC1" s="113" t="s">
        <v>3750</v>
      </c>
      <c r="AD1" s="114" t="str">
        <f>AD20</f>
        <v>Produktivitas waktu kerja rendah</v>
      </c>
      <c r="AE1" s="110"/>
      <c r="AF1" s="110"/>
      <c r="AG1" s="110"/>
      <c r="AH1" s="110"/>
      <c r="AI1" s="110"/>
      <c r="AJ1" s="225"/>
      <c r="AK1" s="112"/>
      <c r="AL1" s="113" t="s">
        <v>3750</v>
      </c>
      <c r="AM1" s="114" t="str">
        <f>AM20</f>
        <v>Produktivitas waktu kerja rendah</v>
      </c>
      <c r="AN1" s="110"/>
      <c r="AO1" s="110"/>
      <c r="AP1" s="110"/>
      <c r="AQ1" s="110"/>
      <c r="AR1" s="110"/>
      <c r="AS1" s="225"/>
      <c r="AT1" s="112"/>
      <c r="AU1" s="113" t="s">
        <v>3750</v>
      </c>
      <c r="AV1" s="114" t="str">
        <f>AV20</f>
        <v>Produktivitas waktu kerja rendah</v>
      </c>
      <c r="AW1" s="110"/>
      <c r="AX1" s="110"/>
      <c r="AY1" s="110"/>
      <c r="AZ1" s="110"/>
      <c r="BA1" s="110"/>
      <c r="BB1" s="225"/>
      <c r="BC1" s="112"/>
      <c r="BD1" s="113" t="s">
        <v>3750</v>
      </c>
      <c r="BE1" s="114" t="str">
        <f>BE20</f>
        <v>Produktivitas waktu kerja rendah</v>
      </c>
      <c r="BF1" s="110"/>
      <c r="BG1" s="110"/>
      <c r="BH1" s="110"/>
      <c r="BI1" s="110"/>
      <c r="BJ1" s="110"/>
      <c r="BK1" s="225"/>
      <c r="BL1" s="112"/>
      <c r="BM1" s="113" t="s">
        <v>3750</v>
      </c>
      <c r="BN1" s="114" t="str">
        <f>BN20</f>
        <v>Produktivitas waktu kerja rendah</v>
      </c>
      <c r="BO1" s="110"/>
      <c r="BP1" s="110"/>
      <c r="BQ1" s="110"/>
      <c r="BR1" s="110"/>
      <c r="BS1" s="110"/>
      <c r="BT1" s="225"/>
      <c r="BU1" s="112"/>
      <c r="BV1" s="113" t="s">
        <v>3750</v>
      </c>
      <c r="BW1" s="114" t="str">
        <f>BW20</f>
        <v>Produktivitas waktu kerja rendah</v>
      </c>
      <c r="BX1" s="110"/>
      <c r="BY1" s="110"/>
      <c r="BZ1" s="110"/>
      <c r="CA1" s="110"/>
      <c r="CB1" s="110"/>
      <c r="CC1" s="225"/>
      <c r="CD1" s="112"/>
      <c r="CE1" s="113" t="s">
        <v>3750</v>
      </c>
      <c r="CF1" s="114" t="str">
        <f>CF20</f>
        <v>Produktivitas waktu kerja rendah</v>
      </c>
      <c r="CM1" s="112"/>
      <c r="CN1" s="113" t="s">
        <v>3750</v>
      </c>
      <c r="CO1" s="114" t="str">
        <f>CO20</f>
        <v>Produktivitas waktu kerja rendah</v>
      </c>
      <c r="CP1" s="110"/>
      <c r="CQ1" s="110"/>
      <c r="CR1" s="110"/>
      <c r="CS1" s="110"/>
      <c r="CT1" s="110"/>
      <c r="CU1" s="225"/>
      <c r="CV1" s="112"/>
      <c r="CW1" s="113" t="s">
        <v>3750</v>
      </c>
      <c r="CX1" s="114" t="str">
        <f>CX20</f>
        <v>Produktivitas waktu kerja rendah</v>
      </c>
      <c r="CY1" s="110"/>
      <c r="CZ1" s="110"/>
      <c r="DA1" s="110"/>
      <c r="DB1" s="110"/>
      <c r="DC1" s="110"/>
      <c r="DD1" s="225"/>
      <c r="DE1" s="112"/>
      <c r="DF1" s="113" t="s">
        <v>3750</v>
      </c>
      <c r="DG1" s="114" t="str">
        <f>DG20</f>
        <v>Produktivitas waktu kerja rendah</v>
      </c>
      <c r="DH1" s="110"/>
      <c r="DI1" s="110"/>
      <c r="DJ1" s="110"/>
      <c r="DK1" s="110"/>
      <c r="DL1" s="110"/>
      <c r="DM1" s="225"/>
      <c r="DN1" s="112"/>
      <c r="DO1" s="113" t="s">
        <v>3750</v>
      </c>
      <c r="DP1" s="114" t="str">
        <f>DP20</f>
        <v>Produktivitas waktu kerja rendah</v>
      </c>
      <c r="DQ1" s="110"/>
      <c r="DR1" s="110"/>
      <c r="DS1" s="110"/>
      <c r="DT1" s="110"/>
      <c r="DU1" s="110"/>
      <c r="DV1" s="225"/>
      <c r="DW1" s="112"/>
      <c r="DX1" s="113" t="s">
        <v>3750</v>
      </c>
      <c r="DY1" s="114" t="str">
        <f>DY20</f>
        <v>Produktivitas waktu kerja rendah</v>
      </c>
    </row>
    <row r="2" spans="1:131" x14ac:dyDescent="0.35">
      <c r="I2" s="225"/>
      <c r="R2" s="225"/>
      <c r="AA2" s="225"/>
      <c r="AJ2" s="225"/>
      <c r="AS2" s="225"/>
      <c r="BB2" s="225"/>
      <c r="BK2" s="225"/>
      <c r="BT2" s="225"/>
      <c r="CC2" s="225"/>
      <c r="CU2" s="225"/>
      <c r="DD2" s="225"/>
      <c r="DM2" s="225"/>
      <c r="DV2" s="225"/>
    </row>
    <row r="3" spans="1:131" x14ac:dyDescent="0.35">
      <c r="A3" s="296" t="s">
        <v>242</v>
      </c>
      <c r="B3" s="296"/>
      <c r="C3" s="296"/>
      <c r="I3" s="225"/>
      <c r="J3" s="295" t="s">
        <v>242</v>
      </c>
      <c r="K3" s="296"/>
      <c r="L3" s="296"/>
      <c r="R3" s="225"/>
      <c r="S3" s="295" t="s">
        <v>242</v>
      </c>
      <c r="T3" s="296"/>
      <c r="U3" s="296"/>
      <c r="AA3" s="225"/>
      <c r="AB3" s="295" t="s">
        <v>242</v>
      </c>
      <c r="AC3" s="296"/>
      <c r="AD3" s="296"/>
      <c r="AJ3" s="225"/>
      <c r="AK3" s="295" t="s">
        <v>242</v>
      </c>
      <c r="AL3" s="296"/>
      <c r="AM3" s="296"/>
      <c r="AS3" s="225"/>
      <c r="AT3" s="295" t="s">
        <v>242</v>
      </c>
      <c r="AU3" s="296"/>
      <c r="AV3" s="296"/>
      <c r="BB3" s="225"/>
      <c r="BC3" s="295" t="s">
        <v>242</v>
      </c>
      <c r="BD3" s="296"/>
      <c r="BE3" s="296"/>
      <c r="BK3" s="225"/>
      <c r="BL3" s="295" t="s">
        <v>242</v>
      </c>
      <c r="BM3" s="296"/>
      <c r="BN3" s="296"/>
      <c r="BT3" s="225"/>
      <c r="BU3" s="295" t="s">
        <v>242</v>
      </c>
      <c r="BV3" s="296"/>
      <c r="BW3" s="296"/>
      <c r="CC3" s="225"/>
      <c r="CD3" s="295" t="s">
        <v>242</v>
      </c>
      <c r="CE3" s="296"/>
      <c r="CF3" s="296"/>
      <c r="CM3" s="295" t="s">
        <v>242</v>
      </c>
      <c r="CN3" s="296"/>
      <c r="CO3" s="296"/>
      <c r="CU3" s="225"/>
      <c r="CV3" s="295" t="s">
        <v>242</v>
      </c>
      <c r="CW3" s="296"/>
      <c r="CX3" s="296"/>
      <c r="DD3" s="225"/>
      <c r="DE3" s="295" t="s">
        <v>242</v>
      </c>
      <c r="DF3" s="296"/>
      <c r="DG3" s="296"/>
      <c r="DM3" s="225"/>
      <c r="DN3" s="295" t="s">
        <v>242</v>
      </c>
      <c r="DO3" s="296"/>
      <c r="DP3" s="296"/>
      <c r="DV3" s="225"/>
      <c r="DW3" s="295" t="s">
        <v>242</v>
      </c>
      <c r="DX3" s="296"/>
      <c r="DY3" s="296"/>
    </row>
    <row r="4" spans="1:131" ht="60" customHeight="1" x14ac:dyDescent="0.35">
      <c r="A4" s="294" t="s">
        <v>73</v>
      </c>
      <c r="B4" s="294"/>
      <c r="C4" s="64" t="s">
        <v>77</v>
      </c>
      <c r="I4" s="225"/>
      <c r="J4" s="293" t="s">
        <v>73</v>
      </c>
      <c r="K4" s="294"/>
      <c r="L4" s="64" t="s">
        <v>77</v>
      </c>
      <c r="R4" s="225"/>
      <c r="S4" s="293" t="s">
        <v>73</v>
      </c>
      <c r="T4" s="294"/>
      <c r="U4" s="64" t="s">
        <v>77</v>
      </c>
      <c r="AA4" s="225"/>
      <c r="AB4" s="293" t="s">
        <v>73</v>
      </c>
      <c r="AC4" s="294"/>
      <c r="AD4" s="64" t="s">
        <v>77</v>
      </c>
      <c r="AJ4" s="225"/>
      <c r="AK4" s="293" t="s">
        <v>73</v>
      </c>
      <c r="AL4" s="294"/>
      <c r="AM4" s="64" t="s">
        <v>77</v>
      </c>
      <c r="AS4" s="225"/>
      <c r="AT4" s="293" t="s">
        <v>73</v>
      </c>
      <c r="AU4" s="294"/>
      <c r="AV4" s="64" t="s">
        <v>77</v>
      </c>
      <c r="BB4" s="225"/>
      <c r="BC4" s="293" t="s">
        <v>73</v>
      </c>
      <c r="BD4" s="294"/>
      <c r="BE4" s="64" t="s">
        <v>77</v>
      </c>
      <c r="BK4" s="225"/>
      <c r="BL4" s="293" t="s">
        <v>73</v>
      </c>
      <c r="BM4" s="294"/>
      <c r="BN4" s="64" t="s">
        <v>77</v>
      </c>
      <c r="BT4" s="225"/>
      <c r="BU4" s="293" t="s">
        <v>73</v>
      </c>
      <c r="BV4" s="294"/>
      <c r="BW4" s="64" t="s">
        <v>77</v>
      </c>
      <c r="CC4" s="225"/>
      <c r="CD4" s="293" t="s">
        <v>73</v>
      </c>
      <c r="CE4" s="294"/>
      <c r="CF4" s="64" t="s">
        <v>77</v>
      </c>
      <c r="CM4" s="293" t="s">
        <v>73</v>
      </c>
      <c r="CN4" s="294"/>
      <c r="CO4" s="64" t="s">
        <v>77</v>
      </c>
      <c r="CU4" s="225"/>
      <c r="CV4" s="293" t="s">
        <v>73</v>
      </c>
      <c r="CW4" s="294"/>
      <c r="CX4" s="64" t="s">
        <v>77</v>
      </c>
      <c r="DD4" s="225"/>
      <c r="DE4" s="293" t="s">
        <v>73</v>
      </c>
      <c r="DF4" s="294"/>
      <c r="DG4" s="64" t="s">
        <v>77</v>
      </c>
      <c r="DM4" s="225"/>
      <c r="DN4" s="293" t="s">
        <v>73</v>
      </c>
      <c r="DO4" s="294"/>
      <c r="DP4" s="64" t="s">
        <v>77</v>
      </c>
      <c r="DV4" s="225"/>
      <c r="DW4" s="293" t="s">
        <v>73</v>
      </c>
      <c r="DX4" s="294"/>
      <c r="DY4" s="64" t="s">
        <v>77</v>
      </c>
    </row>
    <row r="5" spans="1:131" ht="60" customHeight="1" x14ac:dyDescent="0.35">
      <c r="A5" s="294" t="s">
        <v>74</v>
      </c>
      <c r="B5" s="294"/>
      <c r="C5" s="64" t="s">
        <v>77</v>
      </c>
      <c r="I5" s="225"/>
      <c r="J5" s="293" t="s">
        <v>74</v>
      </c>
      <c r="K5" s="294"/>
      <c r="L5" s="64" t="s">
        <v>77</v>
      </c>
      <c r="R5" s="225"/>
      <c r="S5" s="293" t="s">
        <v>74</v>
      </c>
      <c r="T5" s="294"/>
      <c r="U5" s="64" t="s">
        <v>77</v>
      </c>
      <c r="AA5" s="225"/>
      <c r="AB5" s="293" t="s">
        <v>74</v>
      </c>
      <c r="AC5" s="294"/>
      <c r="AD5" s="64" t="s">
        <v>77</v>
      </c>
      <c r="AJ5" s="225"/>
      <c r="AK5" s="293" t="s">
        <v>74</v>
      </c>
      <c r="AL5" s="294"/>
      <c r="AM5" s="64" t="s">
        <v>77</v>
      </c>
      <c r="AS5" s="225"/>
      <c r="AT5" s="293" t="s">
        <v>74</v>
      </c>
      <c r="AU5" s="294"/>
      <c r="AV5" s="64" t="s">
        <v>77</v>
      </c>
      <c r="BB5" s="225"/>
      <c r="BC5" s="293" t="s">
        <v>74</v>
      </c>
      <c r="BD5" s="294"/>
      <c r="BE5" s="64" t="s">
        <v>77</v>
      </c>
      <c r="BK5" s="225"/>
      <c r="BL5" s="293" t="s">
        <v>74</v>
      </c>
      <c r="BM5" s="294"/>
      <c r="BN5" s="64" t="s">
        <v>77</v>
      </c>
      <c r="BT5" s="225"/>
      <c r="BU5" s="293" t="s">
        <v>74</v>
      </c>
      <c r="BV5" s="294"/>
      <c r="BW5" s="64" t="s">
        <v>77</v>
      </c>
      <c r="CC5" s="225"/>
      <c r="CD5" s="293" t="s">
        <v>74</v>
      </c>
      <c r="CE5" s="294"/>
      <c r="CF5" s="64" t="s">
        <v>77</v>
      </c>
      <c r="CM5" s="293" t="s">
        <v>74</v>
      </c>
      <c r="CN5" s="294"/>
      <c r="CO5" s="64" t="s">
        <v>77</v>
      </c>
      <c r="CU5" s="225"/>
      <c r="CV5" s="293" t="s">
        <v>74</v>
      </c>
      <c r="CW5" s="294"/>
      <c r="CX5" s="64" t="s">
        <v>77</v>
      </c>
      <c r="DD5" s="225"/>
      <c r="DE5" s="293" t="s">
        <v>74</v>
      </c>
      <c r="DF5" s="294"/>
      <c r="DG5" s="64" t="s">
        <v>77</v>
      </c>
      <c r="DM5" s="225"/>
      <c r="DN5" s="293" t="s">
        <v>74</v>
      </c>
      <c r="DO5" s="294"/>
      <c r="DP5" s="64" t="s">
        <v>77</v>
      </c>
      <c r="DV5" s="225"/>
      <c r="DW5" s="293" t="s">
        <v>74</v>
      </c>
      <c r="DX5" s="294"/>
      <c r="DY5" s="64" t="s">
        <v>77</v>
      </c>
    </row>
    <row r="6" spans="1:131" ht="60" customHeight="1" x14ac:dyDescent="0.35">
      <c r="A6" s="294" t="s">
        <v>243</v>
      </c>
      <c r="B6" s="294"/>
      <c r="C6" s="64" t="s">
        <v>235</v>
      </c>
      <c r="J6" s="293" t="s">
        <v>243</v>
      </c>
      <c r="K6" s="294"/>
      <c r="L6" s="64" t="s">
        <v>235</v>
      </c>
      <c r="S6" s="293" t="s">
        <v>243</v>
      </c>
      <c r="T6" s="294"/>
      <c r="U6" s="64" t="s">
        <v>235</v>
      </c>
      <c r="AB6" s="293" t="s">
        <v>243</v>
      </c>
      <c r="AC6" s="294"/>
      <c r="AD6" s="64" t="s">
        <v>235</v>
      </c>
      <c r="AK6" s="293" t="s">
        <v>243</v>
      </c>
      <c r="AL6" s="294"/>
      <c r="AM6" s="64" t="s">
        <v>235</v>
      </c>
      <c r="AT6" s="293" t="s">
        <v>243</v>
      </c>
      <c r="AU6" s="294"/>
      <c r="AV6" s="64" t="s">
        <v>235</v>
      </c>
      <c r="BC6" s="293" t="s">
        <v>243</v>
      </c>
      <c r="BD6" s="294"/>
      <c r="BE6" s="64" t="s">
        <v>235</v>
      </c>
      <c r="BL6" s="293" t="s">
        <v>243</v>
      </c>
      <c r="BM6" s="294"/>
      <c r="BN6" s="64" t="s">
        <v>235</v>
      </c>
      <c r="BU6" s="293" t="s">
        <v>243</v>
      </c>
      <c r="BV6" s="294"/>
      <c r="BW6" s="64" t="s">
        <v>235</v>
      </c>
      <c r="CD6" s="293" t="s">
        <v>243</v>
      </c>
      <c r="CE6" s="294"/>
      <c r="CF6" s="64" t="s">
        <v>235</v>
      </c>
      <c r="CM6" s="293" t="s">
        <v>243</v>
      </c>
      <c r="CN6" s="294"/>
      <c r="CO6" s="64" t="s">
        <v>235</v>
      </c>
      <c r="CV6" s="293" t="s">
        <v>243</v>
      </c>
      <c r="CW6" s="294"/>
      <c r="CX6" s="64" t="s">
        <v>235</v>
      </c>
      <c r="DE6" s="293" t="s">
        <v>243</v>
      </c>
      <c r="DF6" s="294"/>
      <c r="DG6" s="64" t="s">
        <v>235</v>
      </c>
      <c r="DN6" s="293" t="s">
        <v>243</v>
      </c>
      <c r="DO6" s="294"/>
      <c r="DP6" s="64" t="s">
        <v>235</v>
      </c>
      <c r="DW6" s="293" t="s">
        <v>243</v>
      </c>
      <c r="DX6" s="294"/>
      <c r="DY6" s="64" t="s">
        <v>235</v>
      </c>
    </row>
    <row r="7" spans="1:131" ht="29" x14ac:dyDescent="0.35">
      <c r="C7" s="75" t="str">
        <f>IF(OR(AND(C4="NO",C5="NO"),AND(C4="NO",C5="YES"),AND(C4="YES",C5="NO")),"Bukan Risiko/Peluang, Risk Register tidak boleh di input","Termasuk dalam Risiko/Peluang, Silahkan lanjutkan penginputan")</f>
        <v>Termasuk dalam Risiko/Peluang, Silahkan lanjutkan penginputan</v>
      </c>
      <c r="J7" s="76"/>
      <c r="K7" s="74"/>
      <c r="L7" s="75" t="str">
        <f>IF(OR(AND(L4="NO",L5="NO"),AND(L4="NO",L5="YES"),AND(L4="YES",L5="NO")),"Bukan Risiko/Peluang, Risk Register tidak boleh di input","Termasuk dalam Risiko/Peluang, Silahkan lanjutkan penginputan")</f>
        <v>Termasuk dalam Risiko/Peluang, Silahkan lanjutkan penginputan</v>
      </c>
      <c r="S7" s="76"/>
      <c r="T7" s="74"/>
      <c r="U7" s="75" t="str">
        <f>IF(OR(AND(U4="NO",U5="NO"),AND(U4="NO",U5="YES"),AND(U4="YES",U5="NO")),"Bukan Risiko/Peluang, Risk Register tidak boleh di input","Termasuk dalam Risiko/Peluang, Silahkan lanjutkan penginputan")</f>
        <v>Termasuk dalam Risiko/Peluang, Silahkan lanjutkan penginputan</v>
      </c>
      <c r="AB7" s="76"/>
      <c r="AC7" s="74"/>
      <c r="AD7" s="75" t="str">
        <f>IF(OR(AND(AD4="NO",AD5="NO"),AND(AD4="NO",AD5="YES"),AND(AD4="YES",AD5="NO")),"Bukan Risiko/Peluang, Risk Register tidak boleh di input","Termasuk dalam Risiko/Peluang, Silahkan lanjutkan penginputan")</f>
        <v>Termasuk dalam Risiko/Peluang, Silahkan lanjutkan penginputan</v>
      </c>
      <c r="AK7" s="76"/>
      <c r="AL7" s="74"/>
      <c r="AM7" s="75" t="str">
        <f>IF(OR(AND(AM4="NO",AM5="NO"),AND(AM4="NO",AM5="YES"),AND(AM4="YES",AM5="NO")),"Bukan Risiko/Peluang, Risk Register tidak boleh di input","Termasuk dalam Risiko/Peluang, Silahkan lanjutkan penginputan")</f>
        <v>Termasuk dalam Risiko/Peluang, Silahkan lanjutkan penginputan</v>
      </c>
      <c r="AT7" s="76"/>
      <c r="AU7" s="74"/>
      <c r="AV7" s="75" t="str">
        <f>IF(OR(AND(AV4="NO",AV5="NO"),AND(AV4="NO",AV5="YES"),AND(AV4="YES",AV5="NO")),"Bukan Risiko/Peluang, Risk Register tidak boleh di input","Termasuk dalam Risiko/Peluang, Silahkan lanjutkan penginputan")</f>
        <v>Termasuk dalam Risiko/Peluang, Silahkan lanjutkan penginputan</v>
      </c>
      <c r="BC7" s="76"/>
      <c r="BD7" s="74"/>
      <c r="BE7" s="75" t="str">
        <f>IF(OR(AND(BE4="NO",BE5="NO"),AND(BE4="NO",BE5="YES"),AND(BE4="YES",BE5="NO")),"Bukan Risiko/Peluang, Risk Register tidak boleh di input","Termasuk dalam Risiko/Peluang, Silahkan lanjutkan penginputan")</f>
        <v>Termasuk dalam Risiko/Peluang, Silahkan lanjutkan penginputan</v>
      </c>
      <c r="BL7" s="76"/>
      <c r="BM7" s="74"/>
      <c r="BN7" s="75" t="str">
        <f>IF(OR(AND(BN4="NO",BN5="NO"),AND(BN4="NO",BN5="YES"),AND(BN4="YES",BN5="NO")),"Bukan Risiko/Peluang, Risk Register tidak boleh di input","Termasuk dalam Risiko/Peluang, Silahkan lanjutkan penginputan")</f>
        <v>Termasuk dalam Risiko/Peluang, Silahkan lanjutkan penginputan</v>
      </c>
      <c r="BU7" s="76"/>
      <c r="BV7" s="74"/>
      <c r="BW7" s="75" t="str">
        <f>IF(OR(AND(BW4="NO",BW5="NO"),AND(BW4="NO",BW5="YES"),AND(BW4="YES",BW5="NO")),"Bukan Risiko/Peluang, Risk Register tidak boleh di input","Termasuk dalam Risiko/Peluang, Silahkan lanjutkan penginputan")</f>
        <v>Termasuk dalam Risiko/Peluang, Silahkan lanjutkan penginputan</v>
      </c>
      <c r="CD7" s="76"/>
      <c r="CE7" s="74"/>
      <c r="CF7" s="75" t="str">
        <f>IF(OR(AND(CF4="NO",CF5="NO"),AND(CF4="NO",CF5="YES"),AND(CF4="YES",CF5="NO")),"Bukan Risiko/Peluang, Risk Register tidak boleh di input","Termasuk dalam Risiko/Peluang, Silahkan lanjutkan penginputan")</f>
        <v>Termasuk dalam Risiko/Peluang, Silahkan lanjutkan penginputan</v>
      </c>
      <c r="CM7" s="76"/>
      <c r="CN7" s="74"/>
      <c r="CO7" s="75" t="str">
        <f>IF(OR(AND(CO4="NO",CO5="NO"),AND(CO4="NO",CO5="YES"),AND(CO4="YES",CO5="NO")),"Bukan Risiko/Peluang, Risk Register tidak boleh di input","Termasuk dalam Risiko/Peluang, Silahkan lanjutkan penginputan")</f>
        <v>Termasuk dalam Risiko/Peluang, Silahkan lanjutkan penginputan</v>
      </c>
      <c r="CV7" s="76"/>
      <c r="CW7" s="74"/>
      <c r="CX7" s="75" t="str">
        <f>IF(OR(AND(CX4="NO",CX5="NO"),AND(CX4="NO",CX5="YES"),AND(CX4="YES",CX5="NO")),"Bukan Risiko/Peluang, Risk Register tidak boleh di input","Termasuk dalam Risiko/Peluang, Silahkan lanjutkan penginputan")</f>
        <v>Termasuk dalam Risiko/Peluang, Silahkan lanjutkan penginputan</v>
      </c>
      <c r="DE7" s="76"/>
      <c r="DF7" s="74"/>
      <c r="DG7" s="75" t="str">
        <f>IF(OR(AND(DG4="NO",DG5="NO"),AND(DG4="NO",DG5="YES"),AND(DG4="YES",DG5="NO")),"Bukan Risiko/Peluang, Risk Register tidak boleh di input","Termasuk dalam Risiko/Peluang, Silahkan lanjutkan penginputan")</f>
        <v>Termasuk dalam Risiko/Peluang, Silahkan lanjutkan penginputan</v>
      </c>
      <c r="DN7" s="76"/>
      <c r="DO7" s="74"/>
      <c r="DP7" s="75" t="str">
        <f>IF(OR(AND(DP4="NO",DP5="NO"),AND(DP4="NO",DP5="YES"),AND(DP4="YES",DP5="NO")),"Bukan Risiko/Peluang, Risk Register tidak boleh di input","Termasuk dalam Risiko/Peluang, Silahkan lanjutkan penginputan")</f>
        <v>Termasuk dalam Risiko/Peluang, Silahkan lanjutkan penginputan</v>
      </c>
      <c r="DW7" s="76"/>
      <c r="DX7" s="74"/>
      <c r="DY7" s="75" t="str">
        <f>IF(OR(AND(DY4="NO",DY5="NO"),AND(DY4="NO",DY5="YES"),AND(DY4="YES",DY5="NO")),"Bukan Risiko/Peluang, Risk Register tidak boleh di input","Termasuk dalam Risiko/Peluang, Silahkan lanjutkan penginputan")</f>
        <v>Termasuk dalam Risiko/Peluang, Silahkan lanjutkan penginputan</v>
      </c>
    </row>
    <row r="8" spans="1:131" x14ac:dyDescent="0.35">
      <c r="J8" s="76"/>
      <c r="K8" s="74"/>
      <c r="L8" s="74"/>
      <c r="S8" s="76"/>
      <c r="T8" s="74"/>
      <c r="U8" s="74"/>
      <c r="AB8" s="76"/>
      <c r="AC8" s="74"/>
      <c r="AD8" s="74"/>
      <c r="AK8" s="76"/>
      <c r="AL8" s="74"/>
      <c r="AM8" s="74"/>
      <c r="AT8" s="76"/>
      <c r="AU8" s="74"/>
      <c r="AV8" s="74"/>
      <c r="BC8" s="76"/>
      <c r="BD8" s="74"/>
      <c r="BE8" s="74"/>
      <c r="BL8" s="76"/>
      <c r="BM8" s="74"/>
      <c r="BN8" s="74"/>
      <c r="BU8" s="76"/>
      <c r="BV8" s="74"/>
      <c r="BW8" s="74"/>
      <c r="CD8" s="76"/>
      <c r="CE8" s="74"/>
      <c r="CF8" s="74"/>
      <c r="CM8" s="76"/>
      <c r="CN8" s="74"/>
      <c r="CO8" s="74"/>
      <c r="CV8" s="76"/>
      <c r="CW8" s="74"/>
      <c r="CX8" s="74"/>
      <c r="DE8" s="76"/>
      <c r="DF8" s="74"/>
      <c r="DG8" s="74"/>
      <c r="DN8" s="76"/>
      <c r="DO8" s="74"/>
      <c r="DP8" s="74"/>
      <c r="DW8" s="76"/>
      <c r="DX8" s="74"/>
      <c r="DY8" s="74"/>
    </row>
    <row r="9" spans="1:131" ht="17" x14ac:dyDescent="0.35">
      <c r="A9" s="77">
        <v>1</v>
      </c>
      <c r="B9" s="77" t="s">
        <v>11</v>
      </c>
      <c r="D9" s="78"/>
      <c r="J9" s="79">
        <v>2</v>
      </c>
      <c r="K9" s="80" t="s">
        <v>11</v>
      </c>
      <c r="L9" s="74"/>
      <c r="M9" s="78"/>
      <c r="S9" s="79">
        <v>3</v>
      </c>
      <c r="T9" s="80" t="s">
        <v>11</v>
      </c>
      <c r="U9" s="74"/>
      <c r="V9" s="78"/>
      <c r="AB9" s="79">
        <v>4</v>
      </c>
      <c r="AC9" s="80" t="s">
        <v>11</v>
      </c>
      <c r="AD9" s="74"/>
      <c r="AE9" s="78"/>
      <c r="AK9" s="79">
        <v>5</v>
      </c>
      <c r="AL9" s="80" t="s">
        <v>11</v>
      </c>
      <c r="AM9" s="74"/>
      <c r="AN9" s="78"/>
      <c r="AT9" s="79">
        <v>6</v>
      </c>
      <c r="AU9" s="80" t="s">
        <v>11</v>
      </c>
      <c r="AV9" s="74"/>
      <c r="AW9" s="78"/>
      <c r="BC9" s="79">
        <v>7</v>
      </c>
      <c r="BD9" s="80" t="s">
        <v>11</v>
      </c>
      <c r="BE9" s="74"/>
      <c r="BF9" s="78"/>
      <c r="BL9" s="79">
        <v>8</v>
      </c>
      <c r="BM9" s="80" t="s">
        <v>11</v>
      </c>
      <c r="BN9" s="74"/>
      <c r="BO9" s="78"/>
      <c r="BU9" s="79">
        <v>9</v>
      </c>
      <c r="BV9" s="80" t="s">
        <v>11</v>
      </c>
      <c r="BW9" s="74"/>
      <c r="BX9" s="78"/>
      <c r="CD9" s="79">
        <v>10</v>
      </c>
      <c r="CE9" s="80" t="s">
        <v>11</v>
      </c>
      <c r="CF9" s="74"/>
      <c r="CG9" s="78"/>
      <c r="CM9" s="79">
        <v>11</v>
      </c>
      <c r="CN9" s="80" t="s">
        <v>11</v>
      </c>
      <c r="CO9" s="74"/>
      <c r="CP9" s="78"/>
      <c r="CV9" s="79">
        <v>12</v>
      </c>
      <c r="CW9" s="80" t="s">
        <v>11</v>
      </c>
      <c r="CX9" s="74"/>
      <c r="CY9" s="78"/>
      <c r="DE9" s="79">
        <v>13</v>
      </c>
      <c r="DF9" s="80" t="s">
        <v>11</v>
      </c>
      <c r="DG9" s="74"/>
      <c r="DH9" s="78"/>
      <c r="DN9" s="79">
        <v>14</v>
      </c>
      <c r="DO9" s="80" t="s">
        <v>11</v>
      </c>
      <c r="DP9" s="74"/>
      <c r="DQ9" s="78"/>
      <c r="DW9" s="79">
        <v>15</v>
      </c>
      <c r="DX9" s="80" t="s">
        <v>11</v>
      </c>
      <c r="DY9" s="74"/>
      <c r="DZ9" s="78"/>
    </row>
    <row r="10" spans="1:131" ht="29" x14ac:dyDescent="0.35">
      <c r="B10" s="75" t="s">
        <v>0</v>
      </c>
      <c r="C10" s="239" t="s">
        <v>81</v>
      </c>
      <c r="D10" s="297" t="s">
        <v>3767</v>
      </c>
      <c r="E10" s="81"/>
      <c r="J10" s="76"/>
      <c r="K10" s="75" t="s">
        <v>0</v>
      </c>
      <c r="L10" s="41" t="s">
        <v>81</v>
      </c>
      <c r="M10" s="178" t="s">
        <v>481</v>
      </c>
      <c r="N10" s="81"/>
      <c r="S10" s="76"/>
      <c r="T10" s="75" t="s">
        <v>0</v>
      </c>
      <c r="U10" s="41" t="s">
        <v>81</v>
      </c>
      <c r="V10" s="178" t="s">
        <v>481</v>
      </c>
      <c r="W10" s="81"/>
      <c r="AB10" s="76"/>
      <c r="AC10" s="75" t="s">
        <v>0</v>
      </c>
      <c r="AD10" s="239" t="s">
        <v>81</v>
      </c>
      <c r="AE10" s="178" t="s">
        <v>481</v>
      </c>
      <c r="AF10" s="81"/>
      <c r="AK10" s="76"/>
      <c r="AL10" s="75" t="s">
        <v>0</v>
      </c>
      <c r="AM10" s="239" t="s">
        <v>81</v>
      </c>
      <c r="AN10" s="178" t="s">
        <v>481</v>
      </c>
      <c r="AO10" s="81"/>
      <c r="AT10" s="76"/>
      <c r="AU10" s="75" t="s">
        <v>0</v>
      </c>
      <c r="AV10" s="239" t="s">
        <v>81</v>
      </c>
      <c r="AW10" s="178" t="s">
        <v>481</v>
      </c>
      <c r="AX10" s="81"/>
      <c r="BC10" s="76"/>
      <c r="BD10" s="75" t="s">
        <v>0</v>
      </c>
      <c r="BE10" s="239" t="s">
        <v>81</v>
      </c>
      <c r="BF10" s="178" t="s">
        <v>481</v>
      </c>
      <c r="BG10" s="81"/>
      <c r="BL10" s="76"/>
      <c r="BM10" s="75" t="s">
        <v>0</v>
      </c>
      <c r="BN10" s="239" t="s">
        <v>81</v>
      </c>
      <c r="BO10" s="178" t="s">
        <v>481</v>
      </c>
      <c r="BP10" s="81"/>
      <c r="BU10" s="76"/>
      <c r="BV10" s="75" t="s">
        <v>0</v>
      </c>
      <c r="BW10" s="239" t="s">
        <v>81</v>
      </c>
      <c r="BX10" s="178" t="s">
        <v>481</v>
      </c>
      <c r="BY10" s="81"/>
      <c r="CD10" s="76"/>
      <c r="CE10" s="75" t="s">
        <v>0</v>
      </c>
      <c r="CF10" s="239" t="s">
        <v>81</v>
      </c>
      <c r="CG10" s="178" t="s">
        <v>481</v>
      </c>
      <c r="CH10" s="81"/>
      <c r="CM10" s="76"/>
      <c r="CN10" s="75" t="s">
        <v>0</v>
      </c>
      <c r="CO10" s="239" t="s">
        <v>81</v>
      </c>
      <c r="CP10" s="178" t="s">
        <v>481</v>
      </c>
      <c r="CQ10" s="81"/>
      <c r="CV10" s="76"/>
      <c r="CW10" s="75" t="s">
        <v>0</v>
      </c>
      <c r="CX10" s="239" t="s">
        <v>81</v>
      </c>
      <c r="CY10" s="178" t="s">
        <v>481</v>
      </c>
      <c r="CZ10" s="81"/>
      <c r="DE10" s="76"/>
      <c r="DF10" s="75" t="s">
        <v>0</v>
      </c>
      <c r="DG10" s="239" t="s">
        <v>81</v>
      </c>
      <c r="DH10" s="178" t="s">
        <v>481</v>
      </c>
      <c r="DI10" s="81"/>
      <c r="DN10" s="76"/>
      <c r="DO10" s="75" t="s">
        <v>0</v>
      </c>
      <c r="DP10" s="239" t="s">
        <v>81</v>
      </c>
      <c r="DQ10" s="178" t="s">
        <v>481</v>
      </c>
      <c r="DR10" s="81"/>
      <c r="DW10" s="76"/>
      <c r="DX10" s="75" t="s">
        <v>0</v>
      </c>
      <c r="DY10" s="239" t="s">
        <v>81</v>
      </c>
      <c r="DZ10" s="178" t="s">
        <v>481</v>
      </c>
      <c r="EA10" s="81"/>
    </row>
    <row r="11" spans="1:131" ht="29" x14ac:dyDescent="0.35">
      <c r="B11" s="75" t="s">
        <v>1</v>
      </c>
      <c r="C11" s="239" t="s">
        <v>86</v>
      </c>
      <c r="D11" s="297"/>
      <c r="E11" s="81">
        <f>VLOOKUP(C11,'MASTER DATA'!$P$2:$Q$16,2,FALSE)</f>
        <v>22</v>
      </c>
      <c r="J11" s="76"/>
      <c r="K11" s="75" t="s">
        <v>1</v>
      </c>
      <c r="L11" s="41" t="s">
        <v>86</v>
      </c>
      <c r="M11" s="178" t="s">
        <v>481</v>
      </c>
      <c r="N11" s="81">
        <f>VLOOKUP(L11,'MASTER DATA'!$P$2:$Q$16,2,FALSE)</f>
        <v>22</v>
      </c>
      <c r="S11" s="76"/>
      <c r="T11" s="75" t="s">
        <v>1</v>
      </c>
      <c r="U11" s="41" t="s">
        <v>86</v>
      </c>
      <c r="V11" s="178" t="s">
        <v>481</v>
      </c>
      <c r="W11" s="81">
        <f>VLOOKUP(U11,'MASTER DATA'!$P$2:$Q$16,2,FALSE)</f>
        <v>22</v>
      </c>
      <c r="AB11" s="76"/>
      <c r="AC11" s="75" t="s">
        <v>1</v>
      </c>
      <c r="AD11" s="239" t="s">
        <v>86</v>
      </c>
      <c r="AE11" s="178" t="s">
        <v>481</v>
      </c>
      <c r="AF11" s="81">
        <f>VLOOKUP(AD11,'MASTER DATA'!$P$2:$Q$16,2,FALSE)</f>
        <v>22</v>
      </c>
      <c r="AK11" s="76"/>
      <c r="AL11" s="75" t="s">
        <v>1</v>
      </c>
      <c r="AM11" s="239" t="s">
        <v>86</v>
      </c>
      <c r="AN11" s="178" t="s">
        <v>481</v>
      </c>
      <c r="AO11" s="81">
        <f>VLOOKUP(AM11,'MASTER DATA'!$P$2:$Q$16,2,FALSE)</f>
        <v>22</v>
      </c>
      <c r="AT11" s="76"/>
      <c r="AU11" s="75" t="s">
        <v>1</v>
      </c>
      <c r="AV11" s="239" t="s">
        <v>86</v>
      </c>
      <c r="AW11" s="178" t="s">
        <v>481</v>
      </c>
      <c r="AX11" s="81">
        <f>VLOOKUP(AV11,'MASTER DATA'!$P$2:$Q$16,2,FALSE)</f>
        <v>22</v>
      </c>
      <c r="BC11" s="76"/>
      <c r="BD11" s="75" t="s">
        <v>1</v>
      </c>
      <c r="BE11" s="239" t="s">
        <v>86</v>
      </c>
      <c r="BF11" s="178" t="s">
        <v>481</v>
      </c>
      <c r="BG11" s="81">
        <f>VLOOKUP(BE11,'MASTER DATA'!$P$2:$Q$16,2,FALSE)</f>
        <v>22</v>
      </c>
      <c r="BL11" s="76"/>
      <c r="BM11" s="75" t="s">
        <v>1</v>
      </c>
      <c r="BN11" s="239" t="s">
        <v>86</v>
      </c>
      <c r="BO11" s="178" t="s">
        <v>481</v>
      </c>
      <c r="BP11" s="81">
        <f>VLOOKUP(BN11,'MASTER DATA'!$P$2:$Q$16,2,FALSE)</f>
        <v>22</v>
      </c>
      <c r="BU11" s="76"/>
      <c r="BV11" s="75" t="s">
        <v>1</v>
      </c>
      <c r="BW11" s="239" t="s">
        <v>86</v>
      </c>
      <c r="BX11" s="178" t="s">
        <v>481</v>
      </c>
      <c r="BY11" s="81">
        <f>VLOOKUP(BW11,'MASTER DATA'!$P$2:$Q$16,2,FALSE)</f>
        <v>22</v>
      </c>
      <c r="CD11" s="76"/>
      <c r="CE11" s="75" t="s">
        <v>1</v>
      </c>
      <c r="CF11" s="239" t="s">
        <v>86</v>
      </c>
      <c r="CG11" s="178" t="s">
        <v>481</v>
      </c>
      <c r="CH11" s="81">
        <f>VLOOKUP(CF11,'MASTER DATA'!$P$2:$Q$16,2,FALSE)</f>
        <v>22</v>
      </c>
      <c r="CM11" s="76"/>
      <c r="CN11" s="75" t="s">
        <v>1</v>
      </c>
      <c r="CO11" s="239" t="s">
        <v>86</v>
      </c>
      <c r="CP11" s="178" t="s">
        <v>481</v>
      </c>
      <c r="CQ11" s="81">
        <f>VLOOKUP(CO11,'MASTER DATA'!$P$2:$Q$16,2,FALSE)</f>
        <v>22</v>
      </c>
      <c r="CV11" s="76"/>
      <c r="CW11" s="75" t="s">
        <v>1</v>
      </c>
      <c r="CX11" s="239" t="s">
        <v>86</v>
      </c>
      <c r="CY11" s="178" t="s">
        <v>481</v>
      </c>
      <c r="CZ11" s="81">
        <f>VLOOKUP(CX11,'MASTER DATA'!$P$2:$Q$16,2,FALSE)</f>
        <v>22</v>
      </c>
      <c r="DE11" s="76"/>
      <c r="DF11" s="75" t="s">
        <v>1</v>
      </c>
      <c r="DG11" s="239" t="s">
        <v>86</v>
      </c>
      <c r="DH11" s="178" t="s">
        <v>481</v>
      </c>
      <c r="DI11" s="81">
        <f>VLOOKUP(DG11,'MASTER DATA'!$P$2:$Q$16,2,FALSE)</f>
        <v>22</v>
      </c>
      <c r="DN11" s="76"/>
      <c r="DO11" s="75" t="s">
        <v>1</v>
      </c>
      <c r="DP11" s="239" t="s">
        <v>86</v>
      </c>
      <c r="DQ11" s="178" t="s">
        <v>481</v>
      </c>
      <c r="DR11" s="81">
        <f>VLOOKUP(DP11,'MASTER DATA'!$P$2:$Q$16,2,FALSE)</f>
        <v>22</v>
      </c>
      <c r="DW11" s="76"/>
      <c r="DX11" s="75" t="s">
        <v>1</v>
      </c>
      <c r="DY11" s="239" t="s">
        <v>86</v>
      </c>
      <c r="DZ11" s="178" t="s">
        <v>481</v>
      </c>
      <c r="EA11" s="81">
        <f>VLOOKUP(DY11,'MASTER DATA'!$P$2:$Q$16,2,FALSE)</f>
        <v>22</v>
      </c>
    </row>
    <row r="12" spans="1:131" x14ac:dyDescent="0.35">
      <c r="B12" s="82" t="s">
        <v>61</v>
      </c>
      <c r="C12" s="65"/>
      <c r="D12" s="178"/>
      <c r="E12" s="81"/>
      <c r="J12" s="76"/>
      <c r="K12" s="82" t="s">
        <v>61</v>
      </c>
      <c r="L12" s="65"/>
      <c r="M12" s="178"/>
      <c r="N12" s="81"/>
      <c r="S12" s="76"/>
      <c r="T12" s="82" t="s">
        <v>61</v>
      </c>
      <c r="U12" s="65"/>
      <c r="V12" s="178"/>
      <c r="W12" s="81"/>
      <c r="AB12" s="76"/>
      <c r="AC12" s="82" t="s">
        <v>61</v>
      </c>
      <c r="AD12" s="65"/>
      <c r="AE12" s="178"/>
      <c r="AF12" s="81"/>
      <c r="AK12" s="76"/>
      <c r="AL12" s="82" t="s">
        <v>61</v>
      </c>
      <c r="AM12" s="65"/>
      <c r="AN12" s="178"/>
      <c r="AO12" s="81"/>
      <c r="AT12" s="76"/>
      <c r="AU12" s="82" t="s">
        <v>61</v>
      </c>
      <c r="AV12" s="65"/>
      <c r="AW12" s="178"/>
      <c r="AX12" s="81"/>
      <c r="BC12" s="76"/>
      <c r="BD12" s="82" t="s">
        <v>61</v>
      </c>
      <c r="BE12" s="65"/>
      <c r="BF12" s="178"/>
      <c r="BG12" s="81"/>
      <c r="BL12" s="76"/>
      <c r="BM12" s="82" t="s">
        <v>61</v>
      </c>
      <c r="BN12" s="65"/>
      <c r="BO12" s="178"/>
      <c r="BP12" s="81"/>
      <c r="BU12" s="76"/>
      <c r="BV12" s="82" t="s">
        <v>61</v>
      </c>
      <c r="BW12" s="65"/>
      <c r="BX12" s="178"/>
      <c r="BY12" s="81"/>
      <c r="CD12" s="76"/>
      <c r="CE12" s="82" t="s">
        <v>61</v>
      </c>
      <c r="CF12" s="65"/>
      <c r="CG12" s="178"/>
      <c r="CH12" s="81"/>
      <c r="CM12" s="76"/>
      <c r="CN12" s="82" t="s">
        <v>61</v>
      </c>
      <c r="CO12" s="65"/>
      <c r="CP12" s="178"/>
      <c r="CQ12" s="81"/>
      <c r="CV12" s="76"/>
      <c r="CW12" s="82" t="s">
        <v>61</v>
      </c>
      <c r="CX12" s="65"/>
      <c r="CY12" s="178"/>
      <c r="CZ12" s="81"/>
      <c r="DE12" s="76"/>
      <c r="DF12" s="82" t="s">
        <v>61</v>
      </c>
      <c r="DG12" s="65"/>
      <c r="DH12" s="178"/>
      <c r="DI12" s="81"/>
      <c r="DN12" s="76"/>
      <c r="DO12" s="82" t="s">
        <v>61</v>
      </c>
      <c r="DP12" s="65"/>
      <c r="DQ12" s="178"/>
      <c r="DR12" s="81"/>
      <c r="DW12" s="76"/>
      <c r="DX12" s="82" t="s">
        <v>61</v>
      </c>
      <c r="DY12" s="65"/>
      <c r="DZ12" s="178"/>
      <c r="EA12" s="81"/>
    </row>
    <row r="13" spans="1:131" ht="29" x14ac:dyDescent="0.35">
      <c r="B13" s="83" t="s">
        <v>438</v>
      </c>
      <c r="C13" s="239" t="s">
        <v>347</v>
      </c>
      <c r="D13" s="178" t="s">
        <v>481</v>
      </c>
      <c r="E13" s="81">
        <f>VLOOKUP(C13,'MASTER DATA'!$BA$2:$BD$37,4,FALSE)</f>
        <v>221</v>
      </c>
      <c r="J13" s="76"/>
      <c r="K13" s="162" t="s">
        <v>438</v>
      </c>
      <c r="L13" s="41" t="s">
        <v>345</v>
      </c>
      <c r="M13" s="178" t="s">
        <v>481</v>
      </c>
      <c r="N13" s="81">
        <f>VLOOKUP(L13,'MASTER DATA'!$BA$2:$BD$37,4,FALSE)</f>
        <v>221</v>
      </c>
      <c r="S13" s="76"/>
      <c r="T13" s="162" t="s">
        <v>438</v>
      </c>
      <c r="U13" s="41" t="s">
        <v>347</v>
      </c>
      <c r="V13" s="178" t="s">
        <v>481</v>
      </c>
      <c r="W13" s="81">
        <f>VLOOKUP(U13,'MASTER DATA'!$BA$2:$BD$37,4,FALSE)</f>
        <v>221</v>
      </c>
      <c r="AB13" s="76"/>
      <c r="AC13" s="162" t="s">
        <v>438</v>
      </c>
      <c r="AD13" s="239" t="s">
        <v>347</v>
      </c>
      <c r="AE13" s="178" t="s">
        <v>481</v>
      </c>
      <c r="AF13" s="81">
        <f>VLOOKUP(AD13,'MASTER DATA'!$BA$2:$BD$37,4,FALSE)</f>
        <v>221</v>
      </c>
      <c r="AK13" s="76"/>
      <c r="AL13" s="162" t="s">
        <v>438</v>
      </c>
      <c r="AM13" s="239" t="s">
        <v>347</v>
      </c>
      <c r="AN13" s="178" t="s">
        <v>481</v>
      </c>
      <c r="AO13" s="81">
        <f>VLOOKUP(AM13,'MASTER DATA'!$BA$2:$BD$37,4,FALSE)</f>
        <v>221</v>
      </c>
      <c r="AT13" s="76"/>
      <c r="AU13" s="162" t="s">
        <v>438</v>
      </c>
      <c r="AV13" s="239" t="s">
        <v>347</v>
      </c>
      <c r="AW13" s="178" t="s">
        <v>481</v>
      </c>
      <c r="AX13" s="81">
        <f>VLOOKUP(AV13,'MASTER DATA'!$BA$2:$BD$37,4,FALSE)</f>
        <v>221</v>
      </c>
      <c r="BC13" s="76"/>
      <c r="BD13" s="162" t="s">
        <v>438</v>
      </c>
      <c r="BE13" s="239" t="s">
        <v>347</v>
      </c>
      <c r="BF13" s="178" t="s">
        <v>481</v>
      </c>
      <c r="BG13" s="81">
        <f>VLOOKUP(BE13,'MASTER DATA'!$BA$2:$BD$37,4,FALSE)</f>
        <v>221</v>
      </c>
      <c r="BL13" s="76"/>
      <c r="BM13" s="162" t="s">
        <v>438</v>
      </c>
      <c r="BN13" s="239" t="s">
        <v>347</v>
      </c>
      <c r="BO13" s="178" t="s">
        <v>481</v>
      </c>
      <c r="BP13" s="81">
        <f>VLOOKUP(BN13,'MASTER DATA'!$BA$2:$BD$37,4,FALSE)</f>
        <v>221</v>
      </c>
      <c r="BU13" s="76"/>
      <c r="BV13" s="162" t="s">
        <v>438</v>
      </c>
      <c r="BW13" s="239" t="s">
        <v>347</v>
      </c>
      <c r="BX13" s="178" t="s">
        <v>481</v>
      </c>
      <c r="BY13" s="81">
        <f>VLOOKUP(BW13,'MASTER DATA'!$BA$2:$BD$37,4,FALSE)</f>
        <v>221</v>
      </c>
      <c r="CD13" s="76"/>
      <c r="CE13" s="162" t="s">
        <v>438</v>
      </c>
      <c r="CF13" s="239" t="s">
        <v>347</v>
      </c>
      <c r="CG13" s="178" t="s">
        <v>481</v>
      </c>
      <c r="CH13" s="81">
        <f>VLOOKUP(CF13,'MASTER DATA'!$BA$2:$BD$37,4,FALSE)</f>
        <v>221</v>
      </c>
      <c r="CM13" s="76"/>
      <c r="CN13" s="250" t="s">
        <v>438</v>
      </c>
      <c r="CO13" s="239" t="s">
        <v>347</v>
      </c>
      <c r="CP13" s="178" t="s">
        <v>481</v>
      </c>
      <c r="CQ13" s="81">
        <f>VLOOKUP(CO13,'MASTER DATA'!$BA$2:$BD$37,4,FALSE)</f>
        <v>221</v>
      </c>
      <c r="CV13" s="76"/>
      <c r="CW13" s="250" t="s">
        <v>438</v>
      </c>
      <c r="CX13" s="239" t="s">
        <v>347</v>
      </c>
      <c r="CY13" s="178" t="s">
        <v>481</v>
      </c>
      <c r="CZ13" s="81">
        <f>VLOOKUP(CX13,'MASTER DATA'!$BA$2:$BD$37,4,FALSE)</f>
        <v>221</v>
      </c>
      <c r="DE13" s="76"/>
      <c r="DF13" s="250" t="s">
        <v>438</v>
      </c>
      <c r="DG13" s="239" t="s">
        <v>347</v>
      </c>
      <c r="DH13" s="178" t="s">
        <v>481</v>
      </c>
      <c r="DI13" s="81">
        <f>VLOOKUP(DG13,'MASTER DATA'!$BA$2:$BD$37,4,FALSE)</f>
        <v>221</v>
      </c>
      <c r="DN13" s="76"/>
      <c r="DO13" s="250" t="s">
        <v>438</v>
      </c>
      <c r="DP13" s="239" t="s">
        <v>347</v>
      </c>
      <c r="DQ13" s="178" t="s">
        <v>481</v>
      </c>
      <c r="DR13" s="81">
        <f>VLOOKUP(DP13,'MASTER DATA'!$BA$2:$BD$37,4,FALSE)</f>
        <v>221</v>
      </c>
      <c r="DW13" s="76"/>
      <c r="DX13" s="250" t="s">
        <v>438</v>
      </c>
      <c r="DY13" s="239" t="s">
        <v>347</v>
      </c>
      <c r="DZ13" s="178" t="s">
        <v>481</v>
      </c>
      <c r="EA13" s="81">
        <f>VLOOKUP(DY13,'MASTER DATA'!$BA$2:$BD$37,4,FALSE)</f>
        <v>221</v>
      </c>
    </row>
    <row r="14" spans="1:131" ht="29" x14ac:dyDescent="0.35">
      <c r="B14" s="205" t="s">
        <v>480</v>
      </c>
      <c r="C14" s="239" t="s">
        <v>1076</v>
      </c>
      <c r="D14" s="178" t="s">
        <v>481</v>
      </c>
      <c r="E14" s="202" t="e">
        <f>VLOOKUP(C14,#REF!,5,FALSE)</f>
        <v>#REF!</v>
      </c>
      <c r="J14" s="76"/>
      <c r="K14" s="205" t="s">
        <v>480</v>
      </c>
      <c r="L14" s="41" t="s">
        <v>982</v>
      </c>
      <c r="M14" s="178" t="s">
        <v>481</v>
      </c>
      <c r="N14" s="202" t="e">
        <f>VLOOKUP(L14,#REF!,5,FALSE)</f>
        <v>#REF!</v>
      </c>
      <c r="S14" s="76"/>
      <c r="T14" s="205" t="s">
        <v>480</v>
      </c>
      <c r="U14" s="41" t="s">
        <v>1076</v>
      </c>
      <c r="V14" s="178" t="s">
        <v>481</v>
      </c>
      <c r="W14" s="202" t="e">
        <f>VLOOKUP(U14,#REF!,5,FALSE)</f>
        <v>#REF!</v>
      </c>
      <c r="AB14" s="76"/>
      <c r="AC14" s="205" t="s">
        <v>480</v>
      </c>
      <c r="AD14" s="239" t="s">
        <v>1076</v>
      </c>
      <c r="AE14" s="178" t="s">
        <v>481</v>
      </c>
      <c r="AF14" s="202" t="e">
        <f>VLOOKUP(AD14,#REF!,5,FALSE)</f>
        <v>#REF!</v>
      </c>
      <c r="AK14" s="76"/>
      <c r="AL14" s="205" t="s">
        <v>480</v>
      </c>
      <c r="AM14" s="239" t="s">
        <v>1076</v>
      </c>
      <c r="AN14" s="178" t="s">
        <v>481</v>
      </c>
      <c r="AO14" s="202" t="e">
        <f>VLOOKUP(AM14,#REF!,5,FALSE)</f>
        <v>#REF!</v>
      </c>
      <c r="AT14" s="76"/>
      <c r="AU14" s="205" t="s">
        <v>480</v>
      </c>
      <c r="AV14" s="239" t="s">
        <v>1076</v>
      </c>
      <c r="AW14" s="178" t="s">
        <v>481</v>
      </c>
      <c r="AX14" s="202" t="e">
        <f>VLOOKUP(AV14,#REF!,5,FALSE)</f>
        <v>#REF!</v>
      </c>
      <c r="BC14" s="76"/>
      <c r="BD14" s="205" t="s">
        <v>480</v>
      </c>
      <c r="BE14" s="239" t="s">
        <v>1076</v>
      </c>
      <c r="BF14" s="178" t="s">
        <v>481</v>
      </c>
      <c r="BG14" s="202" t="e">
        <f>VLOOKUP(BE14,#REF!,5,FALSE)</f>
        <v>#REF!</v>
      </c>
      <c r="BL14" s="76"/>
      <c r="BM14" s="205" t="s">
        <v>480</v>
      </c>
      <c r="BN14" s="239" t="s">
        <v>1076</v>
      </c>
      <c r="BO14" s="178" t="s">
        <v>481</v>
      </c>
      <c r="BP14" s="202" t="e">
        <f>VLOOKUP(BN14,#REF!,5,FALSE)</f>
        <v>#REF!</v>
      </c>
      <c r="BU14" s="76"/>
      <c r="BV14" s="205" t="s">
        <v>480</v>
      </c>
      <c r="BW14" s="239" t="s">
        <v>1076</v>
      </c>
      <c r="BX14" s="178" t="s">
        <v>481</v>
      </c>
      <c r="BY14" s="202" t="e">
        <f>VLOOKUP(BW14,#REF!,5,FALSE)</f>
        <v>#REF!</v>
      </c>
      <c r="CD14" s="76"/>
      <c r="CE14" s="205" t="s">
        <v>480</v>
      </c>
      <c r="CF14" s="239" t="s">
        <v>1076</v>
      </c>
      <c r="CG14" s="178" t="s">
        <v>481</v>
      </c>
      <c r="CH14" s="202" t="e">
        <f>VLOOKUP(CF14,#REF!,5,FALSE)</f>
        <v>#REF!</v>
      </c>
      <c r="CM14" s="76"/>
      <c r="CN14" s="205" t="s">
        <v>480</v>
      </c>
      <c r="CO14" s="239" t="s">
        <v>1076</v>
      </c>
      <c r="CP14" s="178" t="s">
        <v>481</v>
      </c>
      <c r="CQ14" s="202" t="e">
        <f>VLOOKUP(CO14,#REF!,5,FALSE)</f>
        <v>#REF!</v>
      </c>
      <c r="CV14" s="76"/>
      <c r="CW14" s="205" t="s">
        <v>480</v>
      </c>
      <c r="CX14" s="239" t="s">
        <v>1076</v>
      </c>
      <c r="CY14" s="178" t="s">
        <v>481</v>
      </c>
      <c r="CZ14" s="202" t="e">
        <f>VLOOKUP(CX14,#REF!,5,FALSE)</f>
        <v>#REF!</v>
      </c>
      <c r="DE14" s="76"/>
      <c r="DF14" s="205" t="s">
        <v>480</v>
      </c>
      <c r="DG14" s="239" t="s">
        <v>1076</v>
      </c>
      <c r="DH14" s="178" t="s">
        <v>481</v>
      </c>
      <c r="DI14" s="202" t="e">
        <f>VLOOKUP(DG14,#REF!,5,FALSE)</f>
        <v>#REF!</v>
      </c>
      <c r="DN14" s="76"/>
      <c r="DO14" s="205" t="s">
        <v>480</v>
      </c>
      <c r="DP14" s="239" t="s">
        <v>1076</v>
      </c>
      <c r="DQ14" s="178" t="s">
        <v>481</v>
      </c>
      <c r="DR14" s="202" t="e">
        <f>VLOOKUP(DP14,#REF!,5,FALSE)</f>
        <v>#REF!</v>
      </c>
      <c r="DW14" s="76"/>
      <c r="DX14" s="205" t="s">
        <v>480</v>
      </c>
      <c r="DY14" s="239" t="s">
        <v>1076</v>
      </c>
      <c r="DZ14" s="178" t="s">
        <v>481</v>
      </c>
      <c r="EA14" s="202" t="e">
        <f>VLOOKUP(DY14,#REF!,5,FALSE)</f>
        <v>#REF!</v>
      </c>
    </row>
    <row r="15" spans="1:131" ht="29" x14ac:dyDescent="0.35">
      <c r="B15" s="83" t="s">
        <v>2</v>
      </c>
      <c r="C15" s="240" t="s">
        <v>3789</v>
      </c>
      <c r="J15" s="76"/>
      <c r="K15" s="83" t="s">
        <v>2</v>
      </c>
      <c r="L15" s="240" t="s">
        <v>3770</v>
      </c>
      <c r="S15" s="76"/>
      <c r="T15" s="83" t="s">
        <v>2</v>
      </c>
      <c r="U15" s="240" t="s">
        <v>3781</v>
      </c>
      <c r="AB15" s="76"/>
      <c r="AC15" s="83" t="s">
        <v>2</v>
      </c>
      <c r="AD15" s="240" t="s">
        <v>3781</v>
      </c>
      <c r="AK15" s="76"/>
      <c r="AL15" s="83" t="s">
        <v>2</v>
      </c>
      <c r="AM15" s="240" t="s">
        <v>3781</v>
      </c>
      <c r="AT15" s="76"/>
      <c r="AU15" s="83" t="s">
        <v>2</v>
      </c>
      <c r="AV15" s="240" t="s">
        <v>3781</v>
      </c>
      <c r="BC15" s="76"/>
      <c r="BD15" s="83" t="s">
        <v>2</v>
      </c>
      <c r="BE15" s="240" t="s">
        <v>3781</v>
      </c>
      <c r="BL15" s="76"/>
      <c r="BM15" s="83" t="s">
        <v>2</v>
      </c>
      <c r="BN15" s="240" t="s">
        <v>3781</v>
      </c>
      <c r="BU15" s="76"/>
      <c r="BV15" s="83" t="s">
        <v>2</v>
      </c>
      <c r="BW15" s="240" t="s">
        <v>3781</v>
      </c>
      <c r="CD15" s="76"/>
      <c r="CE15" s="83" t="s">
        <v>2</v>
      </c>
      <c r="CF15" s="240" t="s">
        <v>3781</v>
      </c>
      <c r="CM15" s="76"/>
      <c r="CN15" s="250" t="s">
        <v>2</v>
      </c>
      <c r="CO15" s="240" t="s">
        <v>3781</v>
      </c>
      <c r="CV15" s="76"/>
      <c r="CW15" s="250" t="s">
        <v>2</v>
      </c>
      <c r="CX15" s="240" t="s">
        <v>3781</v>
      </c>
      <c r="DE15" s="76"/>
      <c r="DF15" s="250" t="s">
        <v>2</v>
      </c>
      <c r="DG15" s="240" t="s">
        <v>3781</v>
      </c>
      <c r="DN15" s="76"/>
      <c r="DO15" s="250" t="s">
        <v>2</v>
      </c>
      <c r="DP15" s="240" t="s">
        <v>3781</v>
      </c>
      <c r="DW15" s="76"/>
      <c r="DX15" s="250" t="s">
        <v>2</v>
      </c>
      <c r="DY15" s="240" t="s">
        <v>3781</v>
      </c>
    </row>
    <row r="16" spans="1:131" x14ac:dyDescent="0.35">
      <c r="B16" s="82" t="s">
        <v>4</v>
      </c>
      <c r="C16" s="65"/>
      <c r="J16" s="76"/>
      <c r="K16" s="82" t="s">
        <v>4</v>
      </c>
      <c r="L16" s="65"/>
      <c r="S16" s="76"/>
      <c r="T16" s="82" t="s">
        <v>4</v>
      </c>
      <c r="U16" s="65"/>
      <c r="AB16" s="76"/>
      <c r="AC16" s="82" t="s">
        <v>4</v>
      </c>
      <c r="AD16" s="65"/>
      <c r="AK16" s="76"/>
      <c r="AL16" s="82" t="s">
        <v>4</v>
      </c>
      <c r="AM16" s="65"/>
      <c r="AT16" s="76"/>
      <c r="AU16" s="82" t="s">
        <v>4</v>
      </c>
      <c r="AV16" s="65"/>
      <c r="BC16" s="76"/>
      <c r="BD16" s="82" t="s">
        <v>4</v>
      </c>
      <c r="BE16" s="65"/>
      <c r="BL16" s="76"/>
      <c r="BM16" s="82" t="s">
        <v>4</v>
      </c>
      <c r="BN16" s="65"/>
      <c r="BU16" s="76"/>
      <c r="BV16" s="82" t="s">
        <v>4</v>
      </c>
      <c r="BW16" s="65"/>
      <c r="CD16" s="76"/>
      <c r="CE16" s="82" t="s">
        <v>4</v>
      </c>
      <c r="CF16" s="65"/>
      <c r="CM16" s="76"/>
      <c r="CN16" s="82" t="s">
        <v>4</v>
      </c>
      <c r="CO16" s="65"/>
      <c r="CV16" s="76"/>
      <c r="CW16" s="82" t="s">
        <v>4</v>
      </c>
      <c r="CX16" s="65"/>
      <c r="DE16" s="76"/>
      <c r="DF16" s="82" t="s">
        <v>4</v>
      </c>
      <c r="DG16" s="65"/>
      <c r="DN16" s="76"/>
      <c r="DO16" s="82" t="s">
        <v>4</v>
      </c>
      <c r="DP16" s="65"/>
      <c r="DW16" s="76"/>
      <c r="DX16" s="82" t="s">
        <v>4</v>
      </c>
      <c r="DY16" s="65"/>
    </row>
    <row r="17" spans="2:134" x14ac:dyDescent="0.35">
      <c r="B17" s="84" t="s">
        <v>121</v>
      </c>
      <c r="C17" s="239" t="s">
        <v>239</v>
      </c>
      <c r="J17" s="76"/>
      <c r="K17" s="84" t="s">
        <v>121</v>
      </c>
      <c r="L17" s="239" t="s">
        <v>239</v>
      </c>
      <c r="S17" s="76"/>
      <c r="T17" s="84" t="s">
        <v>121</v>
      </c>
      <c r="U17" s="41" t="s">
        <v>239</v>
      </c>
      <c r="AB17" s="76"/>
      <c r="AC17" s="84" t="s">
        <v>121</v>
      </c>
      <c r="AD17" s="239" t="s">
        <v>239</v>
      </c>
      <c r="AK17" s="76"/>
      <c r="AL17" s="84" t="s">
        <v>121</v>
      </c>
      <c r="AM17" s="239" t="s">
        <v>239</v>
      </c>
      <c r="AT17" s="76"/>
      <c r="AU17" s="84" t="s">
        <v>121</v>
      </c>
      <c r="AV17" s="239" t="s">
        <v>239</v>
      </c>
      <c r="BC17" s="76"/>
      <c r="BD17" s="84" t="s">
        <v>121</v>
      </c>
      <c r="BE17" s="239" t="s">
        <v>239</v>
      </c>
      <c r="BL17" s="76"/>
      <c r="BM17" s="84" t="s">
        <v>121</v>
      </c>
      <c r="BN17" s="239" t="s">
        <v>239</v>
      </c>
      <c r="BU17" s="76"/>
      <c r="BV17" s="84" t="s">
        <v>121</v>
      </c>
      <c r="BW17" s="239" t="s">
        <v>239</v>
      </c>
      <c r="CD17" s="76"/>
      <c r="CE17" s="84" t="s">
        <v>121</v>
      </c>
      <c r="CF17" s="239" t="s">
        <v>239</v>
      </c>
      <c r="CM17" s="76"/>
      <c r="CN17" s="84" t="s">
        <v>121</v>
      </c>
      <c r="CO17" s="239" t="s">
        <v>239</v>
      </c>
      <c r="CV17" s="76"/>
      <c r="CW17" s="84" t="s">
        <v>121</v>
      </c>
      <c r="CX17" s="239" t="s">
        <v>239</v>
      </c>
      <c r="DE17" s="76"/>
      <c r="DF17" s="84" t="s">
        <v>121</v>
      </c>
      <c r="DG17" s="239" t="s">
        <v>239</v>
      </c>
      <c r="DN17" s="76"/>
      <c r="DO17" s="84" t="s">
        <v>121</v>
      </c>
      <c r="DP17" s="239" t="s">
        <v>239</v>
      </c>
      <c r="DW17" s="76"/>
      <c r="DX17" s="84" t="s">
        <v>121</v>
      </c>
      <c r="DY17" s="239" t="s">
        <v>239</v>
      </c>
    </row>
    <row r="18" spans="2:134" x14ac:dyDescent="0.35">
      <c r="B18" s="84"/>
      <c r="C18" s="239" t="s">
        <v>118</v>
      </c>
      <c r="D18" s="85">
        <f>VLOOKUP(C18,'MASTER DATA'!$G$32:$H$45,2,FALSE)</f>
        <v>11</v>
      </c>
      <c r="J18" s="76"/>
      <c r="K18" s="84"/>
      <c r="L18" s="239" t="s">
        <v>117</v>
      </c>
      <c r="M18" s="85">
        <f>VLOOKUP(L18,'MASTER DATA'!$G$32:$H$45,2,FALSE)</f>
        <v>11</v>
      </c>
      <c r="S18" s="76"/>
      <c r="T18" s="84"/>
      <c r="U18" s="41" t="s">
        <v>117</v>
      </c>
      <c r="V18" s="85">
        <f>VLOOKUP(U18,'MASTER DATA'!$G$32:$H$45,2,FALSE)</f>
        <v>11</v>
      </c>
      <c r="AB18" s="76"/>
      <c r="AC18" s="84"/>
      <c r="AD18" s="239" t="s">
        <v>117</v>
      </c>
      <c r="AE18" s="85">
        <f>VLOOKUP(AD18,'MASTER DATA'!$G$32:$H$45,2,FALSE)</f>
        <v>11</v>
      </c>
      <c r="AK18" s="76"/>
      <c r="AL18" s="84"/>
      <c r="AM18" s="239" t="s">
        <v>117</v>
      </c>
      <c r="AN18" s="85">
        <f>VLOOKUP(AM18,'MASTER DATA'!$G$32:$H$45,2,FALSE)</f>
        <v>11</v>
      </c>
      <c r="AT18" s="76"/>
      <c r="AU18" s="84"/>
      <c r="AV18" s="239" t="s">
        <v>117</v>
      </c>
      <c r="AW18" s="85">
        <f>VLOOKUP(AV18,'MASTER DATA'!$G$32:$H$45,2,FALSE)</f>
        <v>11</v>
      </c>
      <c r="BC18" s="76"/>
      <c r="BD18" s="84"/>
      <c r="BE18" s="239" t="s">
        <v>117</v>
      </c>
      <c r="BF18" s="85">
        <f>VLOOKUP(BE18,'MASTER DATA'!$G$32:$H$45,2,FALSE)</f>
        <v>11</v>
      </c>
      <c r="BL18" s="76"/>
      <c r="BM18" s="84"/>
      <c r="BN18" s="239" t="s">
        <v>117</v>
      </c>
      <c r="BO18" s="85">
        <f>VLOOKUP(BN18,'MASTER DATA'!$G$32:$H$45,2,FALSE)</f>
        <v>11</v>
      </c>
      <c r="BU18" s="76"/>
      <c r="BV18" s="84"/>
      <c r="BW18" s="239" t="s">
        <v>117</v>
      </c>
      <c r="BX18" s="85">
        <f>VLOOKUP(BW18,'MASTER DATA'!$G$32:$H$45,2,FALSE)</f>
        <v>11</v>
      </c>
      <c r="CD18" s="76"/>
      <c r="CE18" s="84"/>
      <c r="CF18" s="239" t="s">
        <v>117</v>
      </c>
      <c r="CG18" s="85">
        <f>VLOOKUP(CF18,'MASTER DATA'!$G$32:$H$45,2,FALSE)</f>
        <v>11</v>
      </c>
      <c r="CM18" s="76"/>
      <c r="CN18" s="84"/>
      <c r="CO18" s="239" t="s">
        <v>117</v>
      </c>
      <c r="CP18" s="85">
        <f>VLOOKUP(CO18,'MASTER DATA'!$G$32:$H$45,2,FALSE)</f>
        <v>11</v>
      </c>
      <c r="CV18" s="76"/>
      <c r="CW18" s="84"/>
      <c r="CX18" s="239" t="s">
        <v>117</v>
      </c>
      <c r="CY18" s="85">
        <f>VLOOKUP(CX18,'MASTER DATA'!$G$32:$H$45,2,FALSE)</f>
        <v>11</v>
      </c>
      <c r="DE18" s="76"/>
      <c r="DF18" s="84"/>
      <c r="DG18" s="239" t="s">
        <v>117</v>
      </c>
      <c r="DH18" s="85">
        <f>VLOOKUP(DG18,'MASTER DATA'!$G$32:$H$45,2,FALSE)</f>
        <v>11</v>
      </c>
      <c r="DN18" s="76"/>
      <c r="DO18" s="84"/>
      <c r="DP18" s="239" t="s">
        <v>117</v>
      </c>
      <c r="DQ18" s="85">
        <f>VLOOKUP(DP18,'MASTER DATA'!$G$32:$H$45,2,FALSE)</f>
        <v>11</v>
      </c>
      <c r="DW18" s="76"/>
      <c r="DX18" s="84"/>
      <c r="DY18" s="239" t="s">
        <v>117</v>
      </c>
      <c r="DZ18" s="85">
        <f>VLOOKUP(DY18,'MASTER DATA'!$G$32:$H$45,2,FALSE)</f>
        <v>11</v>
      </c>
    </row>
    <row r="19" spans="2:134" ht="29" x14ac:dyDescent="0.35">
      <c r="B19" s="84" t="s">
        <v>319</v>
      </c>
      <c r="C19" s="240" t="s">
        <v>3791</v>
      </c>
      <c r="D19" s="78"/>
      <c r="J19" s="76"/>
      <c r="K19" s="84" t="s">
        <v>319</v>
      </c>
      <c r="L19" s="240" t="s">
        <v>3771</v>
      </c>
      <c r="M19" s="78"/>
      <c r="S19" s="76"/>
      <c r="T19" s="84" t="s">
        <v>319</v>
      </c>
      <c r="U19" s="240" t="s">
        <v>3786</v>
      </c>
      <c r="V19" s="78"/>
      <c r="AB19" s="76"/>
      <c r="AC19" s="84" t="s">
        <v>319</v>
      </c>
      <c r="AD19" s="240" t="s">
        <v>3786</v>
      </c>
      <c r="AE19" s="78"/>
      <c r="AK19" s="76"/>
      <c r="AL19" s="84" t="s">
        <v>319</v>
      </c>
      <c r="AM19" s="240" t="s">
        <v>3786</v>
      </c>
      <c r="AN19" s="78"/>
      <c r="AT19" s="76"/>
      <c r="AU19" s="84" t="s">
        <v>319</v>
      </c>
      <c r="AV19" s="240" t="s">
        <v>3786</v>
      </c>
      <c r="AW19" s="78"/>
      <c r="BC19" s="76"/>
      <c r="BD19" s="84" t="s">
        <v>319</v>
      </c>
      <c r="BE19" s="240" t="s">
        <v>3786</v>
      </c>
      <c r="BF19" s="78"/>
      <c r="BL19" s="76"/>
      <c r="BM19" s="84" t="s">
        <v>319</v>
      </c>
      <c r="BN19" s="240" t="s">
        <v>3786</v>
      </c>
      <c r="BO19" s="78"/>
      <c r="BU19" s="76"/>
      <c r="BV19" s="84" t="s">
        <v>319</v>
      </c>
      <c r="BW19" s="240" t="s">
        <v>3786</v>
      </c>
      <c r="BX19" s="78"/>
      <c r="CD19" s="76"/>
      <c r="CE19" s="84" t="s">
        <v>319</v>
      </c>
      <c r="CF19" s="240" t="s">
        <v>3786</v>
      </c>
      <c r="CG19" s="78"/>
      <c r="CM19" s="76"/>
      <c r="CN19" s="84" t="s">
        <v>319</v>
      </c>
      <c r="CO19" s="240" t="s">
        <v>3786</v>
      </c>
      <c r="CP19" s="78"/>
      <c r="CV19" s="76"/>
      <c r="CW19" s="84" t="s">
        <v>319</v>
      </c>
      <c r="CX19" s="240" t="s">
        <v>3786</v>
      </c>
      <c r="CY19" s="78"/>
      <c r="DE19" s="76"/>
      <c r="DF19" s="84" t="s">
        <v>319</v>
      </c>
      <c r="DG19" s="240" t="s">
        <v>3786</v>
      </c>
      <c r="DH19" s="78"/>
      <c r="DN19" s="76"/>
      <c r="DO19" s="84" t="s">
        <v>319</v>
      </c>
      <c r="DP19" s="240" t="s">
        <v>3786</v>
      </c>
      <c r="DQ19" s="78"/>
      <c r="DW19" s="76"/>
      <c r="DX19" s="84" t="s">
        <v>319</v>
      </c>
      <c r="DY19" s="240" t="s">
        <v>3786</v>
      </c>
      <c r="DZ19" s="78"/>
    </row>
    <row r="20" spans="2:134" x14ac:dyDescent="0.35">
      <c r="B20" s="75" t="s">
        <v>243</v>
      </c>
      <c r="C20" s="240" t="s">
        <v>3790</v>
      </c>
      <c r="J20" s="76"/>
      <c r="K20" s="75" t="s">
        <v>243</v>
      </c>
      <c r="L20" s="240" t="s">
        <v>3772</v>
      </c>
      <c r="S20" s="76"/>
      <c r="T20" s="75" t="s">
        <v>243</v>
      </c>
      <c r="U20" s="240" t="s">
        <v>3787</v>
      </c>
      <c r="AB20" s="76"/>
      <c r="AC20" s="75" t="s">
        <v>243</v>
      </c>
      <c r="AD20" s="240" t="s">
        <v>3787</v>
      </c>
      <c r="AK20" s="76"/>
      <c r="AL20" s="75" t="s">
        <v>243</v>
      </c>
      <c r="AM20" s="240" t="s">
        <v>3787</v>
      </c>
      <c r="AT20" s="76"/>
      <c r="AU20" s="75" t="s">
        <v>243</v>
      </c>
      <c r="AV20" s="240" t="s">
        <v>3787</v>
      </c>
      <c r="BC20" s="76"/>
      <c r="BD20" s="75" t="s">
        <v>243</v>
      </c>
      <c r="BE20" s="240" t="s">
        <v>3787</v>
      </c>
      <c r="BL20" s="76"/>
      <c r="BM20" s="75" t="s">
        <v>243</v>
      </c>
      <c r="BN20" s="240" t="s">
        <v>3787</v>
      </c>
      <c r="BU20" s="76"/>
      <c r="BV20" s="75" t="s">
        <v>243</v>
      </c>
      <c r="BW20" s="240" t="s">
        <v>3787</v>
      </c>
      <c r="CD20" s="76"/>
      <c r="CE20" s="75" t="s">
        <v>243</v>
      </c>
      <c r="CF20" s="240" t="s">
        <v>3787</v>
      </c>
      <c r="CM20" s="76"/>
      <c r="CN20" s="75" t="s">
        <v>243</v>
      </c>
      <c r="CO20" s="240" t="s">
        <v>3787</v>
      </c>
      <c r="CV20" s="76"/>
      <c r="CW20" s="75" t="s">
        <v>243</v>
      </c>
      <c r="CX20" s="240" t="s">
        <v>3787</v>
      </c>
      <c r="DE20" s="76"/>
      <c r="DF20" s="75" t="s">
        <v>243</v>
      </c>
      <c r="DG20" s="240" t="s">
        <v>3787</v>
      </c>
      <c r="DN20" s="76"/>
      <c r="DO20" s="75" t="s">
        <v>243</v>
      </c>
      <c r="DP20" s="240" t="s">
        <v>3787</v>
      </c>
      <c r="DW20" s="76"/>
      <c r="DX20" s="75" t="s">
        <v>243</v>
      </c>
      <c r="DY20" s="240" t="s">
        <v>3787</v>
      </c>
    </row>
    <row r="21" spans="2:134" ht="43.5" x14ac:dyDescent="0.35">
      <c r="B21" s="75" t="s">
        <v>5</v>
      </c>
      <c r="C21" s="240" t="s">
        <v>3792</v>
      </c>
      <c r="J21" s="76"/>
      <c r="K21" s="75" t="s">
        <v>5</v>
      </c>
      <c r="L21" s="245" t="s">
        <v>3773</v>
      </c>
      <c r="S21" s="76"/>
      <c r="T21" s="75" t="s">
        <v>5</v>
      </c>
      <c r="U21" s="240" t="s">
        <v>3788</v>
      </c>
      <c r="AB21" s="76"/>
      <c r="AC21" s="75" t="s">
        <v>5</v>
      </c>
      <c r="AD21" s="240" t="s">
        <v>3788</v>
      </c>
      <c r="AK21" s="76"/>
      <c r="AL21" s="75" t="s">
        <v>5</v>
      </c>
      <c r="AM21" s="240" t="s">
        <v>3788</v>
      </c>
      <c r="AT21" s="76"/>
      <c r="AU21" s="75" t="s">
        <v>5</v>
      </c>
      <c r="AV21" s="240" t="s">
        <v>3788</v>
      </c>
      <c r="BC21" s="76"/>
      <c r="BD21" s="75" t="s">
        <v>5</v>
      </c>
      <c r="BE21" s="240" t="s">
        <v>3788</v>
      </c>
      <c r="BL21" s="76"/>
      <c r="BM21" s="75" t="s">
        <v>5</v>
      </c>
      <c r="BN21" s="240" t="s">
        <v>3788</v>
      </c>
      <c r="BU21" s="76"/>
      <c r="BV21" s="75" t="s">
        <v>5</v>
      </c>
      <c r="BW21" s="240" t="s">
        <v>3788</v>
      </c>
      <c r="CD21" s="76"/>
      <c r="CE21" s="75" t="s">
        <v>5</v>
      </c>
      <c r="CF21" s="240" t="s">
        <v>3788</v>
      </c>
      <c r="CM21" s="76"/>
      <c r="CN21" s="75" t="s">
        <v>5</v>
      </c>
      <c r="CO21" s="240" t="s">
        <v>3788</v>
      </c>
      <c r="CV21" s="76"/>
      <c r="CW21" s="75" t="s">
        <v>5</v>
      </c>
      <c r="CX21" s="240" t="s">
        <v>3788</v>
      </c>
      <c r="DE21" s="76"/>
      <c r="DF21" s="75" t="s">
        <v>5</v>
      </c>
      <c r="DG21" s="240" t="s">
        <v>3788</v>
      </c>
      <c r="DN21" s="76"/>
      <c r="DO21" s="75" t="s">
        <v>5</v>
      </c>
      <c r="DP21" s="240" t="s">
        <v>3788</v>
      </c>
      <c r="DW21" s="76"/>
      <c r="DX21" s="75" t="s">
        <v>5</v>
      </c>
      <c r="DY21" s="240" t="s">
        <v>3788</v>
      </c>
    </row>
    <row r="22" spans="2:134" x14ac:dyDescent="0.35">
      <c r="B22" s="86" t="s">
        <v>298</v>
      </c>
      <c r="C22" s="87">
        <f>$C$49</f>
        <v>3500000000</v>
      </c>
      <c r="J22" s="76"/>
      <c r="K22" s="86" t="s">
        <v>298</v>
      </c>
      <c r="L22" s="87">
        <f>$L$49</f>
        <v>21740490769.919998</v>
      </c>
      <c r="S22" s="76"/>
      <c r="T22" s="86" t="s">
        <v>298</v>
      </c>
      <c r="U22" s="87">
        <f>$U$49</f>
        <v>28424647574</v>
      </c>
      <c r="AB22" s="76"/>
      <c r="AC22" s="86" t="s">
        <v>298</v>
      </c>
      <c r="AD22" s="87">
        <f>$AD$49</f>
        <v>28424647574</v>
      </c>
      <c r="AK22" s="76"/>
      <c r="AL22" s="86" t="s">
        <v>298</v>
      </c>
      <c r="AM22" s="87">
        <f>$AM$49</f>
        <v>28424647574</v>
      </c>
      <c r="AT22" s="76"/>
      <c r="AU22" s="86" t="s">
        <v>298</v>
      </c>
      <c r="AV22" s="87">
        <f>$AV$49</f>
        <v>28424647574</v>
      </c>
      <c r="BC22" s="76"/>
      <c r="BD22" s="86" t="s">
        <v>298</v>
      </c>
      <c r="BE22" s="87">
        <f>$BE$49</f>
        <v>28424647574</v>
      </c>
      <c r="BL22" s="76"/>
      <c r="BM22" s="86" t="s">
        <v>298</v>
      </c>
      <c r="BN22" s="87">
        <f>$BN$49</f>
        <v>28424647574</v>
      </c>
      <c r="BU22" s="76"/>
      <c r="BV22" s="86" t="s">
        <v>298</v>
      </c>
      <c r="BW22" s="87">
        <f>$BW$49</f>
        <v>28424647574</v>
      </c>
      <c r="CD22" s="76"/>
      <c r="CE22" s="86" t="s">
        <v>298</v>
      </c>
      <c r="CF22" s="87">
        <f>$CF$49</f>
        <v>28424647574</v>
      </c>
      <c r="CM22" s="76"/>
      <c r="CN22" s="86" t="s">
        <v>298</v>
      </c>
      <c r="CO22" s="87">
        <f>$AV$49</f>
        <v>28424647574</v>
      </c>
      <c r="CV22" s="76"/>
      <c r="CW22" s="86" t="s">
        <v>298</v>
      </c>
      <c r="CX22" s="87">
        <f>$BE$49</f>
        <v>28424647574</v>
      </c>
      <c r="DE22" s="76"/>
      <c r="DF22" s="86" t="s">
        <v>298</v>
      </c>
      <c r="DG22" s="87">
        <f>$BN$49</f>
        <v>28424647574</v>
      </c>
      <c r="DN22" s="76"/>
      <c r="DO22" s="86" t="s">
        <v>298</v>
      </c>
      <c r="DP22" s="87">
        <f>$BW$49</f>
        <v>28424647574</v>
      </c>
      <c r="DW22" s="76"/>
      <c r="DX22" s="86" t="s">
        <v>298</v>
      </c>
      <c r="DY22" s="87">
        <f>$CF$49</f>
        <v>28424647574</v>
      </c>
    </row>
    <row r="23" spans="2:134" x14ac:dyDescent="0.35">
      <c r="B23" s="86" t="s">
        <v>62</v>
      </c>
      <c r="C23" s="87"/>
      <c r="J23" s="76"/>
      <c r="K23" s="86" t="s">
        <v>62</v>
      </c>
      <c r="L23" s="87"/>
      <c r="S23" s="76"/>
      <c r="T23" s="86" t="s">
        <v>62</v>
      </c>
      <c r="U23" s="87"/>
      <c r="AB23" s="76"/>
      <c r="AC23" s="86" t="s">
        <v>62</v>
      </c>
      <c r="AD23" s="87"/>
      <c r="AK23" s="76"/>
      <c r="AL23" s="86" t="s">
        <v>62</v>
      </c>
      <c r="AM23" s="87"/>
      <c r="AT23" s="76"/>
      <c r="AU23" s="86" t="s">
        <v>62</v>
      </c>
      <c r="AV23" s="87"/>
      <c r="BC23" s="76"/>
      <c r="BD23" s="86" t="s">
        <v>62</v>
      </c>
      <c r="BE23" s="87"/>
      <c r="BL23" s="76"/>
      <c r="BM23" s="86" t="s">
        <v>62</v>
      </c>
      <c r="BN23" s="87"/>
      <c r="BU23" s="76"/>
      <c r="BV23" s="86" t="s">
        <v>62</v>
      </c>
      <c r="BW23" s="87"/>
      <c r="CD23" s="76"/>
      <c r="CE23" s="86" t="s">
        <v>62</v>
      </c>
      <c r="CF23" s="87"/>
      <c r="CM23" s="76"/>
      <c r="CN23" s="86" t="s">
        <v>62</v>
      </c>
      <c r="CO23" s="87"/>
      <c r="CV23" s="76"/>
      <c r="CW23" s="86" t="s">
        <v>62</v>
      </c>
      <c r="CX23" s="87"/>
      <c r="DE23" s="76"/>
      <c r="DF23" s="86" t="s">
        <v>62</v>
      </c>
      <c r="DG23" s="87"/>
      <c r="DN23" s="76"/>
      <c r="DO23" s="86" t="s">
        <v>62</v>
      </c>
      <c r="DP23" s="87"/>
      <c r="DW23" s="76"/>
      <c r="DX23" s="86" t="s">
        <v>62</v>
      </c>
      <c r="DY23" s="87"/>
    </row>
    <row r="24" spans="2:134" x14ac:dyDescent="0.35">
      <c r="B24" s="90" t="s">
        <v>66</v>
      </c>
      <c r="C24" s="87" t="str">
        <f>IFERROR(IF('RISK REGISTER'!C6="RISIKO",REPORT!$N$19,""),"")</f>
        <v>WIKA-KON-PM-03.04</v>
      </c>
      <c r="J24" s="76"/>
      <c r="K24" s="90" t="s">
        <v>66</v>
      </c>
      <c r="L24" s="87" t="str">
        <f>IFERROR(IF('RISK REGISTER'!L6="RISIKO",REPORT!$N$20,""),"")</f>
        <v>WIKA-MKT-PM-03.01</v>
      </c>
      <c r="S24" s="76"/>
      <c r="T24" s="90" t="s">
        <v>66</v>
      </c>
      <c r="U24" s="87" t="str">
        <f>IFERROR(IF('RISK REGISTER'!U6="RISIKO",REPORT!$N$21,""),"")</f>
        <v>WIKA-KON-PM-03.04</v>
      </c>
      <c r="AB24" s="76"/>
      <c r="AC24" s="90" t="s">
        <v>66</v>
      </c>
      <c r="AD24" s="87" t="str">
        <f>IFERROR(IF('RISK REGISTER'!AD6="RISIKO",REPORT!$N$22,""),"")</f>
        <v>WIKA-KON-PM-03.04</v>
      </c>
      <c r="AK24" s="76"/>
      <c r="AL24" s="90" t="s">
        <v>66</v>
      </c>
      <c r="AM24" s="87" t="str">
        <f>IFERROR(IF('RISK REGISTER'!AM6="RISIKO",REPORT!$N$23,""),"")</f>
        <v>WIKA-KON-PM-03.04</v>
      </c>
      <c r="AT24" s="76"/>
      <c r="AU24" s="90" t="s">
        <v>66</v>
      </c>
      <c r="AV24" s="87" t="str">
        <f>IFERROR(IF('RISK REGISTER'!AV6="RISIKO",REPORT!$N$24,""),"")</f>
        <v>WIKA-KON-PM-03.04</v>
      </c>
      <c r="BC24" s="76"/>
      <c r="BD24" s="90" t="s">
        <v>66</v>
      </c>
      <c r="BE24" s="87" t="str">
        <f>IFERROR(IF('RISK REGISTER'!BE6="RISIKO",REPORT!$N$25,""),"")</f>
        <v>WIKA-KON-PM-03.04</v>
      </c>
      <c r="BL24" s="76"/>
      <c r="BM24" s="90" t="s">
        <v>66</v>
      </c>
      <c r="BN24" s="87" t="str">
        <f>IFERROR(IF('RISK REGISTER'!BN6="RISIKO",REPORT!$N$26,""),"")</f>
        <v>WIKA-KON-PM-03.04</v>
      </c>
      <c r="BU24" s="76"/>
      <c r="BV24" s="90" t="s">
        <v>66</v>
      </c>
      <c r="BW24" s="87" t="str">
        <f>IFERROR(IF('RISK REGISTER'!BW6="RISIKO",REPORT!$N$27,""),"")</f>
        <v>WIKA-KON-PM-03.04</v>
      </c>
      <c r="CD24" s="76"/>
      <c r="CE24" s="90" t="s">
        <v>66</v>
      </c>
      <c r="CF24" s="87" t="str">
        <f>IFERROR(IF('RISK REGISTER'!CF6="RISIKO",REPORT!$N$28,""),"")</f>
        <v>WIKA-KON-PM-03.04</v>
      </c>
      <c r="CM24" s="76"/>
      <c r="CN24" s="90" t="s">
        <v>66</v>
      </c>
      <c r="CO24" s="87" t="str">
        <f>IFERROR(IF('RISK REGISTER'!CO6="RISIKO",REPORT!$N$29,""),"")</f>
        <v>WIKA-KON-PM-03.04</v>
      </c>
      <c r="CV24" s="76"/>
      <c r="CW24" s="90" t="s">
        <v>66</v>
      </c>
      <c r="CX24" s="87" t="str">
        <f>IFERROR(IF('RISK REGISTER'!CX6="RISIKO",REPORT!$N$30,""),"")</f>
        <v>WIKA-KON-PM-03.04</v>
      </c>
      <c r="DE24" s="76"/>
      <c r="DF24" s="90" t="s">
        <v>66</v>
      </c>
      <c r="DG24" s="87" t="str">
        <f>IFERROR(IF('RISK REGISTER'!DG6="RISIKO",REPORT!$N$31,""),"")</f>
        <v>WIKA-KON-PM-03.04</v>
      </c>
      <c r="DN24" s="76"/>
      <c r="DO24" s="90" t="s">
        <v>66</v>
      </c>
      <c r="DP24" s="87" t="str">
        <f>IFERROR(IF('RISK REGISTER'!DP6="RISIKO",REPORT!$N$32,""),"")</f>
        <v>WIKA-KON-PM-03.04</v>
      </c>
      <c r="DW24" s="76"/>
      <c r="DX24" s="90" t="s">
        <v>66</v>
      </c>
      <c r="DY24" s="87" t="str">
        <f>IFERROR(IF('RISK REGISTER'!DY6="RISIKO",REPORT!$N$33,""),"")</f>
        <v>WIKA-KON-PM-03.04</v>
      </c>
    </row>
    <row r="25" spans="2:134" x14ac:dyDescent="0.35">
      <c r="B25" s="90" t="s">
        <v>10</v>
      </c>
      <c r="C25" s="41" t="s">
        <v>129</v>
      </c>
      <c r="D25" s="81" t="str">
        <f>IFERROR(IF(E25="Good","Tidak Membutuhkan RTL",""),"")</f>
        <v/>
      </c>
      <c r="E25" s="85" t="str">
        <f>VLOOKUP(C25,'MASTER DATA'!$AE$2:$AF$5,2,FALSE)</f>
        <v>Very Poor</v>
      </c>
      <c r="J25" s="76"/>
      <c r="K25" s="90" t="s">
        <v>10</v>
      </c>
      <c r="L25" s="41" t="s">
        <v>128</v>
      </c>
      <c r="M25" s="81" t="str">
        <f>IFERROR(IF(N25="Good","Tidak Membutuhkan RTL",""),"")</f>
        <v/>
      </c>
      <c r="N25" s="81" t="str">
        <f>VLOOKUP(L25,'MASTER DATA'!$AE$2:$AF$5,2,FALSE)</f>
        <v>Poor</v>
      </c>
      <c r="S25" s="76"/>
      <c r="T25" s="90" t="s">
        <v>10</v>
      </c>
      <c r="U25" s="41" t="s">
        <v>128</v>
      </c>
      <c r="V25" s="81" t="str">
        <f>IFERROR(IF(W25="Good","Tidak Membutuhkan RTL",""),"")</f>
        <v/>
      </c>
      <c r="W25" s="81" t="str">
        <f>VLOOKUP(U25,'MASTER DATA'!$AE$2:$AF$5,2,FALSE)</f>
        <v>Poor</v>
      </c>
      <c r="AB25" s="76"/>
      <c r="AC25" s="90" t="s">
        <v>10</v>
      </c>
      <c r="AD25" s="239" t="s">
        <v>128</v>
      </c>
      <c r="AE25" s="81" t="str">
        <f>IFERROR(IF(AF25="Good","Tidak Membutuhkan RTL",""),"")</f>
        <v/>
      </c>
      <c r="AF25" s="81" t="str">
        <f>VLOOKUP(AD25,'MASTER DATA'!$AE$2:$AF$5,2,FALSE)</f>
        <v>Poor</v>
      </c>
      <c r="AK25" s="76"/>
      <c r="AL25" s="90" t="s">
        <v>10</v>
      </c>
      <c r="AM25" s="239" t="s">
        <v>128</v>
      </c>
      <c r="AN25" s="81" t="str">
        <f>IFERROR(IF(AO25="Good","Tidak Membutuhkan RTL",""),"")</f>
        <v/>
      </c>
      <c r="AO25" s="81" t="str">
        <f>VLOOKUP(AM25,'MASTER DATA'!$AE$2:$AF$5,2,FALSE)</f>
        <v>Poor</v>
      </c>
      <c r="AT25" s="76"/>
      <c r="AU25" s="90" t="s">
        <v>10</v>
      </c>
      <c r="AV25" s="239" t="s">
        <v>128</v>
      </c>
      <c r="AW25" s="81" t="str">
        <f>IFERROR(IF(AX25="Good","Tidak Membutuhkan RTL",""),"")</f>
        <v/>
      </c>
      <c r="AX25" s="81" t="str">
        <f>VLOOKUP(AV25,'MASTER DATA'!$AE$2:$AF$5,2,FALSE)</f>
        <v>Poor</v>
      </c>
      <c r="BC25" s="76"/>
      <c r="BD25" s="90" t="s">
        <v>10</v>
      </c>
      <c r="BE25" s="239" t="s">
        <v>128</v>
      </c>
      <c r="BF25" s="81" t="str">
        <f>IFERROR(IF(BG25="Good","Tidak Membutuhkan RTL",""),"")</f>
        <v/>
      </c>
      <c r="BG25" s="81" t="str">
        <f>VLOOKUP(BE25,'MASTER DATA'!$AE$2:$AF$5,2,FALSE)</f>
        <v>Poor</v>
      </c>
      <c r="BL25" s="76"/>
      <c r="BM25" s="90" t="s">
        <v>10</v>
      </c>
      <c r="BN25" s="239" t="s">
        <v>128</v>
      </c>
      <c r="BO25" s="81" t="str">
        <f>IFERROR(IF(BP25="Good","Tidak Membutuhkan RTL",""),"")</f>
        <v/>
      </c>
      <c r="BP25" s="81" t="str">
        <f>VLOOKUP(BN25,'MASTER DATA'!$AE$2:$AF$5,2,FALSE)</f>
        <v>Poor</v>
      </c>
      <c r="BU25" s="76"/>
      <c r="BV25" s="90" t="s">
        <v>10</v>
      </c>
      <c r="BW25" s="239" t="s">
        <v>128</v>
      </c>
      <c r="BX25" s="81" t="str">
        <f>IFERROR(IF(BY25="Good","Tidak Membutuhkan RTL",""),"")</f>
        <v/>
      </c>
      <c r="BY25" s="81" t="str">
        <f>VLOOKUP(BW25,'MASTER DATA'!$AE$2:$AF$5,2,FALSE)</f>
        <v>Poor</v>
      </c>
      <c r="CD25" s="76"/>
      <c r="CE25" s="90" t="s">
        <v>10</v>
      </c>
      <c r="CF25" s="239" t="s">
        <v>128</v>
      </c>
      <c r="CG25" s="81" t="str">
        <f>IFERROR(IF(CH25="Good","Tidak Membutuhkan RTL",""),"")</f>
        <v/>
      </c>
      <c r="CH25" s="81" t="str">
        <f>VLOOKUP(CF25,'MASTER DATA'!$AE$2:$AF$5,2,FALSE)</f>
        <v>Poor</v>
      </c>
      <c r="CM25" s="76"/>
      <c r="CN25" s="90" t="s">
        <v>10</v>
      </c>
      <c r="CO25" s="239" t="s">
        <v>128</v>
      </c>
      <c r="CP25" s="81" t="str">
        <f>IFERROR(IF(CQ25="Good","Tidak Membutuhkan RTL",""),"")</f>
        <v/>
      </c>
      <c r="CQ25" s="81" t="str">
        <f>VLOOKUP(CO25,'MASTER DATA'!$AE$2:$AF$5,2,FALSE)</f>
        <v>Poor</v>
      </c>
      <c r="CV25" s="76"/>
      <c r="CW25" s="90" t="s">
        <v>10</v>
      </c>
      <c r="CX25" s="239" t="s">
        <v>128</v>
      </c>
      <c r="CY25" s="81" t="str">
        <f>IFERROR(IF(CZ25="Good","Tidak Membutuhkan RTL",""),"")</f>
        <v/>
      </c>
      <c r="CZ25" s="81" t="str">
        <f>VLOOKUP(CX25,'MASTER DATA'!$AE$2:$AF$5,2,FALSE)</f>
        <v>Poor</v>
      </c>
      <c r="DE25" s="76"/>
      <c r="DF25" s="90" t="s">
        <v>10</v>
      </c>
      <c r="DG25" s="239" t="s">
        <v>128</v>
      </c>
      <c r="DH25" s="81" t="str">
        <f>IFERROR(IF(DI25="Good","Tidak Membutuhkan RTL",""),"")</f>
        <v/>
      </c>
      <c r="DI25" s="81" t="str">
        <f>VLOOKUP(DG25,'MASTER DATA'!$AE$2:$AF$5,2,FALSE)</f>
        <v>Poor</v>
      </c>
      <c r="DN25" s="76"/>
      <c r="DO25" s="90" t="s">
        <v>10</v>
      </c>
      <c r="DP25" s="239" t="s">
        <v>128</v>
      </c>
      <c r="DQ25" s="81" t="str">
        <f>IFERROR(IF(DR25="Good","Tidak Membutuhkan RTL",""),"")</f>
        <v/>
      </c>
      <c r="DR25" s="81" t="str">
        <f>VLOOKUP(DP25,'MASTER DATA'!$AE$2:$AF$5,2,FALSE)</f>
        <v>Poor</v>
      </c>
      <c r="DW25" s="76"/>
      <c r="DX25" s="90" t="s">
        <v>10</v>
      </c>
      <c r="DY25" s="239" t="s">
        <v>128</v>
      </c>
      <c r="DZ25" s="81" t="str">
        <f>IFERROR(IF(EA25="Good","Tidak Membutuhkan RTL",""),"")</f>
        <v/>
      </c>
      <c r="EA25" s="81" t="str">
        <f>VLOOKUP(DY25,'MASTER DATA'!$AE$2:$AF$5,2,FALSE)</f>
        <v>Poor</v>
      </c>
    </row>
    <row r="26" spans="2:134" ht="29" x14ac:dyDescent="0.35">
      <c r="B26" s="90" t="s">
        <v>303</v>
      </c>
      <c r="C26" s="89" t="str">
        <f>IF('RISK REGISTER'!C6="RISIKO","Silahkan Menginput Analisa Risiko Pada Kolom Di Bawah","Tidak Perlu Menginput Analisa Risiko Pada Kolom Ini")</f>
        <v>Silahkan Menginput Analisa Risiko Pada Kolom Di Bawah</v>
      </c>
      <c r="F26" s="88" t="s">
        <v>304</v>
      </c>
      <c r="G26" s="89" t="str">
        <f>IF('RISK REGISTER'!C6="PELUANG","Silahkan Menginput Analisa Risiko Pada Kolom Di Bawah","Tidak Perlu Menginput Analisa Risiko Pada Kolom Ini")</f>
        <v>Tidak Perlu Menginput Analisa Risiko Pada Kolom Ini</v>
      </c>
      <c r="J26" s="76"/>
      <c r="K26" s="90" t="s">
        <v>303</v>
      </c>
      <c r="L26" s="89" t="str">
        <f>IF('RISK REGISTER'!L6="RISIKO","Silahkan Menginput Analisa Risiko Pada Kolom Di Bawah","Tidak Perlu Menginput Analisa Risiko Pada Kolom Ini")</f>
        <v>Silahkan Menginput Analisa Risiko Pada Kolom Di Bawah</v>
      </c>
      <c r="O26" s="88" t="s">
        <v>304</v>
      </c>
      <c r="P26" s="89" t="str">
        <f>IF('RISK REGISTER'!L6="PELUANG","Silahkan Menginput Analisa Risiko Pada Kolom Di Bawah","Tidak Perlu Menginput Analisa Risiko Pada Kolom Ini")</f>
        <v>Tidak Perlu Menginput Analisa Risiko Pada Kolom Ini</v>
      </c>
      <c r="S26" s="76"/>
      <c r="T26" s="90" t="s">
        <v>303</v>
      </c>
      <c r="U26" s="89" t="str">
        <f>IF('RISK REGISTER'!U6="RISIKO","Silahkan Menginput Analisa Risiko Pada Kolom Di Bawah","Tidak Perlu Menginput Analisa Risiko Pada Kolom Ini")</f>
        <v>Silahkan Menginput Analisa Risiko Pada Kolom Di Bawah</v>
      </c>
      <c r="X26" s="88" t="s">
        <v>304</v>
      </c>
      <c r="Y26" s="89" t="str">
        <f>IF('RISK REGISTER'!U6="PELUANG","Silahkan Menginput Analisa Risiko Pada Kolom Di Bawah","Tidak Perlu Menginput Analisa Risiko Pada Kolom Ini")</f>
        <v>Tidak Perlu Menginput Analisa Risiko Pada Kolom Ini</v>
      </c>
      <c r="AB26" s="76"/>
      <c r="AC26" s="90" t="s">
        <v>303</v>
      </c>
      <c r="AD26" s="89" t="str">
        <f>IF('RISK REGISTER'!AD6="RISIKO","Silahkan Menginput Analisa Risiko Pada Kolom Di Bawah","Tidak Perlu Menginput Analisa Risiko Pada Kolom Ini")</f>
        <v>Silahkan Menginput Analisa Risiko Pada Kolom Di Bawah</v>
      </c>
      <c r="AG26" s="88" t="s">
        <v>304</v>
      </c>
      <c r="AH26" s="89" t="str">
        <f>IF('RISK REGISTER'!AD6="PELUANG","Silahkan Menginput Analisa Risiko Pada Kolom Di Bawah","Tidak Perlu Menginput Analisa Risiko Pada Kolom Ini")</f>
        <v>Tidak Perlu Menginput Analisa Risiko Pada Kolom Ini</v>
      </c>
      <c r="AK26" s="76"/>
      <c r="AL26" s="90" t="s">
        <v>303</v>
      </c>
      <c r="AM26" s="89" t="str">
        <f>IF('RISK REGISTER'!AM6="RISIKO","Silahkan Menginput Analisa Risiko Pada Kolom Di Bawah","Tidak Perlu Menginput Analisa Risiko Pada Kolom Ini")</f>
        <v>Silahkan Menginput Analisa Risiko Pada Kolom Di Bawah</v>
      </c>
      <c r="AP26" s="88" t="s">
        <v>304</v>
      </c>
      <c r="AQ26" s="89" t="str">
        <f>IF('RISK REGISTER'!AM6="PELUANG","Silahkan Menginput Analisa Risiko Pada Kolom Di Bawah","Tidak Perlu Menginput Analisa Risiko Pada Kolom Ini")</f>
        <v>Tidak Perlu Menginput Analisa Risiko Pada Kolom Ini</v>
      </c>
      <c r="AT26" s="76"/>
      <c r="AU26" s="90" t="s">
        <v>303</v>
      </c>
      <c r="AV26" s="89" t="str">
        <f>IF('RISK REGISTER'!AV6="RISIKO","Silahkan Menginput Analisa Risiko Pada Kolom Di Bawah","Tidak Perlu Menginput Analisa Risiko Pada Kolom Ini")</f>
        <v>Silahkan Menginput Analisa Risiko Pada Kolom Di Bawah</v>
      </c>
      <c r="AY26" s="88" t="s">
        <v>304</v>
      </c>
      <c r="AZ26" s="89" t="str">
        <f>IF('RISK REGISTER'!AV6="PELUANG","Silahkan Menginput Analisa Risiko Pada Kolom Di Bawah","Tidak Perlu Menginput Analisa Risiko Pada Kolom Ini")</f>
        <v>Tidak Perlu Menginput Analisa Risiko Pada Kolom Ini</v>
      </c>
      <c r="BC26" s="76"/>
      <c r="BD26" s="90" t="s">
        <v>303</v>
      </c>
      <c r="BE26" s="89" t="str">
        <f>IF('RISK REGISTER'!BE6="RISIKO","Silahkan Menginput Analisa Risiko Pada Kolom Di Bawah","Tidak Perlu Menginput Analisa Risiko Pada Kolom Ini")</f>
        <v>Silahkan Menginput Analisa Risiko Pada Kolom Di Bawah</v>
      </c>
      <c r="BH26" s="88" t="s">
        <v>304</v>
      </c>
      <c r="BI26" s="89" t="str">
        <f>IF('RISK REGISTER'!BE6="PELUANG","Silahkan Menginput Analisa Risiko Pada Kolom Di Bawah","Tidak Perlu Menginput Analisa Risiko Pada Kolom Ini")</f>
        <v>Tidak Perlu Menginput Analisa Risiko Pada Kolom Ini</v>
      </c>
      <c r="BL26" s="76"/>
      <c r="BM26" s="90" t="s">
        <v>303</v>
      </c>
      <c r="BN26" s="89" t="str">
        <f>IF('RISK REGISTER'!BN6="RISIKO","Silahkan Menginput Analisa Risiko Pada Kolom Di Bawah","Tidak Perlu Menginput Analisa Risiko Pada Kolom Ini")</f>
        <v>Silahkan Menginput Analisa Risiko Pada Kolom Di Bawah</v>
      </c>
      <c r="BQ26" s="88" t="s">
        <v>304</v>
      </c>
      <c r="BR26" s="89" t="str">
        <f>IF('RISK REGISTER'!BN6="PELUANG","Silahkan Menginput Analisa Risiko Pada Kolom Di Bawah","Tidak Perlu Menginput Analisa Risiko Pada Kolom Ini")</f>
        <v>Tidak Perlu Menginput Analisa Risiko Pada Kolom Ini</v>
      </c>
      <c r="BU26" s="76"/>
      <c r="BV26" s="90" t="s">
        <v>303</v>
      </c>
      <c r="BW26" s="89" t="str">
        <f>IF('RISK REGISTER'!BW6="RISIKO","Silahkan Menginput Analisa Risiko Pada Kolom Di Bawah","Tidak Perlu Menginput Analisa Risiko Pada Kolom Ini")</f>
        <v>Silahkan Menginput Analisa Risiko Pada Kolom Di Bawah</v>
      </c>
      <c r="BZ26" s="88" t="s">
        <v>304</v>
      </c>
      <c r="CA26" s="89" t="str">
        <f>IF('RISK REGISTER'!BW6="PELUANG","Silahkan Menginput Analisa Risiko Pada Kolom Di Bawah","Tidak Perlu Menginput Analisa Risiko Pada Kolom Ini")</f>
        <v>Tidak Perlu Menginput Analisa Risiko Pada Kolom Ini</v>
      </c>
      <c r="CD26" s="76"/>
      <c r="CE26" s="90" t="s">
        <v>303</v>
      </c>
      <c r="CF26" s="89" t="str">
        <f>IF('RISK REGISTER'!CF6="RISIKO","Silahkan Menginput Analisa Risiko Pada Kolom Di Bawah","Tidak Perlu Menginput Analisa Risiko Pada Kolom Ini")</f>
        <v>Silahkan Menginput Analisa Risiko Pada Kolom Di Bawah</v>
      </c>
      <c r="CI26" s="88" t="s">
        <v>304</v>
      </c>
      <c r="CJ26" s="89" t="str">
        <f>IF('RISK REGISTER'!CF6="PELUANG","Silahkan Menginput Analisa Risiko Pada Kolom Di Bawah","Tidak Perlu Menginput Analisa Risiko Pada Kolom Ini")</f>
        <v>Tidak Perlu Menginput Analisa Risiko Pada Kolom Ini</v>
      </c>
      <c r="CM26" s="76"/>
      <c r="CN26" s="90" t="s">
        <v>303</v>
      </c>
      <c r="CO26" s="89" t="str">
        <f>IF('RISK REGISTER'!CO6="RISIKO","Silahkan Menginput Analisa Risiko Pada Kolom Di Bawah","Tidak Perlu Menginput Analisa Risiko Pada Kolom Ini")</f>
        <v>Silahkan Menginput Analisa Risiko Pada Kolom Di Bawah</v>
      </c>
      <c r="CR26" s="88" t="s">
        <v>304</v>
      </c>
      <c r="CS26" s="89" t="str">
        <f>IF('RISK REGISTER'!CO6="PELUANG","Silahkan Menginput Analisa Risiko Pada Kolom Di Bawah","Tidak Perlu Menginput Analisa Risiko Pada Kolom Ini")</f>
        <v>Tidak Perlu Menginput Analisa Risiko Pada Kolom Ini</v>
      </c>
      <c r="CV26" s="76"/>
      <c r="CW26" s="90" t="s">
        <v>303</v>
      </c>
      <c r="CX26" s="89" t="str">
        <f>IF('RISK REGISTER'!CX6="RISIKO","Silahkan Menginput Analisa Risiko Pada Kolom Di Bawah","Tidak Perlu Menginput Analisa Risiko Pada Kolom Ini")</f>
        <v>Silahkan Menginput Analisa Risiko Pada Kolom Di Bawah</v>
      </c>
      <c r="DA26" s="88" t="s">
        <v>304</v>
      </c>
      <c r="DB26" s="89" t="str">
        <f>IF('RISK REGISTER'!CX6="PELUANG","Silahkan Menginput Analisa Risiko Pada Kolom Di Bawah","Tidak Perlu Menginput Analisa Risiko Pada Kolom Ini")</f>
        <v>Tidak Perlu Menginput Analisa Risiko Pada Kolom Ini</v>
      </c>
      <c r="DE26" s="76"/>
      <c r="DF26" s="90" t="s">
        <v>303</v>
      </c>
      <c r="DG26" s="89" t="str">
        <f>IF('RISK REGISTER'!DG6="RISIKO","Silahkan Menginput Analisa Risiko Pada Kolom Di Bawah","Tidak Perlu Menginput Analisa Risiko Pada Kolom Ini")</f>
        <v>Silahkan Menginput Analisa Risiko Pada Kolom Di Bawah</v>
      </c>
      <c r="DJ26" s="88" t="s">
        <v>304</v>
      </c>
      <c r="DK26" s="89" t="str">
        <f>IF('RISK REGISTER'!DG6="PELUANG","Silahkan Menginput Analisa Risiko Pada Kolom Di Bawah","Tidak Perlu Menginput Analisa Risiko Pada Kolom Ini")</f>
        <v>Tidak Perlu Menginput Analisa Risiko Pada Kolom Ini</v>
      </c>
      <c r="DN26" s="76"/>
      <c r="DO26" s="90" t="s">
        <v>303</v>
      </c>
      <c r="DP26" s="89" t="str">
        <f>IF('RISK REGISTER'!DP6="RISIKO","Silahkan Menginput Analisa Risiko Pada Kolom Di Bawah","Tidak Perlu Menginput Analisa Risiko Pada Kolom Ini")</f>
        <v>Silahkan Menginput Analisa Risiko Pada Kolom Di Bawah</v>
      </c>
      <c r="DS26" s="88" t="s">
        <v>304</v>
      </c>
      <c r="DT26" s="89" t="str">
        <f>IF('RISK REGISTER'!DP6="PELUANG","Silahkan Menginput Analisa Risiko Pada Kolom Di Bawah","Tidak Perlu Menginput Analisa Risiko Pada Kolom Ini")</f>
        <v>Tidak Perlu Menginput Analisa Risiko Pada Kolom Ini</v>
      </c>
      <c r="DW26" s="76"/>
      <c r="DX26" s="90" t="s">
        <v>303</v>
      </c>
      <c r="DY26" s="89" t="str">
        <f>IF('RISK REGISTER'!DY6="RISIKO","Silahkan Menginput Analisa Risiko Pada Kolom Di Bawah","Tidak Perlu Menginput Analisa Risiko Pada Kolom Ini")</f>
        <v>Silahkan Menginput Analisa Risiko Pada Kolom Di Bawah</v>
      </c>
      <c r="EB26" s="88" t="s">
        <v>304</v>
      </c>
      <c r="EC26" s="89" t="str">
        <f>IF('RISK REGISTER'!DY6="PELUANG","Silahkan Menginput Analisa Risiko Pada Kolom Di Bawah","Tidak Perlu Menginput Analisa Risiko Pada Kolom Ini")</f>
        <v>Tidak Perlu Menginput Analisa Risiko Pada Kolom Ini</v>
      </c>
    </row>
    <row r="27" spans="2:134" ht="29" x14ac:dyDescent="0.35">
      <c r="B27" s="167" t="s">
        <v>7</v>
      </c>
      <c r="C27" s="41" t="s">
        <v>445</v>
      </c>
      <c r="D27" s="91"/>
      <c r="E27" s="81">
        <f>VLOOKUP(C27,'MASTER DATA'!$AG$2:$AH$5,2,FALSE)</f>
        <v>3</v>
      </c>
      <c r="F27" s="88" t="s">
        <v>7</v>
      </c>
      <c r="G27" s="41"/>
      <c r="H27" s="81" t="e">
        <f>VLOOKUP(G27,'MASTER DATA'!$AS$2:$AT$5,2,FALSE)</f>
        <v>#N/A</v>
      </c>
      <c r="J27" s="76"/>
      <c r="K27" s="167" t="s">
        <v>7</v>
      </c>
      <c r="L27" s="41" t="s">
        <v>444</v>
      </c>
      <c r="M27" s="91"/>
      <c r="N27" s="81">
        <f>VLOOKUP(L27,'MASTER DATA'!$AG$2:$AH$5,2,FALSE)</f>
        <v>2</v>
      </c>
      <c r="O27" s="88" t="s">
        <v>7</v>
      </c>
      <c r="P27" s="41"/>
      <c r="Q27" s="81" t="e">
        <f>VLOOKUP(P27,'MASTER DATA'!$AS$2:$AT$5,2,FALSE)</f>
        <v>#N/A</v>
      </c>
      <c r="S27" s="76"/>
      <c r="T27" s="167" t="s">
        <v>7</v>
      </c>
      <c r="U27" s="41" t="s">
        <v>445</v>
      </c>
      <c r="V27" s="91"/>
      <c r="W27" s="81">
        <f>VLOOKUP(U27,'MASTER DATA'!$AG$2:$AH$5,2,FALSE)</f>
        <v>3</v>
      </c>
      <c r="X27" s="88" t="s">
        <v>7</v>
      </c>
      <c r="Y27" s="41"/>
      <c r="Z27" s="81" t="e">
        <f>VLOOKUP(Y27,'MASTER DATA'!$AS$2:$AT$5,2,FALSE)</f>
        <v>#N/A</v>
      </c>
      <c r="AB27" s="76"/>
      <c r="AC27" s="167" t="s">
        <v>7</v>
      </c>
      <c r="AD27" s="239" t="s">
        <v>445</v>
      </c>
      <c r="AE27" s="91"/>
      <c r="AF27" s="81">
        <f>VLOOKUP(AD27,'MASTER DATA'!$AG$2:$AH$5,2,FALSE)</f>
        <v>3</v>
      </c>
      <c r="AG27" s="88" t="s">
        <v>7</v>
      </c>
      <c r="AH27" s="41"/>
      <c r="AI27" s="81" t="e">
        <f>VLOOKUP(AH27,'MASTER DATA'!$AS$2:$AT$5,2,FALSE)</f>
        <v>#N/A</v>
      </c>
      <c r="AK27" s="76"/>
      <c r="AL27" s="167" t="s">
        <v>7</v>
      </c>
      <c r="AM27" s="239" t="s">
        <v>445</v>
      </c>
      <c r="AN27" s="91"/>
      <c r="AO27" s="81">
        <f>VLOOKUP(AM27,'MASTER DATA'!$AG$2:$AH$5,2,FALSE)</f>
        <v>3</v>
      </c>
      <c r="AP27" s="88" t="s">
        <v>7</v>
      </c>
      <c r="AQ27" s="41"/>
      <c r="AR27" s="81" t="e">
        <f>VLOOKUP(AQ27,'MASTER DATA'!$AS$2:$AT$5,2,FALSE)</f>
        <v>#N/A</v>
      </c>
      <c r="AT27" s="76"/>
      <c r="AU27" s="167" t="s">
        <v>7</v>
      </c>
      <c r="AV27" s="239" t="s">
        <v>445</v>
      </c>
      <c r="AW27" s="91"/>
      <c r="AX27" s="81">
        <f>VLOOKUP(AV27,'MASTER DATA'!$AG$2:$AH$5,2,FALSE)</f>
        <v>3</v>
      </c>
      <c r="AY27" s="88" t="s">
        <v>7</v>
      </c>
      <c r="AZ27" s="41"/>
      <c r="BA27" s="81" t="e">
        <f>VLOOKUP(AZ27,'MASTER DATA'!$AS$2:$AT$5,2,FALSE)</f>
        <v>#N/A</v>
      </c>
      <c r="BC27" s="76"/>
      <c r="BD27" s="167" t="s">
        <v>7</v>
      </c>
      <c r="BE27" s="239" t="s">
        <v>445</v>
      </c>
      <c r="BF27" s="91"/>
      <c r="BG27" s="81">
        <f>VLOOKUP(BE27,'MASTER DATA'!$AG$2:$AH$5,2,FALSE)</f>
        <v>3</v>
      </c>
      <c r="BH27" s="88" t="s">
        <v>7</v>
      </c>
      <c r="BI27" s="41"/>
      <c r="BJ27" s="81" t="e">
        <f>VLOOKUP(BI27,'MASTER DATA'!$AS$2:$AT$5,2,FALSE)</f>
        <v>#N/A</v>
      </c>
      <c r="BL27" s="76"/>
      <c r="BM27" s="167" t="s">
        <v>7</v>
      </c>
      <c r="BN27" s="239" t="s">
        <v>445</v>
      </c>
      <c r="BO27" s="91"/>
      <c r="BP27" s="81">
        <f>VLOOKUP(BN27,'MASTER DATA'!$AG$2:$AH$5,2,FALSE)</f>
        <v>3</v>
      </c>
      <c r="BQ27" s="88" t="s">
        <v>7</v>
      </c>
      <c r="BR27" s="41"/>
      <c r="BS27" s="81" t="e">
        <f>VLOOKUP(BR27,'MASTER DATA'!$AS$2:$AT$5,2,FALSE)</f>
        <v>#N/A</v>
      </c>
      <c r="BU27" s="76"/>
      <c r="BV27" s="167" t="s">
        <v>7</v>
      </c>
      <c r="BW27" s="239" t="s">
        <v>445</v>
      </c>
      <c r="BX27" s="91"/>
      <c r="BY27" s="81">
        <f>VLOOKUP(BW27,'MASTER DATA'!$AG$2:$AH$5,2,FALSE)</f>
        <v>3</v>
      </c>
      <c r="BZ27" s="88" t="s">
        <v>7</v>
      </c>
      <c r="CA27" s="41"/>
      <c r="CB27" s="81" t="e">
        <f>VLOOKUP(CA27,'MASTER DATA'!$AS$2:$AT$5,2,FALSE)</f>
        <v>#N/A</v>
      </c>
      <c r="CD27" s="76"/>
      <c r="CE27" s="167" t="s">
        <v>7</v>
      </c>
      <c r="CF27" s="239" t="s">
        <v>445</v>
      </c>
      <c r="CG27" s="91"/>
      <c r="CH27" s="81">
        <f>VLOOKUP(CF27,'MASTER DATA'!$AG$2:$AH$5,2,FALSE)</f>
        <v>3</v>
      </c>
      <c r="CI27" s="88" t="s">
        <v>7</v>
      </c>
      <c r="CJ27" s="41"/>
      <c r="CK27" s="81" t="e">
        <f>VLOOKUP(CJ27,'MASTER DATA'!$AS$2:$AT$5,2,FALSE)</f>
        <v>#N/A</v>
      </c>
      <c r="CM27" s="76"/>
      <c r="CN27" s="167" t="s">
        <v>7</v>
      </c>
      <c r="CO27" s="239" t="s">
        <v>445</v>
      </c>
      <c r="CP27" s="91"/>
      <c r="CQ27" s="81">
        <f>VLOOKUP(CO27,'MASTER DATA'!$AG$2:$AH$5,2,FALSE)</f>
        <v>3</v>
      </c>
      <c r="CR27" s="88" t="s">
        <v>7</v>
      </c>
      <c r="CS27" s="239"/>
      <c r="CT27" s="81" t="e">
        <f>VLOOKUP(CS27,'MASTER DATA'!$AS$2:$AT$5,2,FALSE)</f>
        <v>#N/A</v>
      </c>
      <c r="CV27" s="76"/>
      <c r="CW27" s="167" t="s">
        <v>7</v>
      </c>
      <c r="CX27" s="239" t="s">
        <v>445</v>
      </c>
      <c r="CY27" s="91"/>
      <c r="CZ27" s="81">
        <f>VLOOKUP(CX27,'MASTER DATA'!$AG$2:$AH$5,2,FALSE)</f>
        <v>3</v>
      </c>
      <c r="DA27" s="88" t="s">
        <v>7</v>
      </c>
      <c r="DB27" s="239"/>
      <c r="DC27" s="81" t="e">
        <f>VLOOKUP(DB27,'MASTER DATA'!$AS$2:$AT$5,2,FALSE)</f>
        <v>#N/A</v>
      </c>
      <c r="DE27" s="76"/>
      <c r="DF27" s="167" t="s">
        <v>7</v>
      </c>
      <c r="DG27" s="239" t="s">
        <v>445</v>
      </c>
      <c r="DH27" s="91"/>
      <c r="DI27" s="81">
        <f>VLOOKUP(DG27,'MASTER DATA'!$AG$2:$AH$5,2,FALSE)</f>
        <v>3</v>
      </c>
      <c r="DJ27" s="88" t="s">
        <v>7</v>
      </c>
      <c r="DK27" s="239"/>
      <c r="DL27" s="81" t="e">
        <f>VLOOKUP(DK27,'MASTER DATA'!$AS$2:$AT$5,2,FALSE)</f>
        <v>#N/A</v>
      </c>
      <c r="DN27" s="76"/>
      <c r="DO27" s="167" t="s">
        <v>7</v>
      </c>
      <c r="DP27" s="239" t="s">
        <v>445</v>
      </c>
      <c r="DQ27" s="91"/>
      <c r="DR27" s="81">
        <f>VLOOKUP(DP27,'MASTER DATA'!$AG$2:$AH$5,2,FALSE)</f>
        <v>3</v>
      </c>
      <c r="DS27" s="88" t="s">
        <v>7</v>
      </c>
      <c r="DT27" s="239"/>
      <c r="DU27" s="81" t="e">
        <f>VLOOKUP(DT27,'MASTER DATA'!$AS$2:$AT$5,2,FALSE)</f>
        <v>#N/A</v>
      </c>
      <c r="DW27" s="76"/>
      <c r="DX27" s="167" t="s">
        <v>7</v>
      </c>
      <c r="DY27" s="239" t="s">
        <v>445</v>
      </c>
      <c r="DZ27" s="91"/>
      <c r="EA27" s="81">
        <f>VLOOKUP(DY27,'MASTER DATA'!$AG$2:$AH$5,2,FALSE)</f>
        <v>3</v>
      </c>
      <c r="EB27" s="88" t="s">
        <v>7</v>
      </c>
      <c r="EC27" s="239"/>
      <c r="ED27" s="81" t="e">
        <f>VLOOKUP(EC27,'MASTER DATA'!$AS$2:$AT$5,2,FALSE)</f>
        <v>#N/A</v>
      </c>
    </row>
    <row r="28" spans="2:134" x14ac:dyDescent="0.35">
      <c r="B28" s="168" t="s">
        <v>8</v>
      </c>
      <c r="C28" s="95">
        <f>IFERROR(IF('RISK REGISTER'!C6="RISIKO",REPORT!$S$19,""),"")</f>
        <v>1</v>
      </c>
      <c r="D28" s="92"/>
      <c r="E28" s="92"/>
      <c r="F28" s="94" t="s">
        <v>8</v>
      </c>
      <c r="G28" s="41"/>
      <c r="H28" s="81" t="e">
        <f>VLOOKUP(G28,'MASTER DATA'!$AW$2:$AX$5,2,FALSE)</f>
        <v>#N/A</v>
      </c>
      <c r="J28" s="76"/>
      <c r="K28" s="168" t="s">
        <v>8</v>
      </c>
      <c r="L28" s="95">
        <f>IFERROR(IF('RISK REGISTER'!L6="RISIKO",REPORT!$S$20,""),"")</f>
        <v>1</v>
      </c>
      <c r="M28" s="92"/>
      <c r="N28" s="92"/>
      <c r="O28" s="94" t="s">
        <v>8</v>
      </c>
      <c r="P28" s="41"/>
      <c r="Q28" s="81" t="e">
        <f>VLOOKUP(P28,'MASTER DATA'!$AW$2:$AX$5,2,FALSE)</f>
        <v>#N/A</v>
      </c>
      <c r="S28" s="76"/>
      <c r="T28" s="168" t="s">
        <v>8</v>
      </c>
      <c r="U28" s="95">
        <f>IFERROR(IF('RISK REGISTER'!U6="RISIKO",REPORT!$S$21,""),"")</f>
        <v>1</v>
      </c>
      <c r="V28" s="92"/>
      <c r="W28" s="92"/>
      <c r="X28" s="94" t="s">
        <v>8</v>
      </c>
      <c r="Y28" s="41"/>
      <c r="Z28" s="81" t="e">
        <f>VLOOKUP(Y28,'MASTER DATA'!$AW$2:$AX$5,2,FALSE)</f>
        <v>#N/A</v>
      </c>
      <c r="AB28" s="76"/>
      <c r="AC28" s="168" t="s">
        <v>8</v>
      </c>
      <c r="AD28" s="95">
        <f>IFERROR(IF('RISK REGISTER'!AD6="RISIKO",REPORT!$S$22,""),"")</f>
        <v>1</v>
      </c>
      <c r="AE28" s="92"/>
      <c r="AF28" s="92"/>
      <c r="AG28" s="94" t="s">
        <v>8</v>
      </c>
      <c r="AH28" s="41"/>
      <c r="AI28" s="81" t="e">
        <f>VLOOKUP(AH28,'MASTER DATA'!$AW$2:$AX$5,2,FALSE)</f>
        <v>#N/A</v>
      </c>
      <c r="AK28" s="76"/>
      <c r="AL28" s="168" t="s">
        <v>8</v>
      </c>
      <c r="AM28" s="95">
        <f>IFERROR(IF('RISK REGISTER'!AM6="RISIKO",REPORT!$S$23,""),"")</f>
        <v>1</v>
      </c>
      <c r="AN28" s="92"/>
      <c r="AO28" s="93"/>
      <c r="AP28" s="94" t="s">
        <v>8</v>
      </c>
      <c r="AQ28" s="41"/>
      <c r="AR28" s="81" t="e">
        <f>VLOOKUP(AQ28,'MASTER DATA'!$AW$2:$AX$5,2,FALSE)</f>
        <v>#N/A</v>
      </c>
      <c r="AT28" s="76"/>
      <c r="AU28" s="168" t="s">
        <v>8</v>
      </c>
      <c r="AV28" s="95">
        <f>IFERROR(IF('RISK REGISTER'!AV6="RISIKO",REPORT!$S$24,""),"")</f>
        <v>1</v>
      </c>
      <c r="AW28" s="92"/>
      <c r="AX28" s="93"/>
      <c r="AY28" s="94" t="s">
        <v>8</v>
      </c>
      <c r="AZ28" s="41"/>
      <c r="BA28" s="81" t="e">
        <f>VLOOKUP(AZ28,'MASTER DATA'!$AW$2:$AX$5,2,FALSE)</f>
        <v>#N/A</v>
      </c>
      <c r="BC28" s="76"/>
      <c r="BD28" s="168" t="s">
        <v>8</v>
      </c>
      <c r="BE28" s="95">
        <f>IFERROR(IF('RISK REGISTER'!BE6="RISIKO",REPORT!$S$25,""),"")</f>
        <v>1</v>
      </c>
      <c r="BF28" s="92"/>
      <c r="BG28" s="93"/>
      <c r="BH28" s="94" t="s">
        <v>8</v>
      </c>
      <c r="BI28" s="41"/>
      <c r="BJ28" s="81" t="e">
        <f>VLOOKUP(BI28,'MASTER DATA'!$AW$2:$AX$5,2,FALSE)</f>
        <v>#N/A</v>
      </c>
      <c r="BL28" s="76"/>
      <c r="BM28" s="168" t="s">
        <v>8</v>
      </c>
      <c r="BN28" s="95">
        <f>IFERROR(IF('RISK REGISTER'!BN6="RISIKO",REPORT!$S$26,""),"")</f>
        <v>1</v>
      </c>
      <c r="BO28" s="92"/>
      <c r="BP28" s="93"/>
      <c r="BQ28" s="94" t="s">
        <v>8</v>
      </c>
      <c r="BR28" s="41"/>
      <c r="BS28" s="81" t="e">
        <f>VLOOKUP(BR28,'MASTER DATA'!$AW$2:$AX$5,2,FALSE)</f>
        <v>#N/A</v>
      </c>
      <c r="BU28" s="76"/>
      <c r="BV28" s="168" t="s">
        <v>8</v>
      </c>
      <c r="BW28" s="95">
        <f>IFERROR(IF('RISK REGISTER'!BW6="RISIKO",REPORT!$S$27,""),"")</f>
        <v>1</v>
      </c>
      <c r="BX28" s="92"/>
      <c r="BY28" s="93"/>
      <c r="BZ28" s="94" t="s">
        <v>8</v>
      </c>
      <c r="CA28" s="41"/>
      <c r="CB28" s="81" t="e">
        <f>VLOOKUP(CA28,'MASTER DATA'!$AW$2:$AX$5,2,FALSE)</f>
        <v>#N/A</v>
      </c>
      <c r="CD28" s="76"/>
      <c r="CE28" s="168" t="s">
        <v>8</v>
      </c>
      <c r="CF28" s="95">
        <f>IFERROR(IF('RISK REGISTER'!CF6="RISIKO",REPORT!$S$28,""),"")</f>
        <v>1</v>
      </c>
      <c r="CG28" s="92"/>
      <c r="CH28" s="93"/>
      <c r="CI28" s="94" t="s">
        <v>8</v>
      </c>
      <c r="CJ28" s="41"/>
      <c r="CK28" s="81" t="e">
        <f>VLOOKUP(CJ28,'MASTER DATA'!$AW$2:$AX$5,2,FALSE)</f>
        <v>#N/A</v>
      </c>
      <c r="CM28" s="76"/>
      <c r="CN28" s="168" t="s">
        <v>8</v>
      </c>
      <c r="CO28" s="95">
        <f>IFERROR(IF('RISK REGISTER'!CO6="RISIKO",REPORT!$S$29,""),"")</f>
        <v>1</v>
      </c>
      <c r="CP28" s="92"/>
      <c r="CQ28" s="93"/>
      <c r="CR28" s="94" t="s">
        <v>8</v>
      </c>
      <c r="CS28" s="239"/>
      <c r="CT28" s="81" t="e">
        <f>VLOOKUP(CS28,'MASTER DATA'!$AW$2:$AX$5,2,FALSE)</f>
        <v>#N/A</v>
      </c>
      <c r="CV28" s="76"/>
      <c r="CW28" s="168" t="s">
        <v>8</v>
      </c>
      <c r="CX28" s="95">
        <f>IFERROR(IF('RISK REGISTER'!CX6="RISIKO",REPORT!$S$30,""),"")</f>
        <v>1</v>
      </c>
      <c r="CY28" s="92"/>
      <c r="CZ28" s="93"/>
      <c r="DA28" s="94" t="s">
        <v>8</v>
      </c>
      <c r="DB28" s="239"/>
      <c r="DC28" s="81" t="e">
        <f>VLOOKUP(DB28,'MASTER DATA'!$AW$2:$AX$5,2,FALSE)</f>
        <v>#N/A</v>
      </c>
      <c r="DE28" s="76"/>
      <c r="DF28" s="168" t="s">
        <v>8</v>
      </c>
      <c r="DG28" s="95">
        <f>IFERROR(IF('RISK REGISTER'!DG6="RISIKO",REPORT!$S$31,""),"")</f>
        <v>1</v>
      </c>
      <c r="DH28" s="92"/>
      <c r="DI28" s="93"/>
      <c r="DJ28" s="94" t="s">
        <v>8</v>
      </c>
      <c r="DK28" s="239"/>
      <c r="DL28" s="81" t="e">
        <f>VLOOKUP(DK28,'MASTER DATA'!$AW$2:$AX$5,2,FALSE)</f>
        <v>#N/A</v>
      </c>
      <c r="DN28" s="76"/>
      <c r="DO28" s="168" t="s">
        <v>8</v>
      </c>
      <c r="DP28" s="95">
        <f>IFERROR(IF('RISK REGISTER'!DP6="RISIKO",REPORT!$S$32,""),"")</f>
        <v>1</v>
      </c>
      <c r="DQ28" s="92"/>
      <c r="DR28" s="93"/>
      <c r="DS28" s="94" t="s">
        <v>8</v>
      </c>
      <c r="DT28" s="239"/>
      <c r="DU28" s="81" t="e">
        <f>VLOOKUP(DT28,'MASTER DATA'!$AW$2:$AX$5,2,FALSE)</f>
        <v>#N/A</v>
      </c>
      <c r="DW28" s="76"/>
      <c r="DX28" s="168" t="s">
        <v>8</v>
      </c>
      <c r="DY28" s="95">
        <f>IFERROR(IF('RISK REGISTER'!DY6="RISIKO",REPORT!$S$33,""),"")</f>
        <v>1</v>
      </c>
      <c r="DZ28" s="92"/>
      <c r="EA28" s="93"/>
      <c r="EB28" s="94" t="s">
        <v>8</v>
      </c>
      <c r="EC28" s="239"/>
      <c r="ED28" s="81" t="e">
        <f>VLOOKUP(EC28,'MASTER DATA'!$AW$2:$AX$5,2,FALSE)</f>
        <v>#N/A</v>
      </c>
    </row>
    <row r="29" spans="2:134" x14ac:dyDescent="0.35">
      <c r="B29" s="96" t="s">
        <v>9</v>
      </c>
      <c r="C29" s="95" t="str" cm="1">
        <f t="array" ref="C29">IFERROR(IF(AND((E27=1),(C28=1)),"Rendah - 1",IF(AND((E27=1),(C28=2)),"Rendah - 3",IF(AND((E27=1),(C28=3)),"Moderat - 5",IF(AND((E27=1),(C28=4)),"Ekstrim - 11",IF(AND((E27=2),(C28=1)),"Rendah - 2",IF(AND((E27=2),(C28=2)),"Moderat - 6",IF(AND((E27=2),(C28=3)),"Tinggi - 9",IF(AND((E27=2),(C28=4)),"Ekstrim - 12",IF(AND((E27=3),(C28=1)),"Moderat - 4",IF(AND((E27=3),(C28=2)),"Tinggi - 8",IF(AND((E27=3),(C28=3)),"Ekstrim - 13",IF(AND((E27=3),(C28=4)),"Ekstrim - 15",IF(AND((E27=4),(C28=1)),"Tinggi - 7",IF(AND((E27=4),(C28=2)),"Tinggi - 10",IF(AND((E27=4),(C28=3)),"Ekstrim - 14",IF(AND((E27=4),(C28=4)),"Ekstrim - 16",Null)))))))))))))))),"")</f>
        <v>Moderat - 4</v>
      </c>
      <c r="F29" s="94" t="s">
        <v>9</v>
      </c>
      <c r="G29" s="95" t="str" cm="1">
        <f t="array" ref="G29">IFERROR(IF(AND((H27=1),(H28=1)),"Create - 1",IF(AND((H27=1),(H28=2)),"Create - 3",IF(AND((H27=1),(H28=3)),"Potensi - 5",IF(AND((H27=1),(H28=4)),"Optimis - 11",IF(AND((H27=2),(H28=1)),"Create - 2",IF(AND((H27=2),(H28=2)),"Potensi - 6",IF(AND((H27=2),(H28=3)),"Berpeluang - 9",IF(AND((H27=2),(H28=4)),"Optimis - 12",IF(AND((H27=3),(H28=1)),"Potensi - 4",IF(AND((H27=3),(H28=2)),"Berpeluang - 8",IF(AND((H27=3),(H28=3)),"Optimis - 13",IF(AND((H27=3),(H28=4)),"Optimis - 15",IF(AND((H27=4),(H28=1)),"Berpeluang - 7",IF(AND((H27=4),(H28=2)),"Berpeluang - 10",IF(AND((H27=4),(H28=3)),"Optimis - 14",IF(AND((H27=4),(H28=4)),"Optimis - 16",Null)))))))))))))))),"")</f>
        <v/>
      </c>
      <c r="J29" s="76"/>
      <c r="K29" s="96" t="s">
        <v>9</v>
      </c>
      <c r="L29" s="95" t="str" cm="1">
        <f t="array" ref="L29">IFERROR(IF(AND((N27=1),(L28=1)),"Rendah - 1",IF(AND((N27=1),(L28=2)),"Rendah - 3",IF(AND((N27=1),(L28=3)),"Moderat - 5",IF(AND((N27=1),(L28=4)),"Ekstrim - 11",IF(AND((N27=2),(L28=1)),"Rendah - 2",IF(AND((N27=2),(L28=2)),"Moderat - 6",IF(AND((N27=2),(L28=3)),"Tinggi - 9",IF(AND((N27=2),(L28=4)),"Ekstrim - 12",IF(AND((N27=3),(L28=1)),"Moderat - 4",IF(AND((N27=3),(L28=2)),"Tinggi - 8",IF(AND((N27=3),(L28=3)),"Ekstrim - 13",IF(AND((N27=3),(L28=4)),"Ekstrim - 15",IF(AND((N27=4),(L28=1)),"Tinggi - 7",IF(AND((N27=4),(L28=2)),"Tinggi - 10",IF(AND((N27=4),(L28=3)),"Ekstrim - 14",IF(AND((N27=4),(L28=4)),"Ekstrim - 16",Null)))))))))))))))),"")</f>
        <v>Rendah - 2</v>
      </c>
      <c r="O29" s="94" t="s">
        <v>9</v>
      </c>
      <c r="P29" s="95" t="str" cm="1">
        <f t="array" ref="P29">IFERROR(IF(AND((Q27=1),(Q28=1)),"Create - 1",IF(AND((Q27=1),(Q28=2)),"Create - 3",IF(AND((Q27=1),(Q28=3)),"Potensi - 5",IF(AND((Q27=1),(Q28=4)),"Optimis - 11",IF(AND((Q27=2),(Q28=1)),"Create - 2",IF(AND((Q27=2),(Q28=2)),"Potensi - 6",IF(AND((Q27=2),(Q28=3)),"Berpeluang - 9",IF(AND((Q27=2),(Q28=4)),"Optimis - 12",IF(AND((Q27=3),(Q28=1)),"Potensi - 4",IF(AND((Q27=3),(Q28=2)),"Berpeluang - 8",IF(AND((Q27=3),(Q28=3)),"Optimis - 13",IF(AND((Q27=3),(Q28=4)),"Optimis - 15",IF(AND((Q27=4),(Q28=1)),"Berpeluang - 7",IF(AND((Q27=4),(Q28=2)),"Berpeluang - 10",IF(AND((Q27=4),(Q28=3)),"Optimis - 14",IF(AND((Q27=4),(Q28=4)),"Optimis - 16",Null)))))))))))))))),"")</f>
        <v/>
      </c>
      <c r="S29" s="76"/>
      <c r="T29" s="96" t="s">
        <v>9</v>
      </c>
      <c r="U29" s="95" t="str" cm="1">
        <f t="array" ref="U29">IFERROR(IF(AND((W27=1),(U28=1)),"Rendah - 1",IF(AND((W27=1),(U28=2)),"Rendah - 3",IF(AND((W27=1),(U28=3)),"Moderat - 5",IF(AND((W27=1),(U28=4)),"Ekstrim - 11",IF(AND((W27=2),(U28=1)),"Rendah - 2",IF(AND((W27=2),(U28=2)),"Moderat - 6",IF(AND((W27=2),(U28=3)),"Tinggi - 9",IF(AND((W27=2),(U28=4)),"Ekstrim - 12",IF(AND((W27=3),(U28=1)),"Moderat - 4",IF(AND((W27=3),(U28=2)),"Tinggi - 8",IF(AND((W27=3),(U28=3)),"Ekstrim - 13",IF(AND((W27=3),(U28=4)),"Ekstrim - 15",IF(AND((W27=4),(U28=1)),"Tinggi - 7",IF(AND((W27=4),(U28=2)),"Tinggi - 10",IF(AND((W27=4),(U28=3)),"Ekstrim - 14",IF(AND((W27=4),(U28=4)),"Ekstrim - 16",Null)))))))))))))))),"")</f>
        <v>Moderat - 4</v>
      </c>
      <c r="X29" s="94" t="s">
        <v>9</v>
      </c>
      <c r="Y29" s="95" t="str" cm="1">
        <f t="array" ref="Y29">IFERROR(IF(AND((Z27=1),(Z28=1)),"Create - 1",IF(AND((Z27=1),(Z28=2)),"Create - 3",IF(AND((Z27=1),(Z28=3)),"Potensi - 5",IF(AND((Z27=1),(Z28=4)),"Optimis - 11",IF(AND((Z27=2),(Z28=1)),"Create - 2",IF(AND((Z27=2),(Z28=2)),"Potensi - 6",IF(AND((Z27=2),(Z28=3)),"Berpeluang - 9",IF(AND((Z27=2),(Z28=4)),"Optimis - 12",IF(AND((Z27=3),(Z28=1)),"Potensi - 4",IF(AND((Z27=3),(Z28=2)),"Berpeluang - 8",IF(AND((Z27=3),(Z28=3)),"Optimis - 13",IF(AND((Z27=3),(Z28=4)),"Optimis - 15",IF(AND((Z27=4),(Z28=1)),"Berpeluang - 7",IF(AND((Z27=4),(Z28=2)),"Berpeluang - 10",IF(AND((Z27=4),(Z28=3)),"Optimis - 14",IF(AND((Z27=4),(Z28=4)),"Optimis - 16",Null)))))))))))))))),"")</f>
        <v/>
      </c>
      <c r="AB29" s="76"/>
      <c r="AC29" s="96" t="s">
        <v>9</v>
      </c>
      <c r="AD29" s="95" t="str" cm="1">
        <f t="array" ref="AD29">IFERROR(IF(AND((AF27=1),(AD28=1)),"Rendah - 1",IF(AND((AF27=1),(AD28=2)),"Rendah - 3",IF(AND((AF27=1),(AD28=3)),"Moderat - 5",IF(AND((AF27=1),(AD28=4)),"Ekstrim - 11",IF(AND((AF27=2),(AD28=1)),"Rendah - 2",IF(AND((AF27=2),(AD28=2)),"Moderat - 6",IF(AND((AF27=2),(AD28=3)),"Tinggi - 9",IF(AND((AF27=2),(AD28=4)),"Ekstrim - 12",IF(AND((AF27=3),(AD28=1)),"Moderat - 4",IF(AND((AF27=3),(AD28=2)),"Tinggi - 8",IF(AND((AF27=3),(AD28=3)),"Ekstrim - 13",IF(AND((AF27=3),(AD28=4)),"Ekstrim - 15",IF(AND((AF27=4),(AD28=1)),"Tinggi - 7",IF(AND((AF27=4),(AD28=2)),"Tinggi - 10",IF(AND((AF27=4),(AD28=3)),"Ekstrim - 14",IF(AND((AF27=4),(AD28=4)),"Ekstrim - 16",Null)))))))))))))))),"")</f>
        <v>Moderat - 4</v>
      </c>
      <c r="AG29" s="94" t="s">
        <v>9</v>
      </c>
      <c r="AH29" s="95" t="str" cm="1">
        <f t="array" ref="AH29">IFERROR(IF(AND((AI27=1),(AI28=1)),"Create - 1",IF(AND((AI27=1),(AI28=2)),"Create - 3",IF(AND((AI27=1),(AI28=3)),"Potensi - 5",IF(AND((AI27=1),(AI28=4)),"Optimis - 11",IF(AND((AI27=2),(AI28=1)),"Create - 2",IF(AND((AI27=2),(AI28=2)),"Potensi - 6",IF(AND((AI27=2),(AI28=3)),"Berpeluang - 9",IF(AND((AI27=2),(AI28=4)),"Optimis - 12",IF(AND((AI27=3),(AI28=1)),"Potensi - 4",IF(AND((AI27=3),(AI28=2)),"Berpeluang - 8",IF(AND((AI27=3),(AI28=3)),"Optimis - 13",IF(AND((AI27=3),(AI28=4)),"Optimis - 15",IF(AND((AI27=4),(AI28=1)),"Berpeluang - 7",IF(AND((AI27=4),(AI28=2)),"Berpeluang - 10",IF(AND((AI27=4),(AI28=3)),"Optimis - 14",IF(AND((AI27=4),(AI28=4)),"Optimis - 16",Null)))))))))))))))),"")</f>
        <v/>
      </c>
      <c r="AK29" s="76"/>
      <c r="AL29" s="96" t="s">
        <v>9</v>
      </c>
      <c r="AM29" s="95" t="str" cm="1">
        <f t="array" ref="AM29">IFERROR(IF(AND((AO27=1),(AM28=1)),"Rendah - 1",IF(AND((AO27=1),(AM28=2)),"Rendah - 3",IF(AND((AO27=1),(AM28=3)),"Moderat - 5",IF(AND((AO27=1),(AM28=4)),"Ekstrim - 11",IF(AND((AO27=2),(AM28=1)),"Rendah - 2",IF(AND((AO27=2),(AM28=2)),"Moderat - 6",IF(AND((AO27=2),(AM28=3)),"Tinggi - 9",IF(AND((AO27=2),(AM28=4)),"Ekstrim - 12",IF(AND((AO27=3),(AM28=1)),"Moderat - 4",IF(AND((AO27=3),(AM28=2)),"Tinggi - 8",IF(AND((AO27=3),(AM28=3)),"Ekstrim - 13",IF(AND((AO27=3),(AM28=4)),"Ekstrim - 15",IF(AND((AO27=4),(AM28=1)),"Tinggi - 7",IF(AND((AO27=4),(AM28=2)),"Tinggi - 10",IF(AND((AO27=4),(AM28=3)),"Ekstrim - 14",IF(AND((AO27=4),(AM28=4)),"Ekstrim - 16",Null)))))))))))))))),"")</f>
        <v>Moderat - 4</v>
      </c>
      <c r="AN29" s="92"/>
      <c r="AO29" s="93"/>
      <c r="AP29" s="94" t="s">
        <v>9</v>
      </c>
      <c r="AQ29" s="95"/>
      <c r="AT29" s="76"/>
      <c r="AU29" s="96" t="s">
        <v>9</v>
      </c>
      <c r="AV29" s="95" t="str" cm="1">
        <f t="array" ref="AV29">IFERROR(IF(AND((AX27=1),(AV28=1)),"Rendah - 1",IF(AND((AX27=1),(AV28=2)),"Rendah - 3",IF(AND((AX27=1),(AV28=3)),"Moderat - 5",IF(AND((AX27=1),(AV28=4)),"Ekstrim - 11",IF(AND((AX27=2),(AV28=1)),"Rendah - 2",IF(AND((AX27=2),(AV28=2)),"Moderat - 6",IF(AND((AX27=2),(AV28=3)),"Tinggi - 9",IF(AND((AX27=2),(AV28=4)),"Ekstrim - 12",IF(AND((AX27=3),(AV28=1)),"Moderat - 4",IF(AND((AX27=3),(AV28=2)),"Tinggi - 8",IF(AND((AX27=3),(AV28=3)),"Ekstrim - 13",IF(AND((AX27=3),(AV28=4)),"Ekstrim - 15",IF(AND((AX27=4),(AV28=1)),"Tinggi - 7",IF(AND((AX27=4),(AV28=2)),"Tinggi - 10",IF(AND((AX27=4),(AV28=3)),"Ekstrim - 14",IF(AND((AX27=4),(AV28=4)),"Ekstrim - 16",Null)))))))))))))))),"")</f>
        <v>Moderat - 4</v>
      </c>
      <c r="AW29" s="92"/>
      <c r="AX29" s="93"/>
      <c r="AY29" s="94" t="s">
        <v>9</v>
      </c>
      <c r="AZ29" s="95" t="str" cm="1">
        <f t="array" ref="AZ29">IFERROR(IF(AND((BA27=1),(BA28=1)),"Create - 1",IF(AND((BA27=1),(BA28=2)),"Create - 3",IF(AND((BA27=1),(BA28=3)),"Potensi - 5",IF(AND((BA27=1),(BA28=4)),"Optimis - 11",IF(AND((BA27=2),(BA28=1)),"Create - 2",IF(AND((BA27=2),(BA28=2)),"Potensi - 6",IF(AND((BA27=2),(BA28=3)),"Berpeluang - 9",IF(AND((BA27=2),(BA28=4)),"Optimis - 12",IF(AND((BA27=3),(BA28=1)),"Potensi - 4",IF(AND((BA27=3),(BA28=2)),"Berpeluang - 8",IF(AND((BA27=3),(BA28=3)),"Optimis - 13",IF(AND((BA27=3),(BA28=4)),"Optimis - 15",IF(AND((BA27=4),(BA28=1)),"Berpeluang - 7",IF(AND((BA27=4),(BA28=2)),"Berpeluang - 10",IF(AND((BA27=4),(BA28=3)),"Optimis - 14",IF(AND((BA27=4),(BA28=4)),"Optimis - 16",Null)))))))))))))))),"")</f>
        <v/>
      </c>
      <c r="BC29" s="76"/>
      <c r="BD29" s="96" t="s">
        <v>9</v>
      </c>
      <c r="BE29" s="95" t="str" cm="1">
        <f t="array" ref="BE29">IFERROR(IF(AND((BG27=1),(BE28=1)),"Rendah - 1",IF(AND((BG27=1),(BE28=2)),"Rendah - 3",IF(AND((BG27=1),(BE28=3)),"Moderat - 5",IF(AND((BG27=1),(BE28=4)),"Ekstrim - 11",IF(AND((BG27=2),(BE28=1)),"Rendah - 2",IF(AND((BG27=2),(BE28=2)),"Moderat - 6",IF(AND((BG27=2),(BE28=3)),"Tinggi - 9",IF(AND((BG27=2),(BE28=4)),"Ekstrim - 12",IF(AND((BG27=3),(BE28=1)),"Moderat - 4",IF(AND((BG27=3),(BE28=2)),"Tinggi - 8",IF(AND((BG27=3),(BE28=3)),"Ekstrim - 13",IF(AND((BG27=3),(BE28=4)),"Ekstrim - 15",IF(AND((BG27=4),(BE28=1)),"Tinggi - 7",IF(AND((BG27=4),(BE28=2)),"Tinggi - 10",IF(AND((BG27=4),(BE28=3)),"Ekstrim - 14",IF(AND((BG27=4),(BE28=4)),"Ekstrim - 16",Null)))))))))))))))),"")</f>
        <v>Moderat - 4</v>
      </c>
      <c r="BF29" s="92"/>
      <c r="BG29" s="93"/>
      <c r="BH29" s="94" t="s">
        <v>9</v>
      </c>
      <c r="BI29" s="95" t="str" cm="1">
        <f t="array" ref="BI29">IFERROR(IF(AND((BJ27=1),(BJ28=1)),"Create - 1",IF(AND((BJ27=1),(BJ28=2)),"Create - 3",IF(AND((BJ27=1),(BJ28=3)),"Potensi - 5",IF(AND((BJ27=1),(BJ28=4)),"Optimis - 11",IF(AND((BJ27=2),(BJ28=1)),"Create - 2",IF(AND((BJ27=2),(BJ28=2)),"Potensi - 6",IF(AND((BJ27=2),(BJ28=3)),"Berpeluang - 9",IF(AND((BJ27=2),(BJ28=4)),"Optimis - 12",IF(AND((BJ27=3),(BJ28=1)),"Potensi - 4",IF(AND((BJ27=3),(BJ28=2)),"Berpeluang - 8",IF(AND((BJ27=3),(BJ28=3)),"Optimis - 13",IF(AND((BJ27=3),(BJ28=4)),"Optimis - 15",IF(AND((BJ27=4),(BJ28=1)),"Berpeluang - 7",IF(AND((BJ27=4),(BJ28=2)),"Berpeluang - 10",IF(AND((BJ27=4),(BJ28=3)),"Optimis - 14",IF(AND((BJ27=4),(BJ28=4)),"Optimis - 16",Null)))))))))))))))),"")</f>
        <v/>
      </c>
      <c r="BL29" s="76"/>
      <c r="BM29" s="96" t="s">
        <v>9</v>
      </c>
      <c r="BN29" s="95" t="str" cm="1">
        <f t="array" ref="BN29">IFERROR(IF(AND((BP27=1),(BN28=1)),"Rendah - 1",IF(AND((BP27=1),(BN28=2)),"Rendah - 3",IF(AND((BP27=1),(BN28=3)),"Moderat - 5",IF(AND((BP27=1),(BN28=4)),"Ekstrim - 11",IF(AND((BP27=2),(BN28=1)),"Rendah - 2",IF(AND((BP27=2),(BN28=2)),"Moderat - 6",IF(AND((BP27=2),(BN28=3)),"Tinggi - 9",IF(AND((BP27=2),(BN28=4)),"Ekstrim - 12",IF(AND((BP27=3),(BN28=1)),"Moderat - 4",IF(AND((BP27=3),(BN28=2)),"Tinggi - 8",IF(AND((BP27=3),(BN28=3)),"Ekstrim - 13",IF(AND((BP27=3),(BN28=4)),"Ekstrim - 15",IF(AND((BP27=4),(BN28=1)),"Tinggi - 7",IF(AND((BP27=4),(BN28=2)),"Tinggi - 10",IF(AND((BP27=4),(BN28=3)),"Ekstrim - 14",IF(AND((BP27=4),(BN28=4)),"Ekstrim - 16",Null)))))))))))))))),"")</f>
        <v>Moderat - 4</v>
      </c>
      <c r="BO29" s="92"/>
      <c r="BP29" s="93"/>
      <c r="BQ29" s="94" t="s">
        <v>9</v>
      </c>
      <c r="BR29" s="95" t="str" cm="1">
        <f t="array" ref="BR29">IFERROR(IF(AND((BS27=1),(BS28=1)),"Create - 1",IF(AND((BS27=1),(BS28=2)),"Create - 3",IF(AND((BS27=1),(BS28=3)),"Potensi - 5",IF(AND((BS27=1),(BS28=4)),"Optimis - 11",IF(AND((BS27=2),(BS28=1)),"Create - 2",IF(AND((BS27=2),(BS28=2)),"Potensi - 6",IF(AND((BS27=2),(BS28=3)),"Berpeluang - 9",IF(AND((BS27=2),(BS28=4)),"Optimis - 12",IF(AND((BS27=3),(BS28=1)),"Potensi - 4",IF(AND((BS27=3),(BS28=2)),"Berpeluang - 8",IF(AND((BS27=3),(BS28=3)),"Optimis - 13",IF(AND((BS27=3),(BS28=4)),"Optimis - 15",IF(AND((BS27=4),(BS28=1)),"Berpeluang - 7",IF(AND((BS27=4),(BS28=2)),"Berpeluang - 10",IF(AND((BS27=4),(BS28=3)),"Optimis - 14",IF(AND((BS27=4),(BS28=4)),"Optimis - 16",Null)))))))))))))))),"")</f>
        <v/>
      </c>
      <c r="BU29" s="76"/>
      <c r="BV29" s="96" t="s">
        <v>9</v>
      </c>
      <c r="BW29" s="95" t="str" cm="1">
        <f t="array" ref="BW29">IFERROR(IF(AND((BY27=1),(BW28=1)),"Rendah - 1",IF(AND((BY27=1),(BW28=2)),"Rendah - 3",IF(AND((BY27=1),(BW28=3)),"Moderat - 5",IF(AND((BY27=1),(BW28=4)),"Ekstrim - 11",IF(AND((BY27=2),(BW28=1)),"Rendah - 2",IF(AND((BY27=2),(BW28=2)),"Moderat - 6",IF(AND((BY27=2),(BW28=3)),"Tinggi - 9",IF(AND((BY27=2),(BW28=4)),"Ekstrim - 12",IF(AND((BY27=3),(BW28=1)),"Moderat - 4",IF(AND((BY27=3),(BW28=2)),"Tinggi - 8",IF(AND((BY27=3),(BW28=3)),"Ekstrim - 13",IF(AND((BY27=3),(BW28=4)),"Ekstrim - 15",IF(AND((BY27=4),(BW28=1)),"Tinggi - 7",IF(AND((BY27=4),(BW28=2)),"Tinggi - 10",IF(AND((BY27=4),(BW28=3)),"Ekstrim - 14",IF(AND((BY27=4),(BW28=4)),"Ekstrim - 16",Null)))))))))))))))),"")</f>
        <v>Moderat - 4</v>
      </c>
      <c r="BX29" s="92"/>
      <c r="BY29" s="93"/>
      <c r="BZ29" s="94" t="s">
        <v>9</v>
      </c>
      <c r="CA29" s="95" t="str" cm="1">
        <f t="array" ref="CA29">IFERROR(IF(AND((CB27=1),(CB28=1)),"Create - 1",IF(AND((CB27=1),(CB28=2)),"Create - 3",IF(AND((CB27=1),(CB28=3)),"Potensi - 5",IF(AND((CB27=1),(CB28=4)),"Optimis - 11",IF(AND((CB27=2),(CB28=1)),"Create - 2",IF(AND((CB27=2),(CB28=2)),"Potensi - 6",IF(AND((CB27=2),(CB28=3)),"Berpeluang - 9",IF(AND((CB27=2),(CB28=4)),"Optimis - 12",IF(AND((CB27=3),(CB28=1)),"Potensi - 4",IF(AND((CB27=3),(CB28=2)),"Berpeluang - 8",IF(AND((CB27=3),(CB28=3)),"Optimis - 13",IF(AND((CB27=3),(CB28=4)),"Optimis - 15",IF(AND((CB27=4),(CB28=1)),"Berpeluang - 7",IF(AND((CB27=4),(CB28=2)),"Berpeluang - 10",IF(AND((CB27=4),(CB28=3)),"Optimis - 14",IF(AND((CB27=4),(CB28=4)),"Optimis - 16",Null)))))))))))))))),"")</f>
        <v/>
      </c>
      <c r="CD29" s="76"/>
      <c r="CE29" s="96" t="s">
        <v>9</v>
      </c>
      <c r="CF29" s="95" t="str" cm="1">
        <f t="array" ref="CF29">IFERROR(IF(AND((CH27=1),(CF28=1)),"Rendah - 1",IF(AND((CH27=1),(CF28=2)),"Rendah - 3",IF(AND((CH27=1),(CF28=3)),"Moderat - 5",IF(AND((CH27=1),(CF28=4)),"Ekstrim - 11",IF(AND((CH27=2),(CF28=1)),"Rendah - 2",IF(AND((CH27=2),(CF28=2)),"Moderat - 6",IF(AND((CH27=2),(CF28=3)),"Tinggi - 9",IF(AND((CH27=2),(CF28=4)),"Ekstrim - 12",IF(AND((CH27=3),(CF28=1)),"Moderat - 4",IF(AND((CH27=3),(CF28=2)),"Tinggi - 8",IF(AND((CH27=3),(CF28=3)),"Ekstrim - 13",IF(AND((CH27=3),(CF28=4)),"Ekstrim - 15",IF(AND((CH27=4),(CF28=1)),"Tinggi - 7",IF(AND((CH27=4),(CF28=2)),"Tinggi - 10",IF(AND((CH27=4),(CF28=3)),"Ekstrim - 14",IF(AND((CH27=4),(CF28=4)),"Ekstrim - 16",Null)))))))))))))))),"")</f>
        <v>Moderat - 4</v>
      </c>
      <c r="CG29" s="92"/>
      <c r="CH29" s="93"/>
      <c r="CI29" s="94" t="s">
        <v>9</v>
      </c>
      <c r="CJ29" s="95" t="str" cm="1">
        <f t="array" ref="CJ29">IFERROR(IF(AND((CK27=1),(CK28=1)),"Create - 1",IF(AND((CK27=1),(CK28=2)),"Create - 3",IF(AND((CK27=1),(CK28=3)),"Potensi - 5",IF(AND((CK27=1),(CK28=4)),"Optimis - 11",IF(AND((CK27=2),(CK28=1)),"Create - 2",IF(AND((CK27=2),(CK28=2)),"Potensi - 6",IF(AND((CK27=2),(CK28=3)),"Berpeluang - 9",IF(AND((CK27=2),(CK28=4)),"Optimis - 12",IF(AND((CK27=3),(CK28=1)),"Potensi - 4",IF(AND((CK27=3),(CK28=2)),"Berpeluang - 8",IF(AND((CK27=3),(CK28=3)),"Optimis - 13",IF(AND((CK27=3),(CK28=4)),"Optimis - 15",IF(AND((CK27=4),(CK28=1)),"Berpeluang - 7",IF(AND((CK27=4),(CK28=2)),"Berpeluang - 10",IF(AND((CK27=4),(CK28=3)),"Optimis - 14",IF(AND((CK27=4),(CK28=4)),"Optimis - 16",Null)))))))))))))))),"")</f>
        <v/>
      </c>
      <c r="CM29" s="76"/>
      <c r="CN29" s="96" t="s">
        <v>9</v>
      </c>
      <c r="CO29" s="95" t="str" cm="1">
        <f t="array" ref="CO29">IFERROR(IF(AND((CQ27=1),(CO28=1)),"Rendah - 1",IF(AND((CQ27=1),(CO28=2)),"Rendah - 3",IF(AND((CQ27=1),(CO28=3)),"Moderat - 5",IF(AND((CQ27=1),(CO28=4)),"Ekstrim - 11",IF(AND((CQ27=2),(CO28=1)),"Rendah - 2",IF(AND((CQ27=2),(CO28=2)),"Moderat - 6",IF(AND((CQ27=2),(CO28=3)),"Tinggi - 9",IF(AND((CQ27=2),(CO28=4)),"Ekstrim - 12",IF(AND((CQ27=3),(CO28=1)),"Moderat - 4",IF(AND((CQ27=3),(CO28=2)),"Tinggi - 8",IF(AND((CQ27=3),(CO28=3)),"Ekstrim - 13",IF(AND((CQ27=3),(CO28=4)),"Ekstrim - 15",IF(AND((CQ27=4),(CO28=1)),"Tinggi - 7",IF(AND((CQ27=4),(CO28=2)),"Tinggi - 10",IF(AND((CQ27=4),(CO28=3)),"Ekstrim - 14",IF(AND((CQ27=4),(CO28=4)),"Ekstrim - 16",Null)))))))))))))))),"")</f>
        <v>Moderat - 4</v>
      </c>
      <c r="CP29" s="92"/>
      <c r="CQ29" s="93"/>
      <c r="CR29" s="94" t="s">
        <v>9</v>
      </c>
      <c r="CS29" s="95" t="str" cm="1">
        <f t="array" ref="CS29">IFERROR(IF(AND((CT27=1),(CT28=1)),"Create - 1",IF(AND((CT27=1),(CT28=2)),"Create - 3",IF(AND((CT27=1),(CT28=3)),"Potensi - 5",IF(AND((CT27=1),(CT28=4)),"Optimis - 11",IF(AND((CT27=2),(CT28=1)),"Create - 2",IF(AND((CT27=2),(CT28=2)),"Potensi - 6",IF(AND((CT27=2),(CT28=3)),"Berpeluang - 9",IF(AND((CT27=2),(CT28=4)),"Optimis - 12",IF(AND((CT27=3),(CT28=1)),"Potensi - 4",IF(AND((CT27=3),(CT28=2)),"Berpeluang - 8",IF(AND((CT27=3),(CT28=3)),"Optimis - 13",IF(AND((CT27=3),(CT28=4)),"Optimis - 15",IF(AND((CT27=4),(CT28=1)),"Berpeluang - 7",IF(AND((CT27=4),(CT28=2)),"Berpeluang - 10",IF(AND((CT27=4),(CT28=3)),"Optimis - 14",IF(AND((CT27=4),(CT28=4)),"Optimis - 16",Null)))))))))))))))),"")</f>
        <v/>
      </c>
      <c r="CV29" s="76"/>
      <c r="CW29" s="96" t="s">
        <v>9</v>
      </c>
      <c r="CX29" s="95" t="str" cm="1">
        <f t="array" ref="CX29">IFERROR(IF(AND((CZ27=1),(CX28=1)),"Rendah - 1",IF(AND((CZ27=1),(CX28=2)),"Rendah - 3",IF(AND((CZ27=1),(CX28=3)),"Moderat - 5",IF(AND((CZ27=1),(CX28=4)),"Ekstrim - 11",IF(AND((CZ27=2),(CX28=1)),"Rendah - 2",IF(AND((CZ27=2),(CX28=2)),"Moderat - 6",IF(AND((CZ27=2),(CX28=3)),"Tinggi - 9",IF(AND((CZ27=2),(CX28=4)),"Ekstrim - 12",IF(AND((CZ27=3),(CX28=1)),"Moderat - 4",IF(AND((CZ27=3),(CX28=2)),"Tinggi - 8",IF(AND((CZ27=3),(CX28=3)),"Ekstrim - 13",IF(AND((CZ27=3),(CX28=4)),"Ekstrim - 15",IF(AND((CZ27=4),(CX28=1)),"Tinggi - 7",IF(AND((CZ27=4),(CX28=2)),"Tinggi - 10",IF(AND((CZ27=4),(CX28=3)),"Ekstrim - 14",IF(AND((CZ27=4),(CX28=4)),"Ekstrim - 16",Null)))))))))))))))),"")</f>
        <v>Moderat - 4</v>
      </c>
      <c r="CY29" s="92"/>
      <c r="CZ29" s="93"/>
      <c r="DA29" s="94" t="s">
        <v>9</v>
      </c>
      <c r="DB29" s="95" t="str" cm="1">
        <f t="array" ref="DB29">IFERROR(IF(AND((DC27=1),(DC28=1)),"Create - 1",IF(AND((DC27=1),(DC28=2)),"Create - 3",IF(AND((DC27=1),(DC28=3)),"Potensi - 5",IF(AND((DC27=1),(DC28=4)),"Optimis - 11",IF(AND((DC27=2),(DC28=1)),"Create - 2",IF(AND((DC27=2),(DC28=2)),"Potensi - 6",IF(AND((DC27=2),(DC28=3)),"Berpeluang - 9",IF(AND((DC27=2),(DC28=4)),"Optimis - 12",IF(AND((DC27=3),(DC28=1)),"Potensi - 4",IF(AND((DC27=3),(DC28=2)),"Berpeluang - 8",IF(AND((DC27=3),(DC28=3)),"Optimis - 13",IF(AND((DC27=3),(DC28=4)),"Optimis - 15",IF(AND((DC27=4),(DC28=1)),"Berpeluang - 7",IF(AND((DC27=4),(DC28=2)),"Berpeluang - 10",IF(AND((DC27=4),(DC28=3)),"Optimis - 14",IF(AND((DC27=4),(DC28=4)),"Optimis - 16",Null)))))))))))))))),"")</f>
        <v/>
      </c>
      <c r="DE29" s="76"/>
      <c r="DF29" s="96" t="s">
        <v>9</v>
      </c>
      <c r="DG29" s="95" t="str" cm="1">
        <f t="array" ref="DG29">IFERROR(IF(AND((DI27=1),(DG28=1)),"Rendah - 1",IF(AND((DI27=1),(DG28=2)),"Rendah - 3",IF(AND((DI27=1),(DG28=3)),"Moderat - 5",IF(AND((DI27=1),(DG28=4)),"Ekstrim - 11",IF(AND((DI27=2),(DG28=1)),"Rendah - 2",IF(AND((DI27=2),(DG28=2)),"Moderat - 6",IF(AND((DI27=2),(DG28=3)),"Tinggi - 9",IF(AND((DI27=2),(DG28=4)),"Ekstrim - 12",IF(AND((DI27=3),(DG28=1)),"Moderat - 4",IF(AND((DI27=3),(DG28=2)),"Tinggi - 8",IF(AND((DI27=3),(DG28=3)),"Ekstrim - 13",IF(AND((DI27=3),(DG28=4)),"Ekstrim - 15",IF(AND((DI27=4),(DG28=1)),"Tinggi - 7",IF(AND((DI27=4),(DG28=2)),"Tinggi - 10",IF(AND((DI27=4),(DG28=3)),"Ekstrim - 14",IF(AND((DI27=4),(DG28=4)),"Ekstrim - 16",Null)))))))))))))))),"")</f>
        <v>Moderat - 4</v>
      </c>
      <c r="DH29" s="92"/>
      <c r="DI29" s="93"/>
      <c r="DJ29" s="94" t="s">
        <v>9</v>
      </c>
      <c r="DK29" s="95" t="str" cm="1">
        <f t="array" ref="DK29">IFERROR(IF(AND((DL27=1),(DL28=1)),"Create - 1",IF(AND((DL27=1),(DL28=2)),"Create - 3",IF(AND((DL27=1),(DL28=3)),"Potensi - 5",IF(AND((DL27=1),(DL28=4)),"Optimis - 11",IF(AND((DL27=2),(DL28=1)),"Create - 2",IF(AND((DL27=2),(DL28=2)),"Potensi - 6",IF(AND((DL27=2),(DL28=3)),"Berpeluang - 9",IF(AND((DL27=2),(DL28=4)),"Optimis - 12",IF(AND((DL27=3),(DL28=1)),"Potensi - 4",IF(AND((DL27=3),(DL28=2)),"Berpeluang - 8",IF(AND((DL27=3),(DL28=3)),"Optimis - 13",IF(AND((DL27=3),(DL28=4)),"Optimis - 15",IF(AND((DL27=4),(DL28=1)),"Berpeluang - 7",IF(AND((DL27=4),(DL28=2)),"Berpeluang - 10",IF(AND((DL27=4),(DL28=3)),"Optimis - 14",IF(AND((DL27=4),(DL28=4)),"Optimis - 16",Null)))))))))))))))),"")</f>
        <v/>
      </c>
      <c r="DN29" s="76"/>
      <c r="DO29" s="96" t="s">
        <v>9</v>
      </c>
      <c r="DP29" s="95" t="str" cm="1">
        <f t="array" ref="DP29">IFERROR(IF(AND((DR27=1),(DP28=1)),"Rendah - 1",IF(AND((DR27=1),(DP28=2)),"Rendah - 3",IF(AND((DR27=1),(DP28=3)),"Moderat - 5",IF(AND((DR27=1),(DP28=4)),"Ekstrim - 11",IF(AND((DR27=2),(DP28=1)),"Rendah - 2",IF(AND((DR27=2),(DP28=2)),"Moderat - 6",IF(AND((DR27=2),(DP28=3)),"Tinggi - 9",IF(AND((DR27=2),(DP28=4)),"Ekstrim - 12",IF(AND((DR27=3),(DP28=1)),"Moderat - 4",IF(AND((DR27=3),(DP28=2)),"Tinggi - 8",IF(AND((DR27=3),(DP28=3)),"Ekstrim - 13",IF(AND((DR27=3),(DP28=4)),"Ekstrim - 15",IF(AND((DR27=4),(DP28=1)),"Tinggi - 7",IF(AND((DR27=4),(DP28=2)),"Tinggi - 10",IF(AND((DR27=4),(DP28=3)),"Ekstrim - 14",IF(AND((DR27=4),(DP28=4)),"Ekstrim - 16",Null)))))))))))))))),"")</f>
        <v>Moderat - 4</v>
      </c>
      <c r="DQ29" s="92"/>
      <c r="DR29" s="93"/>
      <c r="DS29" s="94" t="s">
        <v>9</v>
      </c>
      <c r="DT29" s="95" t="str" cm="1">
        <f t="array" ref="DT29">IFERROR(IF(AND((DU27=1),(DU28=1)),"Create - 1",IF(AND((DU27=1),(DU28=2)),"Create - 3",IF(AND((DU27=1),(DU28=3)),"Potensi - 5",IF(AND((DU27=1),(DU28=4)),"Optimis - 11",IF(AND((DU27=2),(DU28=1)),"Create - 2",IF(AND((DU27=2),(DU28=2)),"Potensi - 6",IF(AND((DU27=2),(DU28=3)),"Berpeluang - 9",IF(AND((DU27=2),(DU28=4)),"Optimis - 12",IF(AND((DU27=3),(DU28=1)),"Potensi - 4",IF(AND((DU27=3),(DU28=2)),"Berpeluang - 8",IF(AND((DU27=3),(DU28=3)),"Optimis - 13",IF(AND((DU27=3),(DU28=4)),"Optimis - 15",IF(AND((DU27=4),(DU28=1)),"Berpeluang - 7",IF(AND((DU27=4),(DU28=2)),"Berpeluang - 10",IF(AND((DU27=4),(DU28=3)),"Optimis - 14",IF(AND((DU27=4),(DU28=4)),"Optimis - 16",Null)))))))))))))))),"")</f>
        <v/>
      </c>
      <c r="DW29" s="76"/>
      <c r="DX29" s="96" t="s">
        <v>9</v>
      </c>
      <c r="DY29" s="95" t="str" cm="1">
        <f t="array" ref="DY29">IFERROR(IF(AND((EA27=1),(DY28=1)),"Rendah - 1",IF(AND((EA27=1),(DY28=2)),"Rendah - 3",IF(AND((EA27=1),(DY28=3)),"Moderat - 5",IF(AND((EA27=1),(DY28=4)),"Ekstrim - 11",IF(AND((EA27=2),(DY28=1)),"Rendah - 2",IF(AND((EA27=2),(DY28=2)),"Moderat - 6",IF(AND((EA27=2),(DY28=3)),"Tinggi - 9",IF(AND((EA27=2),(DY28=4)),"Ekstrim - 12",IF(AND((EA27=3),(DY28=1)),"Moderat - 4",IF(AND((EA27=3),(DY28=2)),"Tinggi - 8",IF(AND((EA27=3),(DY28=3)),"Ekstrim - 13",IF(AND((EA27=3),(DY28=4)),"Ekstrim - 15",IF(AND((EA27=4),(DY28=1)),"Tinggi - 7",IF(AND((EA27=4),(DY28=2)),"Tinggi - 10",IF(AND((EA27=4),(DY28=3)),"Ekstrim - 14",IF(AND((EA27=4),(DY28=4)),"Ekstrim - 16",Null)))))))))))))))),"")</f>
        <v>Moderat - 4</v>
      </c>
      <c r="DZ29" s="92"/>
      <c r="EA29" s="93"/>
      <c r="EB29" s="94" t="s">
        <v>9</v>
      </c>
      <c r="EC29" s="95" t="str" cm="1">
        <f t="array" ref="EC29">IFERROR(IF(AND((ED27=1),(ED28=1)),"Create - 1",IF(AND((ED27=1),(ED28=2)),"Create - 3",IF(AND((ED27=1),(ED28=3)),"Potensi - 5",IF(AND((ED27=1),(ED28=4)),"Optimis - 11",IF(AND((ED27=2),(ED28=1)),"Create - 2",IF(AND((ED27=2),(ED28=2)),"Potensi - 6",IF(AND((ED27=2),(ED28=3)),"Berpeluang - 9",IF(AND((ED27=2),(ED28=4)),"Optimis - 12",IF(AND((ED27=3),(ED28=1)),"Potensi - 4",IF(AND((ED27=3),(ED28=2)),"Berpeluang - 8",IF(AND((ED27=3),(ED28=3)),"Optimis - 13",IF(AND((ED27=3),(ED28=4)),"Optimis - 15",IF(AND((ED27=4),(ED28=1)),"Berpeluang - 7",IF(AND((ED27=4),(ED28=2)),"Berpeluang - 10",IF(AND((ED27=4),(ED28=3)),"Optimis - 14",IF(AND((ED27=4),(ED28=4)),"Optimis - 16",Null)))))))))))))))),"")</f>
        <v/>
      </c>
    </row>
    <row r="30" spans="2:134" x14ac:dyDescent="0.35">
      <c r="C30" s="43" t="str" cm="1">
        <f t="array" ref="C30">IFERROR(IF(AND((C27=1),(C28=1)),"Rendah - 1",IF(AND((C27=1),(C28=2)),"Rendah - 3",IF(AND((C27=1),(C28=3)),"Moderat - 5",IF(AND((C27=1),(C28=4)),"Ekstrim - 11",IF(AND((C27=2),(C28=1)),"Rendah - 2",IF(AND((C27=2),(C28=2)),"Moderat - 6",IF(AND((C27=2),(C28=3)),"Tinggi - 9",IF(AND((C27=2),(C28=4)),"Ekstrim - 12",IF(AND((C27=3),(C28=1)),"Moderat - 4",IF(AND((C27=3),(C28=2)),"Tinggi - 8",IF(AND((C27=3),(C28=3)),"Ekstrim - 13",IF(AND((C27=3),(C28=4)),"Ekstrim - 15",IF(AND((C27=4),(C28=1)),"Tinggi - 7",IF(AND((C27=4),(C28=2)),"Tinggi - 10",IF(AND((C27=4),(C28=3)),"Ekstrim - 14",IF(AND((C27=4),(C28=4)),"Ekstrim - 16",Null)))))))))))))))),"")</f>
        <v/>
      </c>
      <c r="J30" s="76"/>
      <c r="K30" s="92"/>
      <c r="L30" s="92"/>
      <c r="M30" s="92"/>
      <c r="N30" s="93"/>
      <c r="S30" s="76"/>
      <c r="T30" s="92"/>
      <c r="U30" s="92"/>
      <c r="V30" s="92"/>
      <c r="W30" s="93"/>
      <c r="AB30" s="76"/>
      <c r="AC30" s="74"/>
      <c r="AD30" s="74"/>
      <c r="AE30" s="74"/>
      <c r="AF30" s="74"/>
      <c r="AK30" s="76"/>
      <c r="AL30" s="93"/>
      <c r="AM30" s="93"/>
      <c r="AN30" s="93"/>
      <c r="AO30" s="93"/>
      <c r="AT30" s="76"/>
      <c r="AU30" s="74"/>
      <c r="AV30" s="74"/>
      <c r="AW30" s="74"/>
      <c r="AX30" s="74"/>
      <c r="BC30" s="76"/>
      <c r="BD30" s="93"/>
      <c r="BE30" s="93"/>
      <c r="BF30" s="93"/>
      <c r="BG30" s="93"/>
      <c r="BL30" s="76"/>
      <c r="BM30" s="92"/>
      <c r="BN30" s="92"/>
      <c r="BO30" s="92"/>
      <c r="BP30" s="93"/>
      <c r="BU30" s="76"/>
      <c r="BV30" s="93"/>
      <c r="BW30" s="93"/>
      <c r="BX30" s="93"/>
      <c r="BY30" s="93"/>
      <c r="CD30" s="76"/>
      <c r="CE30" s="93"/>
      <c r="CF30" s="93"/>
      <c r="CG30" s="93"/>
      <c r="CH30" s="93"/>
      <c r="CM30" s="76"/>
      <c r="CN30" s="74"/>
      <c r="CO30" s="74"/>
      <c r="CP30" s="74"/>
      <c r="CQ30" s="74"/>
      <c r="CV30" s="76"/>
      <c r="CW30" s="93"/>
      <c r="CX30" s="93"/>
      <c r="CY30" s="93"/>
      <c r="CZ30" s="93"/>
      <c r="DE30" s="76"/>
      <c r="DF30" s="92"/>
      <c r="DG30" s="92"/>
      <c r="DH30" s="92"/>
      <c r="DI30" s="93"/>
      <c r="DN30" s="76"/>
      <c r="DO30" s="93"/>
      <c r="DP30" s="93"/>
      <c r="DQ30" s="93"/>
      <c r="DR30" s="93"/>
      <c r="DW30" s="76"/>
      <c r="DX30" s="93"/>
      <c r="DY30" s="93"/>
      <c r="DZ30" s="93"/>
      <c r="EA30" s="93"/>
    </row>
    <row r="31" spans="2:134" x14ac:dyDescent="0.35">
      <c r="J31" s="76"/>
      <c r="K31" s="92"/>
      <c r="L31" s="92"/>
      <c r="M31" s="92"/>
      <c r="N31" s="93"/>
      <c r="S31" s="76"/>
      <c r="T31" s="92"/>
      <c r="U31" s="92"/>
      <c r="V31" s="92"/>
      <c r="W31" s="93"/>
      <c r="AB31" s="76"/>
      <c r="AC31" s="74"/>
      <c r="AD31" s="74"/>
      <c r="AE31" s="74"/>
      <c r="AF31" s="74"/>
      <c r="AK31" s="76"/>
      <c r="AL31" s="93"/>
      <c r="AM31" s="93"/>
      <c r="AN31" s="93"/>
      <c r="AO31" s="93"/>
      <c r="AT31" s="76"/>
      <c r="AU31" s="74"/>
      <c r="AV31" s="74"/>
      <c r="AW31" s="74"/>
      <c r="AX31" s="74"/>
      <c r="BC31" s="76"/>
      <c r="BD31" s="93"/>
      <c r="BE31" s="93"/>
      <c r="BF31" s="93"/>
      <c r="BG31" s="93"/>
      <c r="BL31" s="76"/>
      <c r="BM31" s="92"/>
      <c r="BN31" s="92"/>
      <c r="BO31" s="92"/>
      <c r="BP31" s="93"/>
      <c r="BU31" s="76"/>
      <c r="BV31" s="93"/>
      <c r="BW31" s="93"/>
      <c r="BX31" s="93"/>
      <c r="BY31" s="93"/>
      <c r="CD31" s="76"/>
      <c r="CE31" s="93"/>
      <c r="CF31" s="93"/>
      <c r="CG31" s="93"/>
      <c r="CH31" s="93"/>
      <c r="CM31" s="76"/>
      <c r="CN31" s="74"/>
      <c r="CO31" s="74"/>
      <c r="CP31" s="74"/>
      <c r="CQ31" s="74"/>
      <c r="CV31" s="76"/>
      <c r="CW31" s="93"/>
      <c r="CX31" s="93"/>
      <c r="CY31" s="93"/>
      <c r="CZ31" s="93"/>
      <c r="DE31" s="76"/>
      <c r="DF31" s="92"/>
      <c r="DG31" s="92"/>
      <c r="DH31" s="92"/>
      <c r="DI31" s="93"/>
      <c r="DN31" s="76"/>
      <c r="DO31" s="93"/>
      <c r="DP31" s="93"/>
      <c r="DQ31" s="93"/>
      <c r="DR31" s="93"/>
      <c r="DW31" s="76"/>
      <c r="DX31" s="93"/>
      <c r="DY31" s="93"/>
      <c r="DZ31" s="93"/>
      <c r="EA31" s="93"/>
    </row>
    <row r="32" spans="2:134" x14ac:dyDescent="0.35">
      <c r="B32" s="97" t="s">
        <v>299</v>
      </c>
      <c r="J32" s="76"/>
      <c r="K32" s="98" t="s">
        <v>299</v>
      </c>
      <c r="L32" s="74"/>
      <c r="S32" s="76"/>
      <c r="T32" s="98" t="s">
        <v>299</v>
      </c>
      <c r="U32" s="74"/>
      <c r="AB32" s="76"/>
      <c r="AC32" s="98" t="s">
        <v>299</v>
      </c>
      <c r="AD32" s="74"/>
      <c r="AK32" s="76"/>
      <c r="AL32" s="98" t="s">
        <v>299</v>
      </c>
      <c r="AM32" s="74"/>
      <c r="AT32" s="76"/>
      <c r="AU32" s="98" t="s">
        <v>299</v>
      </c>
      <c r="AV32" s="74"/>
      <c r="BC32" s="76"/>
      <c r="BD32" s="98" t="s">
        <v>299</v>
      </c>
      <c r="BE32" s="74"/>
      <c r="BL32" s="76"/>
      <c r="BM32" s="98" t="s">
        <v>299</v>
      </c>
      <c r="BN32" s="74"/>
      <c r="BU32" s="76"/>
      <c r="BV32" s="98" t="s">
        <v>299</v>
      </c>
      <c r="BW32" s="74"/>
      <c r="CD32" s="76"/>
      <c r="CE32" s="98" t="s">
        <v>299</v>
      </c>
      <c r="CF32" s="74"/>
      <c r="CM32" s="76"/>
      <c r="CN32" s="98" t="s">
        <v>299</v>
      </c>
      <c r="CO32" s="74"/>
      <c r="CV32" s="76"/>
      <c r="CW32" s="98" t="s">
        <v>299</v>
      </c>
      <c r="CX32" s="74"/>
      <c r="DE32" s="76"/>
      <c r="DF32" s="98" t="s">
        <v>299</v>
      </c>
      <c r="DG32" s="74"/>
      <c r="DN32" s="76"/>
      <c r="DO32" s="98" t="s">
        <v>299</v>
      </c>
      <c r="DP32" s="74"/>
      <c r="DW32" s="76"/>
      <c r="DX32" s="98" t="s">
        <v>299</v>
      </c>
      <c r="DY32" s="74"/>
    </row>
    <row r="33" spans="2:133" ht="29" x14ac:dyDescent="0.35">
      <c r="B33" s="75" t="s">
        <v>300</v>
      </c>
      <c r="C33" s="240" t="s">
        <v>3769</v>
      </c>
      <c r="J33" s="76"/>
      <c r="K33" s="75" t="s">
        <v>300</v>
      </c>
      <c r="L33" s="240" t="s">
        <v>3769</v>
      </c>
      <c r="S33" s="76"/>
      <c r="T33" s="75" t="s">
        <v>300</v>
      </c>
      <c r="U33" s="240" t="s">
        <v>3769</v>
      </c>
      <c r="AB33" s="76"/>
      <c r="AC33" s="75" t="s">
        <v>300</v>
      </c>
      <c r="AD33" s="240" t="s">
        <v>3769</v>
      </c>
      <c r="AK33" s="76"/>
      <c r="AL33" s="75" t="s">
        <v>300</v>
      </c>
      <c r="AM33" s="240" t="s">
        <v>3769</v>
      </c>
      <c r="AT33" s="76"/>
      <c r="AU33" s="75" t="s">
        <v>300</v>
      </c>
      <c r="AV33" s="240" t="s">
        <v>3769</v>
      </c>
      <c r="BC33" s="76"/>
      <c r="BD33" s="75" t="s">
        <v>300</v>
      </c>
      <c r="BE33" s="240" t="s">
        <v>3769</v>
      </c>
      <c r="BL33" s="76"/>
      <c r="BM33" s="75" t="s">
        <v>300</v>
      </c>
      <c r="BN33" s="240" t="s">
        <v>3769</v>
      </c>
      <c r="BU33" s="76"/>
      <c r="BV33" s="75" t="s">
        <v>300</v>
      </c>
      <c r="BW33" s="240" t="s">
        <v>3769</v>
      </c>
      <c r="CD33" s="76"/>
      <c r="CE33" s="75" t="s">
        <v>300</v>
      </c>
      <c r="CF33" s="240" t="s">
        <v>3769</v>
      </c>
      <c r="CM33" s="76"/>
      <c r="CN33" s="75" t="s">
        <v>300</v>
      </c>
      <c r="CO33" s="240" t="s">
        <v>3769</v>
      </c>
      <c r="CV33" s="76"/>
      <c r="CW33" s="75" t="s">
        <v>300</v>
      </c>
      <c r="CX33" s="240" t="s">
        <v>3769</v>
      </c>
      <c r="DE33" s="76"/>
      <c r="DF33" s="75" t="s">
        <v>300</v>
      </c>
      <c r="DG33" s="240" t="s">
        <v>3769</v>
      </c>
      <c r="DN33" s="76"/>
      <c r="DO33" s="75" t="s">
        <v>300</v>
      </c>
      <c r="DP33" s="240" t="s">
        <v>3769</v>
      </c>
      <c r="DW33" s="76"/>
      <c r="DX33" s="75" t="s">
        <v>300</v>
      </c>
      <c r="DY33" s="240" t="s">
        <v>3769</v>
      </c>
    </row>
    <row r="34" spans="2:133" x14ac:dyDescent="0.35">
      <c r="B34" s="99" t="s">
        <v>234</v>
      </c>
      <c r="C34" s="240" t="s">
        <v>3793</v>
      </c>
      <c r="J34" s="76"/>
      <c r="K34" s="99" t="s">
        <v>234</v>
      </c>
      <c r="L34" s="240" t="s">
        <v>3774</v>
      </c>
      <c r="S34" s="76"/>
      <c r="T34" s="99" t="s">
        <v>234</v>
      </c>
      <c r="U34" s="240" t="s">
        <v>3782</v>
      </c>
      <c r="AB34" s="76"/>
      <c r="AC34" s="99" t="s">
        <v>234</v>
      </c>
      <c r="AD34" s="240" t="s">
        <v>3782</v>
      </c>
      <c r="AK34" s="76"/>
      <c r="AL34" s="99" t="s">
        <v>234</v>
      </c>
      <c r="AM34" s="240" t="s">
        <v>3782</v>
      </c>
      <c r="AT34" s="76"/>
      <c r="AU34" s="99" t="s">
        <v>234</v>
      </c>
      <c r="AV34" s="240" t="s">
        <v>3782</v>
      </c>
      <c r="BC34" s="76"/>
      <c r="BD34" s="99" t="s">
        <v>234</v>
      </c>
      <c r="BE34" s="240" t="s">
        <v>3782</v>
      </c>
      <c r="BL34" s="76"/>
      <c r="BM34" s="99" t="s">
        <v>234</v>
      </c>
      <c r="BN34" s="240" t="s">
        <v>3782</v>
      </c>
      <c r="BU34" s="76"/>
      <c r="BV34" s="99" t="s">
        <v>234</v>
      </c>
      <c r="BW34" s="240" t="s">
        <v>3782</v>
      </c>
      <c r="CD34" s="76"/>
      <c r="CE34" s="99" t="s">
        <v>234</v>
      </c>
      <c r="CF34" s="240" t="s">
        <v>3782</v>
      </c>
      <c r="CM34" s="76"/>
      <c r="CN34" s="99" t="s">
        <v>234</v>
      </c>
      <c r="CO34" s="240" t="s">
        <v>3782</v>
      </c>
      <c r="CV34" s="76"/>
      <c r="CW34" s="99" t="s">
        <v>234</v>
      </c>
      <c r="CX34" s="240" t="s">
        <v>3782</v>
      </c>
      <c r="DE34" s="76"/>
      <c r="DF34" s="99" t="s">
        <v>234</v>
      </c>
      <c r="DG34" s="240" t="s">
        <v>3782</v>
      </c>
      <c r="DN34" s="76"/>
      <c r="DO34" s="99" t="s">
        <v>234</v>
      </c>
      <c r="DP34" s="240" t="s">
        <v>3782</v>
      </c>
      <c r="DW34" s="76"/>
      <c r="DX34" s="99" t="s">
        <v>234</v>
      </c>
      <c r="DY34" s="240" t="s">
        <v>3782</v>
      </c>
    </row>
    <row r="35" spans="2:133" ht="43.5" x14ac:dyDescent="0.35">
      <c r="B35" s="75" t="s">
        <v>133</v>
      </c>
      <c r="C35" s="240" t="s">
        <v>3794</v>
      </c>
      <c r="J35" s="76"/>
      <c r="K35" s="75" t="s">
        <v>133</v>
      </c>
      <c r="L35" s="245" t="s">
        <v>3775</v>
      </c>
      <c r="S35" s="76"/>
      <c r="T35" s="75" t="s">
        <v>133</v>
      </c>
      <c r="U35" s="245" t="s">
        <v>3783</v>
      </c>
      <c r="AB35" s="76"/>
      <c r="AC35" s="75" t="s">
        <v>133</v>
      </c>
      <c r="AD35" s="245" t="s">
        <v>3783</v>
      </c>
      <c r="AK35" s="76"/>
      <c r="AL35" s="75" t="s">
        <v>133</v>
      </c>
      <c r="AM35" s="245" t="s">
        <v>3783</v>
      </c>
      <c r="AT35" s="76"/>
      <c r="AU35" s="75" t="s">
        <v>133</v>
      </c>
      <c r="AV35" s="245" t="s">
        <v>3783</v>
      </c>
      <c r="BC35" s="76"/>
      <c r="BD35" s="75" t="s">
        <v>133</v>
      </c>
      <c r="BE35" s="245" t="s">
        <v>3783</v>
      </c>
      <c r="BL35" s="76"/>
      <c r="BM35" s="75" t="s">
        <v>133</v>
      </c>
      <c r="BN35" s="245" t="s">
        <v>3783</v>
      </c>
      <c r="BU35" s="76"/>
      <c r="BV35" s="75" t="s">
        <v>133</v>
      </c>
      <c r="BW35" s="245" t="s">
        <v>3783</v>
      </c>
      <c r="CD35" s="76"/>
      <c r="CE35" s="75" t="s">
        <v>133</v>
      </c>
      <c r="CF35" s="245" t="s">
        <v>3783</v>
      </c>
      <c r="CM35" s="76"/>
      <c r="CN35" s="75" t="s">
        <v>133</v>
      </c>
      <c r="CO35" s="245" t="s">
        <v>3783</v>
      </c>
      <c r="CV35" s="76"/>
      <c r="CW35" s="75" t="s">
        <v>133</v>
      </c>
      <c r="CX35" s="245" t="s">
        <v>3783</v>
      </c>
      <c r="DE35" s="76"/>
      <c r="DF35" s="75" t="s">
        <v>133</v>
      </c>
      <c r="DG35" s="245" t="s">
        <v>3783</v>
      </c>
      <c r="DN35" s="76"/>
      <c r="DO35" s="75" t="s">
        <v>133</v>
      </c>
      <c r="DP35" s="245" t="s">
        <v>3783</v>
      </c>
      <c r="DW35" s="76"/>
      <c r="DX35" s="75" t="s">
        <v>133</v>
      </c>
      <c r="DY35" s="245" t="s">
        <v>3783</v>
      </c>
    </row>
    <row r="36" spans="2:133" x14ac:dyDescent="0.35">
      <c r="B36" s="100" t="s">
        <v>13</v>
      </c>
      <c r="J36" s="76"/>
      <c r="K36" s="101" t="s">
        <v>13</v>
      </c>
      <c r="L36" s="74"/>
      <c r="S36" s="76"/>
      <c r="T36" s="101" t="s">
        <v>13</v>
      </c>
      <c r="U36" s="74"/>
      <c r="AB36" s="76"/>
      <c r="AC36" s="101" t="s">
        <v>13</v>
      </c>
      <c r="AD36" s="74"/>
      <c r="AK36" s="76"/>
      <c r="AL36" s="101" t="s">
        <v>13</v>
      </c>
      <c r="AM36" s="74"/>
      <c r="AT36" s="76"/>
      <c r="AU36" s="101" t="s">
        <v>13</v>
      </c>
      <c r="AV36" s="74"/>
      <c r="BC36" s="76"/>
      <c r="BD36" s="101" t="s">
        <v>13</v>
      </c>
      <c r="BE36" s="74"/>
      <c r="BL36" s="76"/>
      <c r="BM36" s="101" t="s">
        <v>13</v>
      </c>
      <c r="BN36" s="74"/>
      <c r="BU36" s="76"/>
      <c r="BV36" s="101" t="s">
        <v>13</v>
      </c>
      <c r="BW36" s="74"/>
      <c r="CD36" s="76"/>
      <c r="CE36" s="101" t="s">
        <v>13</v>
      </c>
      <c r="CF36" s="74"/>
      <c r="CM36" s="76"/>
      <c r="CN36" s="101" t="s">
        <v>13</v>
      </c>
      <c r="CO36" s="74"/>
      <c r="CV36" s="76"/>
      <c r="CW36" s="101" t="s">
        <v>13</v>
      </c>
      <c r="CX36" s="74"/>
      <c r="DE36" s="76"/>
      <c r="DF36" s="101" t="s">
        <v>13</v>
      </c>
      <c r="DG36" s="74"/>
      <c r="DN36" s="76"/>
      <c r="DO36" s="101" t="s">
        <v>13</v>
      </c>
      <c r="DP36" s="74"/>
      <c r="DW36" s="76"/>
      <c r="DX36" s="101" t="s">
        <v>13</v>
      </c>
      <c r="DY36" s="74"/>
    </row>
    <row r="37" spans="2:133" x14ac:dyDescent="0.35">
      <c r="B37" s="102" t="s">
        <v>18</v>
      </c>
      <c r="C37" s="103" t="s">
        <v>19</v>
      </c>
      <c r="D37" s="103" t="s">
        <v>14</v>
      </c>
      <c r="E37" s="103" t="s">
        <v>15</v>
      </c>
      <c r="F37" s="103" t="s">
        <v>21</v>
      </c>
      <c r="G37" s="104" t="s">
        <v>23</v>
      </c>
      <c r="J37" s="76"/>
      <c r="K37" s="102" t="s">
        <v>18</v>
      </c>
      <c r="L37" s="103" t="s">
        <v>19</v>
      </c>
      <c r="M37" s="103" t="s">
        <v>14</v>
      </c>
      <c r="N37" s="103" t="s">
        <v>15</v>
      </c>
      <c r="O37" s="103" t="s">
        <v>21</v>
      </c>
      <c r="P37" s="104" t="s">
        <v>23</v>
      </c>
      <c r="S37" s="76"/>
      <c r="T37" s="102" t="s">
        <v>18</v>
      </c>
      <c r="U37" s="103" t="s">
        <v>19</v>
      </c>
      <c r="V37" s="103" t="s">
        <v>14</v>
      </c>
      <c r="W37" s="103" t="s">
        <v>15</v>
      </c>
      <c r="X37" s="103" t="s">
        <v>21</v>
      </c>
      <c r="Y37" s="104" t="s">
        <v>23</v>
      </c>
      <c r="AB37" s="76"/>
      <c r="AC37" s="102" t="s">
        <v>18</v>
      </c>
      <c r="AD37" s="103" t="s">
        <v>19</v>
      </c>
      <c r="AE37" s="103" t="s">
        <v>14</v>
      </c>
      <c r="AF37" s="103" t="s">
        <v>15</v>
      </c>
      <c r="AG37" s="103" t="s">
        <v>21</v>
      </c>
      <c r="AH37" s="104" t="s">
        <v>23</v>
      </c>
      <c r="AK37" s="76"/>
      <c r="AL37" s="102" t="s">
        <v>18</v>
      </c>
      <c r="AM37" s="103" t="s">
        <v>19</v>
      </c>
      <c r="AN37" s="103" t="s">
        <v>14</v>
      </c>
      <c r="AO37" s="103" t="s">
        <v>15</v>
      </c>
      <c r="AP37" s="103" t="s">
        <v>21</v>
      </c>
      <c r="AQ37" s="104" t="s">
        <v>23</v>
      </c>
      <c r="AT37" s="76"/>
      <c r="AU37" s="102" t="s">
        <v>18</v>
      </c>
      <c r="AV37" s="103" t="s">
        <v>19</v>
      </c>
      <c r="AW37" s="103" t="s">
        <v>14</v>
      </c>
      <c r="AX37" s="103" t="s">
        <v>15</v>
      </c>
      <c r="AY37" s="103" t="s">
        <v>21</v>
      </c>
      <c r="AZ37" s="104" t="s">
        <v>23</v>
      </c>
      <c r="BC37" s="76"/>
      <c r="BD37" s="102" t="s">
        <v>18</v>
      </c>
      <c r="BE37" s="103" t="s">
        <v>19</v>
      </c>
      <c r="BF37" s="103" t="s">
        <v>14</v>
      </c>
      <c r="BG37" s="103" t="s">
        <v>15</v>
      </c>
      <c r="BH37" s="103" t="s">
        <v>21</v>
      </c>
      <c r="BI37" s="104" t="s">
        <v>23</v>
      </c>
      <c r="BL37" s="76"/>
      <c r="BM37" s="102" t="s">
        <v>18</v>
      </c>
      <c r="BN37" s="103" t="s">
        <v>19</v>
      </c>
      <c r="BO37" s="103" t="s">
        <v>14</v>
      </c>
      <c r="BP37" s="103" t="s">
        <v>15</v>
      </c>
      <c r="BQ37" s="103" t="s">
        <v>21</v>
      </c>
      <c r="BR37" s="104" t="s">
        <v>23</v>
      </c>
      <c r="BU37" s="76"/>
      <c r="BV37" s="102" t="s">
        <v>18</v>
      </c>
      <c r="BW37" s="103" t="s">
        <v>19</v>
      </c>
      <c r="BX37" s="103" t="s">
        <v>14</v>
      </c>
      <c r="BY37" s="103" t="s">
        <v>15</v>
      </c>
      <c r="BZ37" s="103" t="s">
        <v>21</v>
      </c>
      <c r="CA37" s="104" t="s">
        <v>23</v>
      </c>
      <c r="CD37" s="76"/>
      <c r="CE37" s="102" t="s">
        <v>18</v>
      </c>
      <c r="CF37" s="103" t="s">
        <v>19</v>
      </c>
      <c r="CG37" s="103" t="s">
        <v>14</v>
      </c>
      <c r="CH37" s="103" t="s">
        <v>15</v>
      </c>
      <c r="CI37" s="103" t="s">
        <v>21</v>
      </c>
      <c r="CJ37" s="104" t="s">
        <v>23</v>
      </c>
      <c r="CM37" s="76"/>
      <c r="CN37" s="102" t="s">
        <v>18</v>
      </c>
      <c r="CO37" s="103" t="s">
        <v>19</v>
      </c>
      <c r="CP37" s="103" t="s">
        <v>14</v>
      </c>
      <c r="CQ37" s="103" t="s">
        <v>15</v>
      </c>
      <c r="CR37" s="103" t="s">
        <v>21</v>
      </c>
      <c r="CS37" s="104" t="s">
        <v>23</v>
      </c>
      <c r="CV37" s="76"/>
      <c r="CW37" s="102" t="s">
        <v>18</v>
      </c>
      <c r="CX37" s="103" t="s">
        <v>19</v>
      </c>
      <c r="CY37" s="103" t="s">
        <v>14</v>
      </c>
      <c r="CZ37" s="103" t="s">
        <v>15</v>
      </c>
      <c r="DA37" s="103" t="s">
        <v>21</v>
      </c>
      <c r="DB37" s="104" t="s">
        <v>23</v>
      </c>
      <c r="DE37" s="76"/>
      <c r="DF37" s="102" t="s">
        <v>18</v>
      </c>
      <c r="DG37" s="103" t="s">
        <v>19</v>
      </c>
      <c r="DH37" s="103" t="s">
        <v>14</v>
      </c>
      <c r="DI37" s="103" t="s">
        <v>15</v>
      </c>
      <c r="DJ37" s="103" t="s">
        <v>21</v>
      </c>
      <c r="DK37" s="104" t="s">
        <v>23</v>
      </c>
      <c r="DN37" s="76"/>
      <c r="DO37" s="102" t="s">
        <v>18</v>
      </c>
      <c r="DP37" s="103" t="s">
        <v>19</v>
      </c>
      <c r="DQ37" s="103" t="s">
        <v>14</v>
      </c>
      <c r="DR37" s="103" t="s">
        <v>15</v>
      </c>
      <c r="DS37" s="103" t="s">
        <v>21</v>
      </c>
      <c r="DT37" s="104" t="s">
        <v>23</v>
      </c>
      <c r="DW37" s="76"/>
      <c r="DX37" s="102" t="s">
        <v>18</v>
      </c>
      <c r="DY37" s="103" t="s">
        <v>19</v>
      </c>
      <c r="DZ37" s="103" t="s">
        <v>14</v>
      </c>
      <c r="EA37" s="103" t="s">
        <v>15</v>
      </c>
      <c r="EB37" s="103" t="s">
        <v>21</v>
      </c>
      <c r="EC37" s="104" t="s">
        <v>23</v>
      </c>
    </row>
    <row r="38" spans="2:133" x14ac:dyDescent="0.35">
      <c r="B38" s="241" t="s">
        <v>20</v>
      </c>
      <c r="C38" s="240" t="s">
        <v>3795</v>
      </c>
      <c r="D38" s="68">
        <v>1</v>
      </c>
      <c r="E38" s="239" t="s">
        <v>3779</v>
      </c>
      <c r="F38" s="69">
        <f t="shared" ref="F38" si="0">(3*1000000000)+(500000000)</f>
        <v>3500000000</v>
      </c>
      <c r="G38" s="105">
        <f>D38*F38</f>
        <v>3500000000</v>
      </c>
      <c r="J38" s="76"/>
      <c r="K38" s="241" t="s">
        <v>20</v>
      </c>
      <c r="L38" s="240" t="s">
        <v>3776</v>
      </c>
      <c r="M38" s="68">
        <v>1</v>
      </c>
      <c r="N38" s="239" t="s">
        <v>135</v>
      </c>
      <c r="O38" s="246">
        <v>21740490769.919998</v>
      </c>
      <c r="P38" s="105">
        <f>M38*O38</f>
        <v>21740490769.919998</v>
      </c>
      <c r="S38" s="76"/>
      <c r="T38" s="241" t="s">
        <v>20</v>
      </c>
      <c r="U38" s="240" t="s">
        <v>3784</v>
      </c>
      <c r="V38" s="68">
        <v>28424647574</v>
      </c>
      <c r="W38" s="239" t="s">
        <v>3779</v>
      </c>
      <c r="X38" s="69">
        <v>1</v>
      </c>
      <c r="Y38" s="105">
        <f>V38*X38</f>
        <v>28424647574</v>
      </c>
      <c r="AB38" s="76"/>
      <c r="AC38" s="241" t="s">
        <v>20</v>
      </c>
      <c r="AD38" s="240" t="s">
        <v>3784</v>
      </c>
      <c r="AE38" s="68">
        <v>28424647574</v>
      </c>
      <c r="AF38" s="239" t="s">
        <v>3779</v>
      </c>
      <c r="AG38" s="69">
        <v>1</v>
      </c>
      <c r="AH38" s="105">
        <f>AE38*AG38</f>
        <v>28424647574</v>
      </c>
      <c r="AK38" s="76"/>
      <c r="AL38" s="241" t="s">
        <v>20</v>
      </c>
      <c r="AM38" s="240" t="s">
        <v>3784</v>
      </c>
      <c r="AN38" s="68">
        <v>28424647574</v>
      </c>
      <c r="AO38" s="239" t="s">
        <v>3779</v>
      </c>
      <c r="AP38" s="69">
        <v>1</v>
      </c>
      <c r="AQ38" s="105">
        <f>AN38*AP38</f>
        <v>28424647574</v>
      </c>
      <c r="AT38" s="76"/>
      <c r="AU38" s="241" t="s">
        <v>20</v>
      </c>
      <c r="AV38" s="240" t="s">
        <v>3784</v>
      </c>
      <c r="AW38" s="68">
        <v>28424647574</v>
      </c>
      <c r="AX38" s="239" t="s">
        <v>3779</v>
      </c>
      <c r="AY38" s="69">
        <v>1</v>
      </c>
      <c r="AZ38" s="105">
        <f>AW38*AY38</f>
        <v>28424647574</v>
      </c>
      <c r="BC38" s="76"/>
      <c r="BD38" s="241" t="s">
        <v>20</v>
      </c>
      <c r="BE38" s="240" t="s">
        <v>3784</v>
      </c>
      <c r="BF38" s="68">
        <v>28424647574</v>
      </c>
      <c r="BG38" s="239" t="s">
        <v>3779</v>
      </c>
      <c r="BH38" s="69">
        <v>1</v>
      </c>
      <c r="BI38" s="105">
        <f>BF38*BH38</f>
        <v>28424647574</v>
      </c>
      <c r="BL38" s="76"/>
      <c r="BM38" s="241" t="s">
        <v>20</v>
      </c>
      <c r="BN38" s="240" t="s">
        <v>3784</v>
      </c>
      <c r="BO38" s="68">
        <v>28424647574</v>
      </c>
      <c r="BP38" s="239" t="s">
        <v>3779</v>
      </c>
      <c r="BQ38" s="69">
        <v>1</v>
      </c>
      <c r="BR38" s="105">
        <f>BO38*BQ38</f>
        <v>28424647574</v>
      </c>
      <c r="BU38" s="76"/>
      <c r="BV38" s="241" t="s">
        <v>20</v>
      </c>
      <c r="BW38" s="240" t="s">
        <v>3784</v>
      </c>
      <c r="BX38" s="68">
        <v>28424647574</v>
      </c>
      <c r="BY38" s="239" t="s">
        <v>3779</v>
      </c>
      <c r="BZ38" s="69">
        <v>1</v>
      </c>
      <c r="CA38" s="105">
        <f>BX38*BZ38</f>
        <v>28424647574</v>
      </c>
      <c r="CD38" s="76"/>
      <c r="CE38" s="241" t="s">
        <v>20</v>
      </c>
      <c r="CF38" s="240" t="s">
        <v>3784</v>
      </c>
      <c r="CG38" s="68">
        <v>28424647574</v>
      </c>
      <c r="CH38" s="239" t="s">
        <v>3779</v>
      </c>
      <c r="CI38" s="69">
        <v>1</v>
      </c>
      <c r="CJ38" s="105">
        <f>CG38*CI38</f>
        <v>28424647574</v>
      </c>
      <c r="CM38" s="76"/>
      <c r="CN38" s="241" t="s">
        <v>20</v>
      </c>
      <c r="CO38" s="240" t="s">
        <v>3784</v>
      </c>
      <c r="CP38" s="68">
        <v>28424647574</v>
      </c>
      <c r="CQ38" s="239" t="s">
        <v>3779</v>
      </c>
      <c r="CR38" s="69">
        <v>1</v>
      </c>
      <c r="CS38" s="105">
        <f>CP38*CR38</f>
        <v>28424647574</v>
      </c>
      <c r="CV38" s="76"/>
      <c r="CW38" s="241" t="s">
        <v>20</v>
      </c>
      <c r="CX38" s="240" t="s">
        <v>3784</v>
      </c>
      <c r="CY38" s="68">
        <v>28424647574</v>
      </c>
      <c r="CZ38" s="239" t="s">
        <v>3779</v>
      </c>
      <c r="DA38" s="69">
        <v>1</v>
      </c>
      <c r="DB38" s="105">
        <f>CY38*DA38</f>
        <v>28424647574</v>
      </c>
      <c r="DE38" s="76"/>
      <c r="DF38" s="241" t="s">
        <v>20</v>
      </c>
      <c r="DG38" s="240" t="s">
        <v>3784</v>
      </c>
      <c r="DH38" s="68">
        <v>28424647574</v>
      </c>
      <c r="DI38" s="239" t="s">
        <v>3779</v>
      </c>
      <c r="DJ38" s="69">
        <v>1</v>
      </c>
      <c r="DK38" s="105">
        <f>DH38*DJ38</f>
        <v>28424647574</v>
      </c>
      <c r="DN38" s="76"/>
      <c r="DO38" s="241" t="s">
        <v>20</v>
      </c>
      <c r="DP38" s="240" t="s">
        <v>3784</v>
      </c>
      <c r="DQ38" s="68">
        <v>28424647574</v>
      </c>
      <c r="DR38" s="239" t="s">
        <v>3779</v>
      </c>
      <c r="DS38" s="69">
        <v>1</v>
      </c>
      <c r="DT38" s="105">
        <f>DQ38*DS38</f>
        <v>28424647574</v>
      </c>
      <c r="DW38" s="76"/>
      <c r="DX38" s="241" t="s">
        <v>20</v>
      </c>
      <c r="DY38" s="240" t="s">
        <v>3784</v>
      </c>
      <c r="DZ38" s="68">
        <v>28424647574</v>
      </c>
      <c r="EA38" s="239" t="s">
        <v>3779</v>
      </c>
      <c r="EB38" s="69">
        <v>1</v>
      </c>
      <c r="EC38" s="105">
        <f>DZ38*EB38</f>
        <v>28424647574</v>
      </c>
    </row>
    <row r="39" spans="2:133" x14ac:dyDescent="0.35">
      <c r="B39" s="67"/>
      <c r="C39" s="66"/>
      <c r="D39" s="68"/>
      <c r="E39" s="41"/>
      <c r="F39" s="69"/>
      <c r="G39" s="105">
        <f t="shared" ref="G39" si="1">D39*F39</f>
        <v>0</v>
      </c>
      <c r="J39" s="76"/>
      <c r="K39" s="241"/>
      <c r="L39" s="240"/>
      <c r="M39" s="68"/>
      <c r="N39" s="239"/>
      <c r="O39" s="69"/>
      <c r="P39" s="105">
        <f t="shared" ref="P39" si="2">M39*O39</f>
        <v>0</v>
      </c>
      <c r="S39" s="76"/>
      <c r="T39" s="241"/>
      <c r="U39" s="240"/>
      <c r="V39" s="68"/>
      <c r="W39" s="239"/>
      <c r="X39" s="69"/>
      <c r="Y39" s="105">
        <f t="shared" ref="Y39" si="3">V39*X39</f>
        <v>0</v>
      </c>
      <c r="AB39" s="76"/>
      <c r="AC39" s="241"/>
      <c r="AD39" s="240"/>
      <c r="AE39" s="68"/>
      <c r="AF39" s="239"/>
      <c r="AG39" s="69"/>
      <c r="AH39" s="105">
        <f t="shared" ref="AH39" si="4">AE39*AG39</f>
        <v>0</v>
      </c>
      <c r="AK39" s="76"/>
      <c r="AL39" s="241"/>
      <c r="AM39" s="240"/>
      <c r="AN39" s="68"/>
      <c r="AO39" s="239"/>
      <c r="AP39" s="69"/>
      <c r="AQ39" s="105">
        <f t="shared" ref="AQ39" si="5">AN39*AP39</f>
        <v>0</v>
      </c>
      <c r="AT39" s="76"/>
      <c r="AU39" s="241"/>
      <c r="AV39" s="240"/>
      <c r="AW39" s="68"/>
      <c r="AX39" s="239"/>
      <c r="AY39" s="69"/>
      <c r="AZ39" s="105">
        <f t="shared" ref="AZ39" si="6">AW39*AY39</f>
        <v>0</v>
      </c>
      <c r="BC39" s="76"/>
      <c r="BD39" s="241"/>
      <c r="BE39" s="240"/>
      <c r="BF39" s="68"/>
      <c r="BG39" s="239"/>
      <c r="BH39" s="69"/>
      <c r="BI39" s="105">
        <f t="shared" ref="BI39" si="7">BF39*BH39</f>
        <v>0</v>
      </c>
      <c r="BL39" s="76"/>
      <c r="BM39" s="241"/>
      <c r="BN39" s="240"/>
      <c r="BO39" s="68"/>
      <c r="BP39" s="239"/>
      <c r="BQ39" s="69"/>
      <c r="BR39" s="105">
        <f t="shared" ref="BR39" si="8">BO39*BQ39</f>
        <v>0</v>
      </c>
      <c r="BU39" s="76"/>
      <c r="BV39" s="241"/>
      <c r="BW39" s="240"/>
      <c r="BX39" s="68"/>
      <c r="BY39" s="239"/>
      <c r="BZ39" s="69"/>
      <c r="CA39" s="105">
        <f t="shared" ref="CA39" si="9">BX39*BZ39</f>
        <v>0</v>
      </c>
      <c r="CD39" s="76"/>
      <c r="CE39" s="241"/>
      <c r="CF39" s="240"/>
      <c r="CG39" s="68"/>
      <c r="CH39" s="239"/>
      <c r="CI39" s="69"/>
      <c r="CJ39" s="105">
        <f t="shared" ref="CJ39" si="10">CG39*CI39</f>
        <v>0</v>
      </c>
      <c r="CM39" s="76"/>
      <c r="CN39" s="241"/>
      <c r="CO39" s="240"/>
      <c r="CP39" s="68"/>
      <c r="CQ39" s="239"/>
      <c r="CR39" s="69"/>
      <c r="CS39" s="105">
        <f t="shared" ref="CS39" si="11">CP39*CR39</f>
        <v>0</v>
      </c>
      <c r="CV39" s="76"/>
      <c r="CW39" s="241"/>
      <c r="CX39" s="240"/>
      <c r="CY39" s="68"/>
      <c r="CZ39" s="239"/>
      <c r="DA39" s="69"/>
      <c r="DB39" s="105">
        <f t="shared" ref="DB39" si="12">CY39*DA39</f>
        <v>0</v>
      </c>
      <c r="DE39" s="76"/>
      <c r="DF39" s="241"/>
      <c r="DG39" s="240"/>
      <c r="DH39" s="68"/>
      <c r="DI39" s="239"/>
      <c r="DJ39" s="69"/>
      <c r="DK39" s="105">
        <f t="shared" ref="DK39" si="13">DH39*DJ39</f>
        <v>0</v>
      </c>
      <c r="DN39" s="76"/>
      <c r="DO39" s="241"/>
      <c r="DP39" s="240"/>
      <c r="DQ39" s="68"/>
      <c r="DR39" s="239"/>
      <c r="DS39" s="69"/>
      <c r="DT39" s="105">
        <f t="shared" ref="DT39" si="14">DQ39*DS39</f>
        <v>0</v>
      </c>
      <c r="DW39" s="76"/>
      <c r="DX39" s="241"/>
      <c r="DY39" s="240"/>
      <c r="DZ39" s="68"/>
      <c r="EA39" s="239"/>
      <c r="EB39" s="69"/>
      <c r="EC39" s="105">
        <f t="shared" ref="EC39" si="15">DZ39*EB39</f>
        <v>0</v>
      </c>
    </row>
    <row r="40" spans="2:133" x14ac:dyDescent="0.35">
      <c r="B40" s="67"/>
      <c r="C40" s="66"/>
      <c r="D40" s="68"/>
      <c r="E40" s="41"/>
      <c r="F40" s="69"/>
      <c r="G40" s="105">
        <f>D40*F40</f>
        <v>0</v>
      </c>
      <c r="J40" s="76"/>
      <c r="K40" s="241"/>
      <c r="L40" s="240"/>
      <c r="M40" s="68"/>
      <c r="N40" s="239"/>
      <c r="O40" s="69"/>
      <c r="P40" s="105">
        <f>M40*O40</f>
        <v>0</v>
      </c>
      <c r="S40" s="76"/>
      <c r="T40" s="241"/>
      <c r="U40" s="240"/>
      <c r="V40" s="68"/>
      <c r="W40" s="239"/>
      <c r="X40" s="69"/>
      <c r="Y40" s="105">
        <f>V40*X40</f>
        <v>0</v>
      </c>
      <c r="AB40" s="76"/>
      <c r="AC40" s="241"/>
      <c r="AD40" s="240"/>
      <c r="AE40" s="68"/>
      <c r="AF40" s="239"/>
      <c r="AG40" s="69"/>
      <c r="AH40" s="105">
        <f>AE40*AG40</f>
        <v>0</v>
      </c>
      <c r="AK40" s="76"/>
      <c r="AL40" s="241"/>
      <c r="AM40" s="240"/>
      <c r="AN40" s="68"/>
      <c r="AO40" s="239"/>
      <c r="AP40" s="69"/>
      <c r="AQ40" s="105">
        <f>AN40*AP40</f>
        <v>0</v>
      </c>
      <c r="AT40" s="76"/>
      <c r="AU40" s="241"/>
      <c r="AV40" s="240"/>
      <c r="AW40" s="68"/>
      <c r="AX40" s="239"/>
      <c r="AY40" s="69"/>
      <c r="AZ40" s="105">
        <f>AW40*AY40</f>
        <v>0</v>
      </c>
      <c r="BC40" s="76"/>
      <c r="BD40" s="241"/>
      <c r="BE40" s="240"/>
      <c r="BF40" s="68"/>
      <c r="BG40" s="239"/>
      <c r="BH40" s="69"/>
      <c r="BI40" s="105">
        <f>BF40*BH40</f>
        <v>0</v>
      </c>
      <c r="BL40" s="76"/>
      <c r="BM40" s="241"/>
      <c r="BN40" s="240"/>
      <c r="BO40" s="68"/>
      <c r="BP40" s="239"/>
      <c r="BQ40" s="69"/>
      <c r="BR40" s="105">
        <f>BO40*BQ40</f>
        <v>0</v>
      </c>
      <c r="BU40" s="76"/>
      <c r="BV40" s="241"/>
      <c r="BW40" s="240"/>
      <c r="BX40" s="68"/>
      <c r="BY40" s="239"/>
      <c r="BZ40" s="69"/>
      <c r="CA40" s="105">
        <f>BX40*BZ40</f>
        <v>0</v>
      </c>
      <c r="CD40" s="76"/>
      <c r="CE40" s="241"/>
      <c r="CF40" s="240"/>
      <c r="CG40" s="68"/>
      <c r="CH40" s="239"/>
      <c r="CI40" s="69"/>
      <c r="CJ40" s="105">
        <f>CG40*CI40</f>
        <v>0</v>
      </c>
      <c r="CM40" s="76"/>
      <c r="CN40" s="241"/>
      <c r="CO40" s="240"/>
      <c r="CP40" s="68"/>
      <c r="CQ40" s="239"/>
      <c r="CR40" s="69"/>
      <c r="CS40" s="105">
        <f>CP40*CR40</f>
        <v>0</v>
      </c>
      <c r="CV40" s="76"/>
      <c r="CW40" s="241"/>
      <c r="CX40" s="240"/>
      <c r="CY40" s="68"/>
      <c r="CZ40" s="239"/>
      <c r="DA40" s="69"/>
      <c r="DB40" s="105">
        <f>CY40*DA40</f>
        <v>0</v>
      </c>
      <c r="DE40" s="76"/>
      <c r="DF40" s="241"/>
      <c r="DG40" s="240"/>
      <c r="DH40" s="68"/>
      <c r="DI40" s="239"/>
      <c r="DJ40" s="69"/>
      <c r="DK40" s="105">
        <f>DH40*DJ40</f>
        <v>0</v>
      </c>
      <c r="DN40" s="76"/>
      <c r="DO40" s="241"/>
      <c r="DP40" s="240"/>
      <c r="DQ40" s="68"/>
      <c r="DR40" s="239"/>
      <c r="DS40" s="69"/>
      <c r="DT40" s="105">
        <f>DQ40*DS40</f>
        <v>0</v>
      </c>
      <c r="DW40" s="76"/>
      <c r="DX40" s="241"/>
      <c r="DY40" s="240"/>
      <c r="DZ40" s="68"/>
      <c r="EA40" s="239"/>
      <c r="EB40" s="69"/>
      <c r="EC40" s="105">
        <f>DZ40*EB40</f>
        <v>0</v>
      </c>
    </row>
    <row r="41" spans="2:133" x14ac:dyDescent="0.35">
      <c r="B41" s="67"/>
      <c r="C41" s="66"/>
      <c r="D41" s="68"/>
      <c r="E41" s="41"/>
      <c r="F41" s="69"/>
      <c r="G41" s="105">
        <f>D41*F41</f>
        <v>0</v>
      </c>
      <c r="J41" s="76"/>
      <c r="K41" s="241"/>
      <c r="L41" s="240"/>
      <c r="M41" s="68"/>
      <c r="N41" s="239"/>
      <c r="O41" s="69"/>
      <c r="P41" s="105">
        <f>M41*O41</f>
        <v>0</v>
      </c>
      <c r="S41" s="76"/>
      <c r="T41" s="241"/>
      <c r="U41" s="240"/>
      <c r="V41" s="68"/>
      <c r="W41" s="239"/>
      <c r="X41" s="69"/>
      <c r="Y41" s="105">
        <f>V41*X41</f>
        <v>0</v>
      </c>
      <c r="AB41" s="76"/>
      <c r="AC41" s="241"/>
      <c r="AD41" s="240"/>
      <c r="AE41" s="68"/>
      <c r="AF41" s="239"/>
      <c r="AG41" s="69"/>
      <c r="AH41" s="105">
        <f>AE41*AG41</f>
        <v>0</v>
      </c>
      <c r="AK41" s="76"/>
      <c r="AL41" s="241"/>
      <c r="AM41" s="240"/>
      <c r="AN41" s="68"/>
      <c r="AO41" s="239"/>
      <c r="AP41" s="69"/>
      <c r="AQ41" s="105">
        <f>AN41*AP41</f>
        <v>0</v>
      </c>
      <c r="AT41" s="76"/>
      <c r="AU41" s="241"/>
      <c r="AV41" s="240"/>
      <c r="AW41" s="68"/>
      <c r="AX41" s="239"/>
      <c r="AY41" s="69"/>
      <c r="AZ41" s="105">
        <f>AW41*AY41</f>
        <v>0</v>
      </c>
      <c r="BC41" s="76"/>
      <c r="BD41" s="241"/>
      <c r="BE41" s="240"/>
      <c r="BF41" s="68"/>
      <c r="BG41" s="239"/>
      <c r="BH41" s="69"/>
      <c r="BI41" s="105">
        <f>BF41*BH41</f>
        <v>0</v>
      </c>
      <c r="BL41" s="76"/>
      <c r="BM41" s="241"/>
      <c r="BN41" s="240"/>
      <c r="BO41" s="68"/>
      <c r="BP41" s="239"/>
      <c r="BQ41" s="69"/>
      <c r="BR41" s="105">
        <f>BO41*BQ41</f>
        <v>0</v>
      </c>
      <c r="BU41" s="76"/>
      <c r="BV41" s="241"/>
      <c r="BW41" s="240"/>
      <c r="BX41" s="68"/>
      <c r="BY41" s="239"/>
      <c r="BZ41" s="69"/>
      <c r="CA41" s="105">
        <f>BX41*BZ41</f>
        <v>0</v>
      </c>
      <c r="CD41" s="76"/>
      <c r="CE41" s="241"/>
      <c r="CF41" s="240"/>
      <c r="CG41" s="68"/>
      <c r="CH41" s="239"/>
      <c r="CI41" s="69"/>
      <c r="CJ41" s="105">
        <f>CG41*CI41</f>
        <v>0</v>
      </c>
      <c r="CM41" s="76"/>
      <c r="CN41" s="241"/>
      <c r="CO41" s="240"/>
      <c r="CP41" s="68"/>
      <c r="CQ41" s="239"/>
      <c r="CR41" s="69"/>
      <c r="CS41" s="105">
        <f>CP41*CR41</f>
        <v>0</v>
      </c>
      <c r="CV41" s="76"/>
      <c r="CW41" s="241"/>
      <c r="CX41" s="240"/>
      <c r="CY41" s="68"/>
      <c r="CZ41" s="239"/>
      <c r="DA41" s="69"/>
      <c r="DB41" s="105">
        <f>CY41*DA41</f>
        <v>0</v>
      </c>
      <c r="DE41" s="76"/>
      <c r="DF41" s="241"/>
      <c r="DG41" s="240"/>
      <c r="DH41" s="68"/>
      <c r="DI41" s="239"/>
      <c r="DJ41" s="69"/>
      <c r="DK41" s="105">
        <f>DH41*DJ41</f>
        <v>0</v>
      </c>
      <c r="DN41" s="76"/>
      <c r="DO41" s="241"/>
      <c r="DP41" s="240"/>
      <c r="DQ41" s="68"/>
      <c r="DR41" s="239"/>
      <c r="DS41" s="69"/>
      <c r="DT41" s="105">
        <f>DQ41*DS41</f>
        <v>0</v>
      </c>
      <c r="DW41" s="76"/>
      <c r="DX41" s="241"/>
      <c r="DY41" s="240"/>
      <c r="DZ41" s="68"/>
      <c r="EA41" s="239"/>
      <c r="EB41" s="69"/>
      <c r="EC41" s="105">
        <f>DZ41*EB41</f>
        <v>0</v>
      </c>
    </row>
    <row r="42" spans="2:133" x14ac:dyDescent="0.35">
      <c r="B42" s="67"/>
      <c r="C42" s="66"/>
      <c r="D42" s="68"/>
      <c r="E42" s="41"/>
      <c r="F42" s="69"/>
      <c r="G42" s="105">
        <f t="shared" ref="G42:G43" si="16">D42*F42</f>
        <v>0</v>
      </c>
      <c r="J42" s="76"/>
      <c r="K42" s="241"/>
      <c r="L42" s="240"/>
      <c r="M42" s="68"/>
      <c r="N42" s="239"/>
      <c r="O42" s="69"/>
      <c r="P42" s="105">
        <f t="shared" ref="P42:P43" si="17">M42*O42</f>
        <v>0</v>
      </c>
      <c r="S42" s="76"/>
      <c r="T42" s="241"/>
      <c r="U42" s="240"/>
      <c r="V42" s="68"/>
      <c r="W42" s="239"/>
      <c r="X42" s="69"/>
      <c r="Y42" s="105">
        <f t="shared" ref="Y42:Y43" si="18">V42*X42</f>
        <v>0</v>
      </c>
      <c r="AB42" s="76"/>
      <c r="AC42" s="241"/>
      <c r="AD42" s="240"/>
      <c r="AE42" s="68"/>
      <c r="AF42" s="239"/>
      <c r="AG42" s="69"/>
      <c r="AH42" s="105">
        <f t="shared" ref="AH42:AH43" si="19">AE42*AG42</f>
        <v>0</v>
      </c>
      <c r="AK42" s="76"/>
      <c r="AL42" s="241"/>
      <c r="AM42" s="240"/>
      <c r="AN42" s="68"/>
      <c r="AO42" s="239"/>
      <c r="AP42" s="69"/>
      <c r="AQ42" s="105">
        <f t="shared" ref="AQ42:AQ43" si="20">AN42*AP42</f>
        <v>0</v>
      </c>
      <c r="AT42" s="76"/>
      <c r="AU42" s="241"/>
      <c r="AV42" s="240"/>
      <c r="AW42" s="68"/>
      <c r="AX42" s="239"/>
      <c r="AY42" s="69"/>
      <c r="AZ42" s="105">
        <f t="shared" ref="AZ42:AZ43" si="21">AW42*AY42</f>
        <v>0</v>
      </c>
      <c r="BC42" s="76"/>
      <c r="BD42" s="241"/>
      <c r="BE42" s="240"/>
      <c r="BF42" s="68"/>
      <c r="BG42" s="239"/>
      <c r="BH42" s="69"/>
      <c r="BI42" s="105">
        <f t="shared" ref="BI42:BI43" si="22">BF42*BH42</f>
        <v>0</v>
      </c>
      <c r="BL42" s="76"/>
      <c r="BM42" s="241"/>
      <c r="BN42" s="240"/>
      <c r="BO42" s="68"/>
      <c r="BP42" s="239"/>
      <c r="BQ42" s="69"/>
      <c r="BR42" s="105">
        <f t="shared" ref="BR42:BR43" si="23">BO42*BQ42</f>
        <v>0</v>
      </c>
      <c r="BU42" s="76"/>
      <c r="BV42" s="241"/>
      <c r="BW42" s="240"/>
      <c r="BX42" s="68"/>
      <c r="BY42" s="239"/>
      <c r="BZ42" s="69"/>
      <c r="CA42" s="105">
        <f t="shared" ref="CA42:CA43" si="24">BX42*BZ42</f>
        <v>0</v>
      </c>
      <c r="CD42" s="76"/>
      <c r="CE42" s="241"/>
      <c r="CF42" s="240"/>
      <c r="CG42" s="68"/>
      <c r="CH42" s="239"/>
      <c r="CI42" s="69"/>
      <c r="CJ42" s="105">
        <f t="shared" ref="CJ42:CJ43" si="25">CG42*CI42</f>
        <v>0</v>
      </c>
      <c r="CM42" s="76"/>
      <c r="CN42" s="241"/>
      <c r="CO42" s="240"/>
      <c r="CP42" s="68"/>
      <c r="CQ42" s="239"/>
      <c r="CR42" s="69"/>
      <c r="CS42" s="105">
        <f t="shared" ref="CS42:CS43" si="26">CP42*CR42</f>
        <v>0</v>
      </c>
      <c r="CV42" s="76"/>
      <c r="CW42" s="241"/>
      <c r="CX42" s="240"/>
      <c r="CY42" s="68"/>
      <c r="CZ42" s="239"/>
      <c r="DA42" s="69"/>
      <c r="DB42" s="105">
        <f t="shared" ref="DB42:DB43" si="27">CY42*DA42</f>
        <v>0</v>
      </c>
      <c r="DE42" s="76"/>
      <c r="DF42" s="241"/>
      <c r="DG42" s="240"/>
      <c r="DH42" s="68"/>
      <c r="DI42" s="239"/>
      <c r="DJ42" s="69"/>
      <c r="DK42" s="105">
        <f t="shared" ref="DK42:DK43" si="28">DH42*DJ42</f>
        <v>0</v>
      </c>
      <c r="DN42" s="76"/>
      <c r="DO42" s="241"/>
      <c r="DP42" s="240"/>
      <c r="DQ42" s="68"/>
      <c r="DR42" s="239"/>
      <c r="DS42" s="69"/>
      <c r="DT42" s="105">
        <f t="shared" ref="DT42:DT43" si="29">DQ42*DS42</f>
        <v>0</v>
      </c>
      <c r="DW42" s="76"/>
      <c r="DX42" s="241"/>
      <c r="DY42" s="240"/>
      <c r="DZ42" s="68"/>
      <c r="EA42" s="239"/>
      <c r="EB42" s="69"/>
      <c r="EC42" s="105">
        <f t="shared" ref="EC42:EC43" si="30">DZ42*EB42</f>
        <v>0</v>
      </c>
    </row>
    <row r="43" spans="2:133" x14ac:dyDescent="0.35">
      <c r="B43" s="67"/>
      <c r="C43" s="66"/>
      <c r="D43" s="68"/>
      <c r="E43" s="41"/>
      <c r="F43" s="69"/>
      <c r="G43" s="105">
        <f t="shared" si="16"/>
        <v>0</v>
      </c>
      <c r="J43" s="76"/>
      <c r="K43" s="241"/>
      <c r="L43" s="240"/>
      <c r="M43" s="68"/>
      <c r="N43" s="239"/>
      <c r="O43" s="69"/>
      <c r="P43" s="105">
        <f t="shared" si="17"/>
        <v>0</v>
      </c>
      <c r="S43" s="76"/>
      <c r="T43" s="241"/>
      <c r="U43" s="240"/>
      <c r="V43" s="68"/>
      <c r="W43" s="239"/>
      <c r="X43" s="69"/>
      <c r="Y43" s="105">
        <f t="shared" si="18"/>
        <v>0</v>
      </c>
      <c r="AB43" s="76"/>
      <c r="AC43" s="241"/>
      <c r="AD43" s="240"/>
      <c r="AE43" s="68"/>
      <c r="AF43" s="239"/>
      <c r="AG43" s="69"/>
      <c r="AH43" s="105">
        <f t="shared" si="19"/>
        <v>0</v>
      </c>
      <c r="AK43" s="76"/>
      <c r="AL43" s="241"/>
      <c r="AM43" s="240"/>
      <c r="AN43" s="68"/>
      <c r="AO43" s="239"/>
      <c r="AP43" s="69"/>
      <c r="AQ43" s="105">
        <f t="shared" si="20"/>
        <v>0</v>
      </c>
      <c r="AT43" s="76"/>
      <c r="AU43" s="241"/>
      <c r="AV43" s="240"/>
      <c r="AW43" s="68"/>
      <c r="AX43" s="239"/>
      <c r="AY43" s="69"/>
      <c r="AZ43" s="105">
        <f t="shared" si="21"/>
        <v>0</v>
      </c>
      <c r="BC43" s="76"/>
      <c r="BD43" s="241"/>
      <c r="BE43" s="240"/>
      <c r="BF43" s="68"/>
      <c r="BG43" s="239"/>
      <c r="BH43" s="69"/>
      <c r="BI43" s="105">
        <f t="shared" si="22"/>
        <v>0</v>
      </c>
      <c r="BL43" s="76"/>
      <c r="BM43" s="241"/>
      <c r="BN43" s="240"/>
      <c r="BO43" s="68"/>
      <c r="BP43" s="239"/>
      <c r="BQ43" s="69"/>
      <c r="BR43" s="105">
        <f t="shared" si="23"/>
        <v>0</v>
      </c>
      <c r="BU43" s="76"/>
      <c r="BV43" s="241"/>
      <c r="BW43" s="240"/>
      <c r="BX43" s="68"/>
      <c r="BY43" s="239"/>
      <c r="BZ43" s="69"/>
      <c r="CA43" s="105">
        <f t="shared" si="24"/>
        <v>0</v>
      </c>
      <c r="CD43" s="76"/>
      <c r="CE43" s="241"/>
      <c r="CF43" s="240"/>
      <c r="CG43" s="68"/>
      <c r="CH43" s="239"/>
      <c r="CI43" s="69"/>
      <c r="CJ43" s="105">
        <f t="shared" si="25"/>
        <v>0</v>
      </c>
      <c r="CM43" s="76"/>
      <c r="CN43" s="241"/>
      <c r="CO43" s="240"/>
      <c r="CP43" s="68"/>
      <c r="CQ43" s="239"/>
      <c r="CR43" s="69"/>
      <c r="CS43" s="105">
        <f t="shared" si="26"/>
        <v>0</v>
      </c>
      <c r="CV43" s="76"/>
      <c r="CW43" s="241"/>
      <c r="CX43" s="240"/>
      <c r="CY43" s="68"/>
      <c r="CZ43" s="239"/>
      <c r="DA43" s="69"/>
      <c r="DB43" s="105">
        <f t="shared" si="27"/>
        <v>0</v>
      </c>
      <c r="DE43" s="76"/>
      <c r="DF43" s="241"/>
      <c r="DG43" s="240"/>
      <c r="DH43" s="68"/>
      <c r="DI43" s="239"/>
      <c r="DJ43" s="69"/>
      <c r="DK43" s="105">
        <f t="shared" si="28"/>
        <v>0</v>
      </c>
      <c r="DN43" s="76"/>
      <c r="DO43" s="241"/>
      <c r="DP43" s="240"/>
      <c r="DQ43" s="68"/>
      <c r="DR43" s="239"/>
      <c r="DS43" s="69"/>
      <c r="DT43" s="105">
        <f t="shared" si="29"/>
        <v>0</v>
      </c>
      <c r="DW43" s="76"/>
      <c r="DX43" s="241"/>
      <c r="DY43" s="240"/>
      <c r="DZ43" s="68"/>
      <c r="EA43" s="239"/>
      <c r="EB43" s="69"/>
      <c r="EC43" s="105">
        <f t="shared" si="30"/>
        <v>0</v>
      </c>
    </row>
    <row r="44" spans="2:133" x14ac:dyDescent="0.35">
      <c r="B44" s="67"/>
      <c r="C44" s="66"/>
      <c r="D44" s="68"/>
      <c r="E44" s="41"/>
      <c r="F44" s="69"/>
      <c r="G44" s="105">
        <f>D44*F44</f>
        <v>0</v>
      </c>
      <c r="J44" s="76"/>
      <c r="K44" s="241"/>
      <c r="L44" s="240"/>
      <c r="M44" s="68"/>
      <c r="N44" s="239"/>
      <c r="O44" s="69"/>
      <c r="P44" s="105">
        <f>M44*O44</f>
        <v>0</v>
      </c>
      <c r="S44" s="76"/>
      <c r="T44" s="241"/>
      <c r="U44" s="240"/>
      <c r="V44" s="68"/>
      <c r="W44" s="239"/>
      <c r="X44" s="69"/>
      <c r="Y44" s="105">
        <f>V44*X44</f>
        <v>0</v>
      </c>
      <c r="AB44" s="76"/>
      <c r="AC44" s="241"/>
      <c r="AD44" s="240"/>
      <c r="AE44" s="68"/>
      <c r="AF44" s="239"/>
      <c r="AG44" s="69"/>
      <c r="AH44" s="105">
        <f>AE44*AG44</f>
        <v>0</v>
      </c>
      <c r="AK44" s="76"/>
      <c r="AL44" s="241"/>
      <c r="AM44" s="240"/>
      <c r="AN44" s="68"/>
      <c r="AO44" s="239"/>
      <c r="AP44" s="69"/>
      <c r="AQ44" s="105">
        <f>AN44*AP44</f>
        <v>0</v>
      </c>
      <c r="AT44" s="76"/>
      <c r="AU44" s="241"/>
      <c r="AV44" s="240"/>
      <c r="AW44" s="68"/>
      <c r="AX44" s="239"/>
      <c r="AY44" s="69"/>
      <c r="AZ44" s="105">
        <f>AW44*AY44</f>
        <v>0</v>
      </c>
      <c r="BC44" s="76"/>
      <c r="BD44" s="241"/>
      <c r="BE44" s="240"/>
      <c r="BF44" s="68"/>
      <c r="BG44" s="239"/>
      <c r="BH44" s="69"/>
      <c r="BI44" s="105">
        <f>BF44*BH44</f>
        <v>0</v>
      </c>
      <c r="BL44" s="76"/>
      <c r="BM44" s="241"/>
      <c r="BN44" s="240"/>
      <c r="BO44" s="68"/>
      <c r="BP44" s="239"/>
      <c r="BQ44" s="69"/>
      <c r="BR44" s="105">
        <f>BO44*BQ44</f>
        <v>0</v>
      </c>
      <c r="BU44" s="76"/>
      <c r="BV44" s="241"/>
      <c r="BW44" s="240"/>
      <c r="BX44" s="68"/>
      <c r="BY44" s="239"/>
      <c r="BZ44" s="69"/>
      <c r="CA44" s="105">
        <f>BX44*BZ44</f>
        <v>0</v>
      </c>
      <c r="CD44" s="76"/>
      <c r="CE44" s="241"/>
      <c r="CF44" s="240"/>
      <c r="CG44" s="68"/>
      <c r="CH44" s="239"/>
      <c r="CI44" s="69"/>
      <c r="CJ44" s="105">
        <f>CG44*CI44</f>
        <v>0</v>
      </c>
      <c r="CM44" s="76"/>
      <c r="CN44" s="241"/>
      <c r="CO44" s="240"/>
      <c r="CP44" s="68"/>
      <c r="CQ44" s="239"/>
      <c r="CR44" s="69"/>
      <c r="CS44" s="105">
        <f>CP44*CR44</f>
        <v>0</v>
      </c>
      <c r="CV44" s="76"/>
      <c r="CW44" s="241"/>
      <c r="CX44" s="240"/>
      <c r="CY44" s="68"/>
      <c r="CZ44" s="239"/>
      <c r="DA44" s="69"/>
      <c r="DB44" s="105">
        <f>CY44*DA44</f>
        <v>0</v>
      </c>
      <c r="DE44" s="76"/>
      <c r="DF44" s="241"/>
      <c r="DG44" s="240"/>
      <c r="DH44" s="68"/>
      <c r="DI44" s="239"/>
      <c r="DJ44" s="69"/>
      <c r="DK44" s="105">
        <f>DH44*DJ44</f>
        <v>0</v>
      </c>
      <c r="DN44" s="76"/>
      <c r="DO44" s="241"/>
      <c r="DP44" s="240"/>
      <c r="DQ44" s="68"/>
      <c r="DR44" s="239"/>
      <c r="DS44" s="69"/>
      <c r="DT44" s="105">
        <f>DQ44*DS44</f>
        <v>0</v>
      </c>
      <c r="DW44" s="76"/>
      <c r="DX44" s="241"/>
      <c r="DY44" s="240"/>
      <c r="DZ44" s="68"/>
      <c r="EA44" s="239"/>
      <c r="EB44" s="69"/>
      <c r="EC44" s="105">
        <f>DZ44*EB44</f>
        <v>0</v>
      </c>
    </row>
    <row r="45" spans="2:133" x14ac:dyDescent="0.35">
      <c r="B45" s="67"/>
      <c r="C45" s="71"/>
      <c r="D45" s="72"/>
      <c r="E45" s="41"/>
      <c r="F45" s="73"/>
      <c r="G45" s="106">
        <f>D45*F45</f>
        <v>0</v>
      </c>
      <c r="J45" s="76"/>
      <c r="K45" s="241"/>
      <c r="L45" s="240"/>
      <c r="M45" s="72"/>
      <c r="N45" s="239"/>
      <c r="O45" s="73"/>
      <c r="P45" s="106">
        <f>M45*O45</f>
        <v>0</v>
      </c>
      <c r="S45" s="76"/>
      <c r="T45" s="241"/>
      <c r="U45" s="71"/>
      <c r="V45" s="72"/>
      <c r="W45" s="239"/>
      <c r="X45" s="73"/>
      <c r="Y45" s="106">
        <f>V45*X45</f>
        <v>0</v>
      </c>
      <c r="AB45" s="76"/>
      <c r="AC45" s="241"/>
      <c r="AD45" s="71"/>
      <c r="AE45" s="72"/>
      <c r="AF45" s="239"/>
      <c r="AG45" s="73"/>
      <c r="AH45" s="106">
        <f>AE45*AG45</f>
        <v>0</v>
      </c>
      <c r="AK45" s="76"/>
      <c r="AL45" s="241"/>
      <c r="AM45" s="71"/>
      <c r="AN45" s="72"/>
      <c r="AO45" s="239"/>
      <c r="AP45" s="73"/>
      <c r="AQ45" s="106">
        <f>AN45*AP45</f>
        <v>0</v>
      </c>
      <c r="AT45" s="76"/>
      <c r="AU45" s="241"/>
      <c r="AV45" s="71"/>
      <c r="AW45" s="72"/>
      <c r="AX45" s="239"/>
      <c r="AY45" s="73"/>
      <c r="AZ45" s="106">
        <f>AW45*AY45</f>
        <v>0</v>
      </c>
      <c r="BC45" s="76"/>
      <c r="BD45" s="241"/>
      <c r="BE45" s="71"/>
      <c r="BF45" s="72"/>
      <c r="BG45" s="239"/>
      <c r="BH45" s="73"/>
      <c r="BI45" s="106">
        <f>BF45*BH45</f>
        <v>0</v>
      </c>
      <c r="BL45" s="76"/>
      <c r="BM45" s="241"/>
      <c r="BN45" s="71"/>
      <c r="BO45" s="72"/>
      <c r="BP45" s="239"/>
      <c r="BQ45" s="73"/>
      <c r="BR45" s="106">
        <f>BO45*BQ45</f>
        <v>0</v>
      </c>
      <c r="BU45" s="76"/>
      <c r="BV45" s="241"/>
      <c r="BW45" s="71"/>
      <c r="BX45" s="72"/>
      <c r="BY45" s="239"/>
      <c r="BZ45" s="73"/>
      <c r="CA45" s="106">
        <f>BX45*BZ45</f>
        <v>0</v>
      </c>
      <c r="CD45" s="76"/>
      <c r="CE45" s="241"/>
      <c r="CF45" s="71"/>
      <c r="CG45" s="72"/>
      <c r="CH45" s="239"/>
      <c r="CI45" s="73"/>
      <c r="CJ45" s="106">
        <f>CG45*CI45</f>
        <v>0</v>
      </c>
      <c r="CM45" s="76"/>
      <c r="CN45" s="241"/>
      <c r="CO45" s="71"/>
      <c r="CP45" s="72"/>
      <c r="CQ45" s="239"/>
      <c r="CR45" s="73"/>
      <c r="CS45" s="106">
        <f>CP45*CR45</f>
        <v>0</v>
      </c>
      <c r="CV45" s="76"/>
      <c r="CW45" s="241"/>
      <c r="CX45" s="71"/>
      <c r="CY45" s="72"/>
      <c r="CZ45" s="239"/>
      <c r="DA45" s="73"/>
      <c r="DB45" s="106">
        <f>CY45*DA45</f>
        <v>0</v>
      </c>
      <c r="DE45" s="76"/>
      <c r="DF45" s="241"/>
      <c r="DG45" s="71"/>
      <c r="DH45" s="72"/>
      <c r="DI45" s="239"/>
      <c r="DJ45" s="73"/>
      <c r="DK45" s="106">
        <f>DH45*DJ45</f>
        <v>0</v>
      </c>
      <c r="DN45" s="76"/>
      <c r="DO45" s="241"/>
      <c r="DP45" s="71"/>
      <c r="DQ45" s="72"/>
      <c r="DR45" s="239"/>
      <c r="DS45" s="73"/>
      <c r="DT45" s="106">
        <f>DQ45*DS45</f>
        <v>0</v>
      </c>
      <c r="DW45" s="76"/>
      <c r="DX45" s="241"/>
      <c r="DY45" s="71"/>
      <c r="DZ45" s="72"/>
      <c r="EA45" s="239"/>
      <c r="EB45" s="73"/>
      <c r="EC45" s="106">
        <f>DZ45*EB45</f>
        <v>0</v>
      </c>
    </row>
    <row r="46" spans="2:133" x14ac:dyDescent="0.35">
      <c r="B46" s="67"/>
      <c r="C46" s="71"/>
      <c r="D46" s="72"/>
      <c r="E46" s="41"/>
      <c r="F46" s="73"/>
      <c r="G46" s="106">
        <f>D46*F46</f>
        <v>0</v>
      </c>
      <c r="J46" s="76"/>
      <c r="K46" s="241"/>
      <c r="L46" s="240"/>
      <c r="M46" s="72"/>
      <c r="N46" s="239"/>
      <c r="O46" s="73"/>
      <c r="P46" s="106">
        <f>M46*O46</f>
        <v>0</v>
      </c>
      <c r="S46" s="76"/>
      <c r="T46" s="241"/>
      <c r="U46" s="71"/>
      <c r="V46" s="72"/>
      <c r="W46" s="239"/>
      <c r="X46" s="73"/>
      <c r="Y46" s="106">
        <f>V46*X46</f>
        <v>0</v>
      </c>
      <c r="AB46" s="76"/>
      <c r="AC46" s="241"/>
      <c r="AD46" s="71"/>
      <c r="AE46" s="72"/>
      <c r="AF46" s="239"/>
      <c r="AG46" s="73"/>
      <c r="AH46" s="106">
        <f>AE46*AG46</f>
        <v>0</v>
      </c>
      <c r="AK46" s="76"/>
      <c r="AL46" s="241"/>
      <c r="AM46" s="71"/>
      <c r="AN46" s="72"/>
      <c r="AO46" s="239"/>
      <c r="AP46" s="73"/>
      <c r="AQ46" s="106">
        <f>AN46*AP46</f>
        <v>0</v>
      </c>
      <c r="AT46" s="76"/>
      <c r="AU46" s="241"/>
      <c r="AV46" s="71"/>
      <c r="AW46" s="72"/>
      <c r="AX46" s="239"/>
      <c r="AY46" s="73"/>
      <c r="AZ46" s="106">
        <f>AW46*AY46</f>
        <v>0</v>
      </c>
      <c r="BC46" s="76"/>
      <c r="BD46" s="241"/>
      <c r="BE46" s="71"/>
      <c r="BF46" s="72"/>
      <c r="BG46" s="239"/>
      <c r="BH46" s="73"/>
      <c r="BI46" s="106">
        <f>BF46*BH46</f>
        <v>0</v>
      </c>
      <c r="BL46" s="76"/>
      <c r="BM46" s="241"/>
      <c r="BN46" s="71"/>
      <c r="BO46" s="72"/>
      <c r="BP46" s="239"/>
      <c r="BQ46" s="73"/>
      <c r="BR46" s="106">
        <f>BO46*BQ46</f>
        <v>0</v>
      </c>
      <c r="BU46" s="76"/>
      <c r="BV46" s="241"/>
      <c r="BW46" s="71"/>
      <c r="BX46" s="72"/>
      <c r="BY46" s="239"/>
      <c r="BZ46" s="73"/>
      <c r="CA46" s="106">
        <f>BX46*BZ46</f>
        <v>0</v>
      </c>
      <c r="CD46" s="76"/>
      <c r="CE46" s="241"/>
      <c r="CF46" s="71"/>
      <c r="CG46" s="72"/>
      <c r="CH46" s="239"/>
      <c r="CI46" s="73"/>
      <c r="CJ46" s="106">
        <f>CG46*CI46</f>
        <v>0</v>
      </c>
      <c r="CM46" s="76"/>
      <c r="CN46" s="241"/>
      <c r="CO46" s="71"/>
      <c r="CP46" s="72"/>
      <c r="CQ46" s="239"/>
      <c r="CR46" s="73"/>
      <c r="CS46" s="106">
        <f>CP46*CR46</f>
        <v>0</v>
      </c>
      <c r="CV46" s="76"/>
      <c r="CW46" s="241"/>
      <c r="CX46" s="71"/>
      <c r="CY46" s="72"/>
      <c r="CZ46" s="239"/>
      <c r="DA46" s="73"/>
      <c r="DB46" s="106">
        <f>CY46*DA46</f>
        <v>0</v>
      </c>
      <c r="DE46" s="76"/>
      <c r="DF46" s="241"/>
      <c r="DG46" s="71"/>
      <c r="DH46" s="72"/>
      <c r="DI46" s="239"/>
      <c r="DJ46" s="73"/>
      <c r="DK46" s="106">
        <f>DH46*DJ46</f>
        <v>0</v>
      </c>
      <c r="DN46" s="76"/>
      <c r="DO46" s="241"/>
      <c r="DP46" s="71"/>
      <c r="DQ46" s="72"/>
      <c r="DR46" s="239"/>
      <c r="DS46" s="73"/>
      <c r="DT46" s="106">
        <f>DQ46*DS46</f>
        <v>0</v>
      </c>
      <c r="DW46" s="76"/>
      <c r="DX46" s="241"/>
      <c r="DY46" s="71"/>
      <c r="DZ46" s="72"/>
      <c r="EA46" s="239"/>
      <c r="EB46" s="73"/>
      <c r="EC46" s="106">
        <f>DZ46*EB46</f>
        <v>0</v>
      </c>
    </row>
    <row r="47" spans="2:133" x14ac:dyDescent="0.35">
      <c r="B47" s="67"/>
      <c r="C47" s="71"/>
      <c r="D47" s="72"/>
      <c r="E47" s="41"/>
      <c r="F47" s="73"/>
      <c r="G47" s="107">
        <f>D47*F47</f>
        <v>0</v>
      </c>
      <c r="J47" s="76"/>
      <c r="K47" s="241"/>
      <c r="L47" s="240"/>
      <c r="M47" s="72"/>
      <c r="N47" s="239"/>
      <c r="O47" s="73"/>
      <c r="P47" s="107">
        <f>M47*O47</f>
        <v>0</v>
      </c>
      <c r="S47" s="76"/>
      <c r="T47" s="241"/>
      <c r="U47" s="71"/>
      <c r="V47" s="72"/>
      <c r="W47" s="239"/>
      <c r="X47" s="73"/>
      <c r="Y47" s="107">
        <f>V47*X47</f>
        <v>0</v>
      </c>
      <c r="AB47" s="76"/>
      <c r="AC47" s="241"/>
      <c r="AD47" s="71"/>
      <c r="AE47" s="72"/>
      <c r="AF47" s="239"/>
      <c r="AG47" s="73"/>
      <c r="AH47" s="107">
        <f>AE47*AG47</f>
        <v>0</v>
      </c>
      <c r="AK47" s="76"/>
      <c r="AL47" s="241"/>
      <c r="AM47" s="71"/>
      <c r="AN47" s="72"/>
      <c r="AO47" s="239"/>
      <c r="AP47" s="73"/>
      <c r="AQ47" s="107">
        <f>AN47*AP47</f>
        <v>0</v>
      </c>
      <c r="AT47" s="76"/>
      <c r="AU47" s="241"/>
      <c r="AV47" s="71"/>
      <c r="AW47" s="72"/>
      <c r="AX47" s="239"/>
      <c r="AY47" s="73"/>
      <c r="AZ47" s="107">
        <f>AW47*AY47</f>
        <v>0</v>
      </c>
      <c r="BC47" s="76"/>
      <c r="BD47" s="241"/>
      <c r="BE47" s="71"/>
      <c r="BF47" s="72"/>
      <c r="BG47" s="239"/>
      <c r="BH47" s="73"/>
      <c r="BI47" s="107">
        <f>BF47*BH47</f>
        <v>0</v>
      </c>
      <c r="BL47" s="76"/>
      <c r="BM47" s="241"/>
      <c r="BN47" s="71"/>
      <c r="BO47" s="72"/>
      <c r="BP47" s="239"/>
      <c r="BQ47" s="73"/>
      <c r="BR47" s="107">
        <f>BO47*BQ47</f>
        <v>0</v>
      </c>
      <c r="BU47" s="76"/>
      <c r="BV47" s="241"/>
      <c r="BW47" s="71"/>
      <c r="BX47" s="72"/>
      <c r="BY47" s="239"/>
      <c r="BZ47" s="73"/>
      <c r="CA47" s="107">
        <f>BX47*BZ47</f>
        <v>0</v>
      </c>
      <c r="CD47" s="76"/>
      <c r="CE47" s="241"/>
      <c r="CF47" s="71"/>
      <c r="CG47" s="72"/>
      <c r="CH47" s="239"/>
      <c r="CI47" s="73"/>
      <c r="CJ47" s="107">
        <f>CG47*CI47</f>
        <v>0</v>
      </c>
      <c r="CM47" s="76"/>
      <c r="CN47" s="241"/>
      <c r="CO47" s="71"/>
      <c r="CP47" s="72"/>
      <c r="CQ47" s="239"/>
      <c r="CR47" s="73"/>
      <c r="CS47" s="107">
        <f>CP47*CR47</f>
        <v>0</v>
      </c>
      <c r="CV47" s="76"/>
      <c r="CW47" s="241"/>
      <c r="CX47" s="71"/>
      <c r="CY47" s="72"/>
      <c r="CZ47" s="239"/>
      <c r="DA47" s="73"/>
      <c r="DB47" s="107">
        <f>CY47*DA47</f>
        <v>0</v>
      </c>
      <c r="DE47" s="76"/>
      <c r="DF47" s="241"/>
      <c r="DG47" s="71"/>
      <c r="DH47" s="72"/>
      <c r="DI47" s="239"/>
      <c r="DJ47" s="73"/>
      <c r="DK47" s="107">
        <f>DH47*DJ47</f>
        <v>0</v>
      </c>
      <c r="DN47" s="76"/>
      <c r="DO47" s="241"/>
      <c r="DP47" s="71"/>
      <c r="DQ47" s="72"/>
      <c r="DR47" s="239"/>
      <c r="DS47" s="73"/>
      <c r="DT47" s="107">
        <f>DQ47*DS47</f>
        <v>0</v>
      </c>
      <c r="DW47" s="76"/>
      <c r="DX47" s="241"/>
      <c r="DY47" s="71"/>
      <c r="DZ47" s="72"/>
      <c r="EA47" s="239"/>
      <c r="EB47" s="73"/>
      <c r="EC47" s="107">
        <f>DZ47*EB47</f>
        <v>0</v>
      </c>
    </row>
    <row r="48" spans="2:133" x14ac:dyDescent="0.35">
      <c r="J48" s="76"/>
      <c r="S48" s="76"/>
      <c r="AB48" s="76"/>
      <c r="AK48" s="76"/>
      <c r="AT48" s="76"/>
      <c r="BC48" s="76"/>
      <c r="BL48" s="76"/>
      <c r="BU48" s="76"/>
      <c r="CD48" s="76"/>
      <c r="CM48" s="76"/>
      <c r="CV48" s="76"/>
      <c r="DE48" s="76"/>
      <c r="DN48" s="76"/>
      <c r="DW48" s="76"/>
    </row>
    <row r="49" spans="2:129" x14ac:dyDescent="0.35">
      <c r="B49" s="75" t="s">
        <v>24</v>
      </c>
      <c r="C49" s="108">
        <f>SUM(G38:G47)</f>
        <v>3500000000</v>
      </c>
      <c r="J49" s="76"/>
      <c r="K49" s="75" t="s">
        <v>24</v>
      </c>
      <c r="L49" s="108">
        <f>SUM(P38:P47)</f>
        <v>21740490769.919998</v>
      </c>
      <c r="S49" s="76"/>
      <c r="T49" s="75" t="s">
        <v>24</v>
      </c>
      <c r="U49" s="108">
        <f>SUM(Y38:Y47)</f>
        <v>28424647574</v>
      </c>
      <c r="AB49" s="76"/>
      <c r="AC49" s="75" t="s">
        <v>24</v>
      </c>
      <c r="AD49" s="108">
        <f>SUM(AH38:AH47)</f>
        <v>28424647574</v>
      </c>
      <c r="AK49" s="76"/>
      <c r="AL49" s="75" t="s">
        <v>24</v>
      </c>
      <c r="AM49" s="108">
        <f>SUM(AQ38:AQ47)</f>
        <v>28424647574</v>
      </c>
      <c r="AT49" s="76"/>
      <c r="AU49" s="75" t="s">
        <v>24</v>
      </c>
      <c r="AV49" s="108">
        <f>SUM(AZ38:AZ47)</f>
        <v>28424647574</v>
      </c>
      <c r="BC49" s="76"/>
      <c r="BD49" s="75" t="s">
        <v>24</v>
      </c>
      <c r="BE49" s="108">
        <f>SUM(BI38:BI47)</f>
        <v>28424647574</v>
      </c>
      <c r="BL49" s="76"/>
      <c r="BM49" s="75" t="s">
        <v>24</v>
      </c>
      <c r="BN49" s="108">
        <f>SUM(BR38:BR47)</f>
        <v>28424647574</v>
      </c>
      <c r="BU49" s="76"/>
      <c r="BV49" s="75" t="s">
        <v>24</v>
      </c>
      <c r="BW49" s="108">
        <f>SUM(CA38:CA47)</f>
        <v>28424647574</v>
      </c>
      <c r="CD49" s="76"/>
      <c r="CE49" s="75" t="s">
        <v>24</v>
      </c>
      <c r="CF49" s="108">
        <f>SUM(CJ38:CJ47)</f>
        <v>28424647574</v>
      </c>
      <c r="CM49" s="76"/>
      <c r="CN49" s="75" t="s">
        <v>24</v>
      </c>
      <c r="CO49" s="108">
        <f>SUM(CS38:CS47)</f>
        <v>28424647574</v>
      </c>
      <c r="CV49" s="76"/>
      <c r="CW49" s="75" t="s">
        <v>24</v>
      </c>
      <c r="CX49" s="108">
        <f>SUM(DB38:DB47)</f>
        <v>28424647574</v>
      </c>
      <c r="DE49" s="76"/>
      <c r="DF49" s="75" t="s">
        <v>24</v>
      </c>
      <c r="DG49" s="108">
        <f>SUM(DK38:DK47)</f>
        <v>28424647574</v>
      </c>
      <c r="DN49" s="76"/>
      <c r="DO49" s="75" t="s">
        <v>24</v>
      </c>
      <c r="DP49" s="108">
        <f>SUM(DT38:DT47)</f>
        <v>28424647574</v>
      </c>
      <c r="DW49" s="76"/>
      <c r="DX49" s="75" t="s">
        <v>24</v>
      </c>
      <c r="DY49" s="108">
        <f>SUM(EC38:EC47)</f>
        <v>28424647574</v>
      </c>
    </row>
    <row r="50" spans="2:129" x14ac:dyDescent="0.35">
      <c r="J50" s="76"/>
      <c r="K50" s="74"/>
      <c r="L50" s="74"/>
      <c r="S50" s="76"/>
      <c r="T50" s="74"/>
      <c r="U50" s="74"/>
      <c r="AB50" s="76"/>
      <c r="AC50" s="74"/>
      <c r="AD50" s="74"/>
      <c r="AK50" s="76"/>
      <c r="AL50" s="74"/>
      <c r="AM50" s="74"/>
      <c r="AT50" s="76"/>
      <c r="AU50" s="74"/>
      <c r="AV50" s="74"/>
      <c r="BC50" s="76"/>
      <c r="BD50" s="74"/>
      <c r="BE50" s="74"/>
      <c r="BL50" s="76"/>
      <c r="BM50" s="74"/>
      <c r="BN50" s="74"/>
      <c r="BU50" s="76"/>
      <c r="BV50" s="74"/>
      <c r="BW50" s="74"/>
      <c r="CD50" s="76"/>
      <c r="CE50" s="74"/>
      <c r="CF50" s="74"/>
      <c r="CM50" s="76"/>
      <c r="CN50" s="74"/>
      <c r="CO50" s="74"/>
      <c r="CV50" s="76"/>
      <c r="CW50" s="74"/>
      <c r="CX50" s="74"/>
      <c r="DE50" s="76"/>
      <c r="DF50" s="74"/>
      <c r="DG50" s="74"/>
      <c r="DN50" s="76"/>
      <c r="DO50" s="74"/>
      <c r="DP50" s="74"/>
      <c r="DW50" s="76"/>
      <c r="DX50" s="74"/>
      <c r="DY50" s="74"/>
    </row>
    <row r="51" spans="2:129" x14ac:dyDescent="0.35">
      <c r="J51" s="76"/>
      <c r="K51" s="74"/>
      <c r="L51" s="74"/>
      <c r="S51" s="76"/>
      <c r="T51" s="74"/>
      <c r="U51" s="74"/>
      <c r="AB51" s="76"/>
      <c r="AC51" s="74"/>
      <c r="AD51" s="74"/>
      <c r="AK51" s="76"/>
      <c r="AL51" s="74"/>
      <c r="AM51" s="74"/>
      <c r="AT51" s="76"/>
      <c r="AU51" s="74"/>
      <c r="AV51" s="74"/>
      <c r="BC51" s="76"/>
      <c r="BD51" s="74"/>
      <c r="BE51" s="74"/>
      <c r="BL51" s="76"/>
      <c r="BM51" s="74"/>
      <c r="BN51" s="74"/>
      <c r="BU51" s="76"/>
      <c r="BV51" s="74"/>
      <c r="BW51" s="74"/>
      <c r="CD51" s="76"/>
      <c r="CE51" s="74"/>
      <c r="CF51" s="74"/>
      <c r="CM51" s="76"/>
      <c r="CN51" s="74"/>
      <c r="CO51" s="74"/>
      <c r="CV51" s="76"/>
      <c r="CW51" s="74"/>
      <c r="CX51" s="74"/>
      <c r="DE51" s="76"/>
      <c r="DF51" s="74"/>
      <c r="DG51" s="74"/>
      <c r="DN51" s="76"/>
      <c r="DO51" s="74"/>
      <c r="DP51" s="74"/>
      <c r="DW51" s="76"/>
      <c r="DX51" s="74"/>
      <c r="DY51" s="74"/>
    </row>
  </sheetData>
  <sheetProtection algorithmName="SHA-512" hashValue="ODzRzgr/rAeGci6TxATx79XLOjgsdWziAR+nnicoVyn1z4ww7mSlo6WMaivXu5inR/obgz/H7Ne6BUsc7HGaeQ==" saltValue="eAOdMi7G6KNSRQUbu8T7TQ==" spinCount="100000" sheet="1" objects="1" scenarios="1"/>
  <mergeCells count="61">
    <mergeCell ref="D10:D11"/>
    <mergeCell ref="A6:B6"/>
    <mergeCell ref="A3:C3"/>
    <mergeCell ref="A4:B4"/>
    <mergeCell ref="A5:B5"/>
    <mergeCell ref="J5:K5"/>
    <mergeCell ref="J4:K4"/>
    <mergeCell ref="J6:K6"/>
    <mergeCell ref="J3:L3"/>
    <mergeCell ref="S3:U3"/>
    <mergeCell ref="S4:T4"/>
    <mergeCell ref="S5:T5"/>
    <mergeCell ref="S6:T6"/>
    <mergeCell ref="AB3:AD3"/>
    <mergeCell ref="AB4:AC4"/>
    <mergeCell ref="AB5:AC5"/>
    <mergeCell ref="AB6:AC6"/>
    <mergeCell ref="AK3:AM3"/>
    <mergeCell ref="AK4:AL4"/>
    <mergeCell ref="AK5:AL5"/>
    <mergeCell ref="AK6:AL6"/>
    <mergeCell ref="AT3:AV3"/>
    <mergeCell ref="AT4:AU4"/>
    <mergeCell ref="AT5:AU5"/>
    <mergeCell ref="AT6:AU6"/>
    <mergeCell ref="BC3:BE3"/>
    <mergeCell ref="BC4:BD4"/>
    <mergeCell ref="BC5:BD5"/>
    <mergeCell ref="BC6:BD6"/>
    <mergeCell ref="CD3:CF3"/>
    <mergeCell ref="CD4:CE4"/>
    <mergeCell ref="CD5:CE5"/>
    <mergeCell ref="CD6:CE6"/>
    <mergeCell ref="BL3:BN3"/>
    <mergeCell ref="BL4:BM4"/>
    <mergeCell ref="BL5:BM5"/>
    <mergeCell ref="BL6:BM6"/>
    <mergeCell ref="BU3:BW3"/>
    <mergeCell ref="BU4:BV4"/>
    <mergeCell ref="BU5:BV5"/>
    <mergeCell ref="BU6:BV6"/>
    <mergeCell ref="CM3:CO3"/>
    <mergeCell ref="CV3:CX3"/>
    <mergeCell ref="DE3:DG3"/>
    <mergeCell ref="DN3:DP3"/>
    <mergeCell ref="DW3:DY3"/>
    <mergeCell ref="CM4:CN4"/>
    <mergeCell ref="CV4:CW4"/>
    <mergeCell ref="DE4:DF4"/>
    <mergeCell ref="DN4:DO4"/>
    <mergeCell ref="DW4:DX4"/>
    <mergeCell ref="CM5:CN5"/>
    <mergeCell ref="CV5:CW5"/>
    <mergeCell ref="DE5:DF5"/>
    <mergeCell ref="DN5:DO5"/>
    <mergeCell ref="DW5:DX5"/>
    <mergeCell ref="CM6:CN6"/>
    <mergeCell ref="CV6:CW6"/>
    <mergeCell ref="DE6:DF6"/>
    <mergeCell ref="DN6:DO6"/>
    <mergeCell ref="DW6:DX6"/>
  </mergeCells>
  <conditionalFormatting sqref="C7">
    <cfRule type="containsText" dxfId="1193" priority="1383" operator="containsText" text="lanjutkan">
      <formula>NOT(ISERROR(SEARCH("lanjutkan",C7)))</formula>
    </cfRule>
    <cfRule type="containsText" dxfId="1192" priority="1414" operator="containsText" text="Bukan">
      <formula>NOT(ISERROR(SEARCH("Bukan",C7)))</formula>
    </cfRule>
  </conditionalFormatting>
  <conditionalFormatting sqref="D28:D29">
    <cfRule type="containsText" dxfId="1191" priority="1384" operator="containsText" text="Tidak">
      <formula>NOT(ISERROR(SEARCH("Tidak",D28)))</formula>
    </cfRule>
  </conditionalFormatting>
  <conditionalFormatting sqref="L7">
    <cfRule type="containsText" dxfId="1190" priority="1360" operator="containsText" text="lanjutkan">
      <formula>NOT(ISERROR(SEARCH("lanjutkan",L7)))</formula>
    </cfRule>
    <cfRule type="containsText" dxfId="1189" priority="1381" operator="containsText" text="Bukan">
      <formula>NOT(ISERROR(SEARCH("Bukan",L7)))</formula>
    </cfRule>
  </conditionalFormatting>
  <conditionalFormatting sqref="M30:M31">
    <cfRule type="containsText" dxfId="1188" priority="1355" operator="containsText" text="Tidak">
      <formula>NOT(ISERROR(SEARCH("Tidak",M30)))</formula>
    </cfRule>
  </conditionalFormatting>
  <conditionalFormatting sqref="U7">
    <cfRule type="containsText" dxfId="1187" priority="1337" operator="containsText" text="lanjutkan">
      <formula>NOT(ISERROR(SEARCH("lanjutkan",U7)))</formula>
    </cfRule>
    <cfRule type="containsText" dxfId="1186" priority="1354" operator="containsText" text="Bukan">
      <formula>NOT(ISERROR(SEARCH("Bukan",U7)))</formula>
    </cfRule>
  </conditionalFormatting>
  <conditionalFormatting sqref="U18">
    <cfRule type="expression" dxfId="1185" priority="1336">
      <formula>IF(U17="Teknologi dan Metode Kerja",V18&lt;&gt;44)</formula>
    </cfRule>
    <cfRule type="expression" dxfId="1184" priority="1338">
      <formula>IF(U17="Natural",V18&lt;&gt;33)</formula>
    </cfRule>
    <cfRule type="expression" dxfId="1183" priority="1339">
      <formula>IF(U17="Pihak terkait",V18&lt;&gt;22)</formula>
    </cfRule>
    <cfRule type="expression" dxfId="1182" priority="1340">
      <formula>IF(U17="Owner",V18&lt;&gt;11)</formula>
    </cfRule>
  </conditionalFormatting>
  <conditionalFormatting sqref="T31:V31">
    <cfRule type="containsText" dxfId="1181" priority="1332" operator="containsText" text="Tidak">
      <formula>NOT(ISERROR(SEARCH("Tidak",T31)))</formula>
    </cfRule>
  </conditionalFormatting>
  <conditionalFormatting sqref="AD7">
    <cfRule type="containsText" dxfId="1180" priority="1314" operator="containsText" text="lanjutkan">
      <formula>NOT(ISERROR(SEARCH("lanjutkan",AD7)))</formula>
    </cfRule>
    <cfRule type="containsText" dxfId="1179" priority="1331" operator="containsText" text="Bukan">
      <formula>NOT(ISERROR(SEARCH("Bukan",AD7)))</formula>
    </cfRule>
  </conditionalFormatting>
  <conditionalFormatting sqref="AM7">
    <cfRule type="containsText" dxfId="1178" priority="1291" operator="containsText" text="lanjutkan">
      <formula>NOT(ISERROR(SEARCH("lanjutkan",AM7)))</formula>
    </cfRule>
    <cfRule type="containsText" dxfId="1177" priority="1308" operator="containsText" text="Bukan">
      <formula>NOT(ISERROR(SEARCH("Bukan",AM7)))</formula>
    </cfRule>
  </conditionalFormatting>
  <conditionalFormatting sqref="AV7">
    <cfRule type="containsText" dxfId="1176" priority="1268" operator="containsText" text="lanjutkan">
      <formula>NOT(ISERROR(SEARCH("lanjutkan",AV7)))</formula>
    </cfRule>
    <cfRule type="containsText" dxfId="1175" priority="1285" operator="containsText" text="Bukan">
      <formula>NOT(ISERROR(SEARCH("Bukan",AV7)))</formula>
    </cfRule>
  </conditionalFormatting>
  <conditionalFormatting sqref="BE7">
    <cfRule type="containsText" dxfId="1174" priority="1245" operator="containsText" text="lanjutkan">
      <formula>NOT(ISERROR(SEARCH("lanjutkan",BE7)))</formula>
    </cfRule>
    <cfRule type="containsText" dxfId="1173" priority="1262" operator="containsText" text="Bukan">
      <formula>NOT(ISERROR(SEARCH("Bukan",BE7)))</formula>
    </cfRule>
  </conditionalFormatting>
  <conditionalFormatting sqref="BN7">
    <cfRule type="containsText" dxfId="1172" priority="1222" operator="containsText" text="lanjutkan">
      <formula>NOT(ISERROR(SEARCH("lanjutkan",BN7)))</formula>
    </cfRule>
    <cfRule type="containsText" dxfId="1171" priority="1239" operator="containsText" text="Bukan">
      <formula>NOT(ISERROR(SEARCH("Bukan",BN7)))</formula>
    </cfRule>
  </conditionalFormatting>
  <conditionalFormatting sqref="BW7">
    <cfRule type="containsText" dxfId="1170" priority="1199" operator="containsText" text="lanjutkan">
      <formula>NOT(ISERROR(SEARCH("lanjutkan",BW7)))</formula>
    </cfRule>
    <cfRule type="containsText" dxfId="1169" priority="1216" operator="containsText" text="Bukan">
      <formula>NOT(ISERROR(SEARCH("Bukan",BW7)))</formula>
    </cfRule>
  </conditionalFormatting>
  <conditionalFormatting sqref="CF7">
    <cfRule type="containsText" dxfId="1168" priority="1176" operator="containsText" text="lanjutkan">
      <formula>NOT(ISERROR(SEARCH("lanjutkan",CF7)))</formula>
    </cfRule>
    <cfRule type="containsText" dxfId="1167" priority="1193" operator="containsText" text="Bukan">
      <formula>NOT(ISERROR(SEARCH("Bukan",CF7)))</formula>
    </cfRule>
  </conditionalFormatting>
  <conditionalFormatting sqref="AN28:AN29">
    <cfRule type="containsText" dxfId="1166" priority="1040" operator="containsText" text="Tidak">
      <formula>NOT(ISERROR(SEARCH("Tidak",AN28)))</formula>
    </cfRule>
  </conditionalFormatting>
  <conditionalFormatting sqref="BF30:BF31">
    <cfRule type="containsText" dxfId="1165" priority="1038" operator="containsText" text="Tidak">
      <formula>NOT(ISERROR(SEARCH("Tidak",BF30)))</formula>
    </cfRule>
  </conditionalFormatting>
  <conditionalFormatting sqref="C26">
    <cfRule type="containsText" dxfId="1164" priority="1025" operator="containsText" text="Silah">
      <formula>NOT(ISERROR(SEARCH("Silah",C26)))</formula>
    </cfRule>
    <cfRule type="containsText" dxfId="1163" priority="1026" operator="containsText" text="Tidak">
      <formula>NOT(ISERROR(SEARCH("Tidak",C26)))</formula>
    </cfRule>
  </conditionalFormatting>
  <conditionalFormatting sqref="G26">
    <cfRule type="containsText" dxfId="1162" priority="1023" operator="containsText" text="Silah">
      <formula>NOT(ISERROR(SEARCH("Silah",G26)))</formula>
    </cfRule>
    <cfRule type="containsText" dxfId="1161" priority="1024" operator="containsText" text="Tidak">
      <formula>NOT(ISERROR(SEARCH("Tidak",G26)))</formula>
    </cfRule>
  </conditionalFormatting>
  <conditionalFormatting sqref="P26">
    <cfRule type="containsText" dxfId="1160" priority="1019" operator="containsText" text="Silah">
      <formula>NOT(ISERROR(SEARCH("Silah",P26)))</formula>
    </cfRule>
    <cfRule type="containsText" dxfId="1159" priority="1020" operator="containsText" text="Tidak">
      <formula>NOT(ISERROR(SEARCH("Tidak",P26)))</formula>
    </cfRule>
  </conditionalFormatting>
  <conditionalFormatting sqref="U26">
    <cfRule type="containsText" dxfId="1158" priority="1017" operator="containsText" text="Silah">
      <formula>NOT(ISERROR(SEARCH("Silah",U26)))</formula>
    </cfRule>
    <cfRule type="containsText" dxfId="1157" priority="1018" operator="containsText" text="Tidak">
      <formula>NOT(ISERROR(SEARCH("Tidak",U26)))</formula>
    </cfRule>
  </conditionalFormatting>
  <conditionalFormatting sqref="Y26">
    <cfRule type="containsText" dxfId="1156" priority="1015" operator="containsText" text="Silah">
      <formula>NOT(ISERROR(SEARCH("Silah",Y26)))</formula>
    </cfRule>
    <cfRule type="containsText" dxfId="1155" priority="1016" operator="containsText" text="Tidak">
      <formula>NOT(ISERROR(SEARCH("Tidak",Y26)))</formula>
    </cfRule>
  </conditionalFormatting>
  <conditionalFormatting sqref="AD26">
    <cfRule type="containsText" dxfId="1154" priority="1013" operator="containsText" text="Silah">
      <formula>NOT(ISERROR(SEARCH("Silah",AD26)))</formula>
    </cfRule>
    <cfRule type="containsText" dxfId="1153" priority="1014" operator="containsText" text="Tidak">
      <formula>NOT(ISERROR(SEARCH("Tidak",AD26)))</formula>
    </cfRule>
  </conditionalFormatting>
  <conditionalFormatting sqref="AH26">
    <cfRule type="containsText" dxfId="1152" priority="1011" operator="containsText" text="Silah">
      <formula>NOT(ISERROR(SEARCH("Silah",AH26)))</formula>
    </cfRule>
    <cfRule type="containsText" dxfId="1151" priority="1012" operator="containsText" text="Tidak">
      <formula>NOT(ISERROR(SEARCH("Tidak",AH26)))</formula>
    </cfRule>
  </conditionalFormatting>
  <conditionalFormatting sqref="AM26">
    <cfRule type="containsText" dxfId="1150" priority="1009" operator="containsText" text="Silah">
      <formula>NOT(ISERROR(SEARCH("Silah",AM26)))</formula>
    </cfRule>
    <cfRule type="containsText" dxfId="1149" priority="1010" operator="containsText" text="Tidak">
      <formula>NOT(ISERROR(SEARCH("Tidak",AM26)))</formula>
    </cfRule>
  </conditionalFormatting>
  <conditionalFormatting sqref="AQ26">
    <cfRule type="containsText" dxfId="1148" priority="1007" operator="containsText" text="Silah">
      <formula>NOT(ISERROR(SEARCH("Silah",AQ26)))</formula>
    </cfRule>
    <cfRule type="containsText" dxfId="1147" priority="1008" operator="containsText" text="Tidak">
      <formula>NOT(ISERROR(SEARCH("Tidak",AQ26)))</formula>
    </cfRule>
  </conditionalFormatting>
  <conditionalFormatting sqref="AV26">
    <cfRule type="containsText" dxfId="1146" priority="1005" operator="containsText" text="Silah">
      <formula>NOT(ISERROR(SEARCH("Silah",AV26)))</formula>
    </cfRule>
    <cfRule type="containsText" dxfId="1145" priority="1006" operator="containsText" text="Tidak">
      <formula>NOT(ISERROR(SEARCH("Tidak",AV26)))</formula>
    </cfRule>
  </conditionalFormatting>
  <conditionalFormatting sqref="AZ26">
    <cfRule type="containsText" dxfId="1144" priority="1003" operator="containsText" text="Silah">
      <formula>NOT(ISERROR(SEARCH("Silah",AZ26)))</formula>
    </cfRule>
    <cfRule type="containsText" dxfId="1143" priority="1004" operator="containsText" text="Tidak">
      <formula>NOT(ISERROR(SEARCH("Tidak",AZ26)))</formula>
    </cfRule>
  </conditionalFormatting>
  <conditionalFormatting sqref="BE26">
    <cfRule type="containsText" dxfId="1142" priority="1001" operator="containsText" text="Silah">
      <formula>NOT(ISERROR(SEARCH("Silah",BE26)))</formula>
    </cfRule>
    <cfRule type="containsText" dxfId="1141" priority="1002" operator="containsText" text="Tidak">
      <formula>NOT(ISERROR(SEARCH("Tidak",BE26)))</formula>
    </cfRule>
  </conditionalFormatting>
  <conditionalFormatting sqref="BI26">
    <cfRule type="containsText" dxfId="1140" priority="999" operator="containsText" text="Silah">
      <formula>NOT(ISERROR(SEARCH("Silah",BI26)))</formula>
    </cfRule>
    <cfRule type="containsText" dxfId="1139" priority="1000" operator="containsText" text="Tidak">
      <formula>NOT(ISERROR(SEARCH("Tidak",BI26)))</formula>
    </cfRule>
  </conditionalFormatting>
  <conditionalFormatting sqref="BN26">
    <cfRule type="containsText" dxfId="1138" priority="997" operator="containsText" text="Silah">
      <formula>NOT(ISERROR(SEARCH("Silah",BN26)))</formula>
    </cfRule>
    <cfRule type="containsText" dxfId="1137" priority="998" operator="containsText" text="Tidak">
      <formula>NOT(ISERROR(SEARCH("Tidak",BN26)))</formula>
    </cfRule>
  </conditionalFormatting>
  <conditionalFormatting sqref="BR26">
    <cfRule type="containsText" dxfId="1136" priority="995" operator="containsText" text="Silah">
      <formula>NOT(ISERROR(SEARCH("Silah",BR26)))</formula>
    </cfRule>
    <cfRule type="containsText" dxfId="1135" priority="996" operator="containsText" text="Tidak">
      <formula>NOT(ISERROR(SEARCH("Tidak",BR26)))</formula>
    </cfRule>
  </conditionalFormatting>
  <conditionalFormatting sqref="BW26">
    <cfRule type="containsText" dxfId="1134" priority="993" operator="containsText" text="Silah">
      <formula>NOT(ISERROR(SEARCH("Silah",BW26)))</formula>
    </cfRule>
    <cfRule type="containsText" dxfId="1133" priority="994" operator="containsText" text="Tidak">
      <formula>NOT(ISERROR(SEARCH("Tidak",BW26)))</formula>
    </cfRule>
  </conditionalFormatting>
  <conditionalFormatting sqref="CA26">
    <cfRule type="containsText" dxfId="1132" priority="991" operator="containsText" text="Silah">
      <formula>NOT(ISERROR(SEARCH("Silah",CA26)))</formula>
    </cfRule>
    <cfRule type="containsText" dxfId="1131" priority="992" operator="containsText" text="Tidak">
      <formula>NOT(ISERROR(SEARCH("Tidak",CA26)))</formula>
    </cfRule>
  </conditionalFormatting>
  <conditionalFormatting sqref="CF26">
    <cfRule type="containsText" dxfId="1130" priority="989" operator="containsText" text="Silah">
      <formula>NOT(ISERROR(SEARCH("Silah",CF26)))</formula>
    </cfRule>
    <cfRule type="containsText" dxfId="1129" priority="990" operator="containsText" text="Tidak">
      <formula>NOT(ISERROR(SEARCH("Tidak",CF26)))</formula>
    </cfRule>
  </conditionalFormatting>
  <conditionalFormatting sqref="CJ26">
    <cfRule type="containsText" dxfId="1128" priority="987" operator="containsText" text="Silah">
      <formula>NOT(ISERROR(SEARCH("Silah",CJ26)))</formula>
    </cfRule>
    <cfRule type="containsText" dxfId="1127" priority="988" operator="containsText" text="Tidak">
      <formula>NOT(ISERROR(SEARCH("Tidak",CJ26)))</formula>
    </cfRule>
  </conditionalFormatting>
  <conditionalFormatting sqref="L26">
    <cfRule type="containsText" dxfId="1126" priority="967" operator="containsText" text="Silah">
      <formula>NOT(ISERROR(SEARCH("Silah",L26)))</formula>
    </cfRule>
    <cfRule type="containsText" dxfId="1125" priority="968" operator="containsText" text="Tidak">
      <formula>NOT(ISERROR(SEARCH("Tidak",L26)))</formula>
    </cfRule>
  </conditionalFormatting>
  <conditionalFormatting sqref="K30:L31">
    <cfRule type="containsText" dxfId="1124" priority="966" operator="containsText" text="Tidak">
      <formula>NOT(ISERROR(SEARCH("Tidak",K30)))</formula>
    </cfRule>
  </conditionalFormatting>
  <conditionalFormatting sqref="CG28:CG29">
    <cfRule type="containsText" dxfId="1123" priority="955" operator="containsText" text="Tidak">
      <formula>NOT(ISERROR(SEARCH("Tidak",CG28)))</formula>
    </cfRule>
  </conditionalFormatting>
  <conditionalFormatting sqref="M28:M29">
    <cfRule type="containsText" dxfId="1122" priority="964" operator="containsText" text="Tidak">
      <formula>NOT(ISERROR(SEARCH("Tidak",M28)))</formula>
    </cfRule>
  </conditionalFormatting>
  <conditionalFormatting sqref="V28:V29">
    <cfRule type="containsText" dxfId="1121" priority="963" operator="containsText" text="Tidak">
      <formula>NOT(ISERROR(SEARCH("Tidak",V28)))</formula>
    </cfRule>
  </conditionalFormatting>
  <conditionalFormatting sqref="T30:V30">
    <cfRule type="containsText" dxfId="1120" priority="962" operator="containsText" text="Tidak">
      <formula>NOT(ISERROR(SEARCH("Tidak",T30)))</formula>
    </cfRule>
  </conditionalFormatting>
  <conditionalFormatting sqref="AE28:AE29">
    <cfRule type="containsText" dxfId="1119" priority="961" operator="containsText" text="Tidak">
      <formula>NOT(ISERROR(SEARCH("Tidak",AE28)))</formula>
    </cfRule>
  </conditionalFormatting>
  <conditionalFormatting sqref="AW28:AW29">
    <cfRule type="containsText" dxfId="1118" priority="960" operator="containsText" text="Tidak">
      <formula>NOT(ISERROR(SEARCH("Tidak",AW28)))</formula>
    </cfRule>
  </conditionalFormatting>
  <conditionalFormatting sqref="BF28:BF29">
    <cfRule type="containsText" dxfId="1117" priority="959" operator="containsText" text="Tidak">
      <formula>NOT(ISERROR(SEARCH("Tidak",BF28)))</formula>
    </cfRule>
  </conditionalFormatting>
  <conditionalFormatting sqref="BO28:BO29">
    <cfRule type="containsText" dxfId="1116" priority="958" operator="containsText" text="Tidak">
      <formula>NOT(ISERROR(SEARCH("Tidak",BO28)))</formula>
    </cfRule>
  </conditionalFormatting>
  <conditionalFormatting sqref="BM30:BO31">
    <cfRule type="containsText" dxfId="1115" priority="957" operator="containsText" text="Tidak">
      <formula>NOT(ISERROR(SEARCH("Tidak",BM30)))</formula>
    </cfRule>
  </conditionalFormatting>
  <conditionalFormatting sqref="BX28:BX29">
    <cfRule type="containsText" dxfId="1114" priority="956" operator="containsText" text="Tidak">
      <formula>NOT(ISERROR(SEARCH("Tidak",BX28)))</formula>
    </cfRule>
  </conditionalFormatting>
  <conditionalFormatting sqref="L11">
    <cfRule type="expression" dxfId="1113" priority="641">
      <formula>IF(L10="Public dan Legal",N11&lt;&gt;33)</formula>
    </cfRule>
    <cfRule type="expression" dxfId="1112" priority="642">
      <formula>IF(L10="Operational",N11&lt;&gt;22)</formula>
    </cfRule>
    <cfRule type="expression" dxfId="1111" priority="643">
      <formula>IF(L10="Financial",N11&lt;&gt;11)</formula>
    </cfRule>
  </conditionalFormatting>
  <conditionalFormatting sqref="L13">
    <cfRule type="expression" dxfId="1110" priority="630">
      <formula>IF(L11="Social",N13&lt;&gt;334)</formula>
    </cfRule>
    <cfRule type="expression" dxfId="1109" priority="631">
      <formula>IF(L11="Third Party",N13&lt;&gt;333)</formula>
    </cfRule>
    <cfRule type="expression" dxfId="1108" priority="632">
      <formula>IF(L11="Human Resources",N13&lt;&gt;332)</formula>
    </cfRule>
    <cfRule type="expression" dxfId="1107" priority="633">
      <formula>IF(L11="Law dan Compliance",N13&lt;&gt;331)</formula>
    </cfRule>
    <cfRule type="expression" dxfId="1106" priority="634">
      <formula>IF(L11="K3L",N13&lt;&gt;225)</formula>
    </cfRule>
    <cfRule type="expression" dxfId="1105" priority="635">
      <formula>IF(L11="Strategic",N13&lt;&gt;224)</formula>
    </cfRule>
    <cfRule type="expression" dxfId="1104" priority="636">
      <formula>IF(L11="Marketing",N13&lt;&gt;223)</formula>
    </cfRule>
    <cfRule type="expression" dxfId="1103" priority="637">
      <formula>IF(L11="Peformance Cost dan Schedule",N13&lt;&gt;222)</formula>
    </cfRule>
    <cfRule type="expression" dxfId="1102" priority="638">
      <formula>IF(L11="Operational.",N13&lt;&gt;221)</formula>
    </cfRule>
    <cfRule type="expression" dxfId="1101" priority="639">
      <formula>IF(L11="Revenue",N13&lt;&gt;112)</formula>
    </cfRule>
    <cfRule type="expression" dxfId="1100" priority="640">
      <formula>IF(L11="Financial.",N13&lt;&gt;111)</formula>
    </cfRule>
  </conditionalFormatting>
  <conditionalFormatting sqref="U11">
    <cfRule type="expression" dxfId="1099" priority="627">
      <formula>IF(U10="Public dan Legal",W11&lt;&gt;33)</formula>
    </cfRule>
    <cfRule type="expression" dxfId="1098" priority="628">
      <formula>IF(U10="Operational",W11&lt;&gt;22)</formula>
    </cfRule>
    <cfRule type="expression" dxfId="1097" priority="629">
      <formula>IF(U10="Financial",W11&lt;&gt;11)</formula>
    </cfRule>
  </conditionalFormatting>
  <conditionalFormatting sqref="U13">
    <cfRule type="expression" dxfId="1096" priority="616">
      <formula>IF(U11="Social",W13&lt;&gt;334)</formula>
    </cfRule>
    <cfRule type="expression" dxfId="1095" priority="617">
      <formula>IF(U11="Third Party",W13&lt;&gt;333)</formula>
    </cfRule>
    <cfRule type="expression" dxfId="1094" priority="618">
      <formula>IF(U11="Human Resources",W13&lt;&gt;332)</formula>
    </cfRule>
    <cfRule type="expression" dxfId="1093" priority="619">
      <formula>IF(U11="Law dan Compliance",W13&lt;&gt;331)</formula>
    </cfRule>
    <cfRule type="expression" dxfId="1092" priority="620">
      <formula>IF(U11="K3L",W13&lt;&gt;225)</formula>
    </cfRule>
    <cfRule type="expression" dxfId="1091" priority="621">
      <formula>IF(U11="Strategic",W13&lt;&gt;224)</formula>
    </cfRule>
    <cfRule type="expression" dxfId="1090" priority="622">
      <formula>IF(U11="Marketing",W13&lt;&gt;223)</formula>
    </cfRule>
    <cfRule type="expression" dxfId="1089" priority="623">
      <formula>IF(U11="Peformance Cost dan Schedule",W13&lt;&gt;222)</formula>
    </cfRule>
    <cfRule type="expression" dxfId="1088" priority="624">
      <formula>IF(U11="Operational.",W13&lt;&gt;221)</formula>
    </cfRule>
    <cfRule type="expression" dxfId="1087" priority="625">
      <formula>IF(U11="Revenue",W13&lt;&gt;112)</formula>
    </cfRule>
    <cfRule type="expression" dxfId="1086" priority="626">
      <formula>IF(U11="Financial.",W13&lt;&gt;111)</formula>
    </cfRule>
  </conditionalFormatting>
  <conditionalFormatting sqref="D25">
    <cfRule type="containsText" dxfId="1085" priority="516" operator="containsText" text="Salah">
      <formula>NOT(ISERROR(SEARCH("Salah",D25)))</formula>
    </cfRule>
    <cfRule type="containsText" dxfId="1084" priority="517" operator="containsText" text="Tidak">
      <formula>NOT(ISERROR(SEARCH("Tidak",D25)))</formula>
    </cfRule>
  </conditionalFormatting>
  <conditionalFormatting sqref="M25">
    <cfRule type="containsText" dxfId="1083" priority="496" operator="containsText" text="Salah">
      <formula>NOT(ISERROR(SEARCH("Salah",M25)))</formula>
    </cfRule>
    <cfRule type="containsText" dxfId="1082" priority="497" operator="containsText" text="Tidak">
      <formula>NOT(ISERROR(SEARCH("Tidak",M25)))</formula>
    </cfRule>
  </conditionalFormatting>
  <conditionalFormatting sqref="V25">
    <cfRule type="containsText" dxfId="1081" priority="494" operator="containsText" text="Salah">
      <formula>NOT(ISERROR(SEARCH("Salah",V25)))</formula>
    </cfRule>
    <cfRule type="containsText" dxfId="1080" priority="495" operator="containsText" text="Tidak">
      <formula>NOT(ISERROR(SEARCH("Tidak",V25)))</formula>
    </cfRule>
  </conditionalFormatting>
  <conditionalFormatting sqref="AE25">
    <cfRule type="containsText" dxfId="1079" priority="492" operator="containsText" text="Salah">
      <formula>NOT(ISERROR(SEARCH("Salah",AE25)))</formula>
    </cfRule>
    <cfRule type="containsText" dxfId="1078" priority="493" operator="containsText" text="Tidak">
      <formula>NOT(ISERROR(SEARCH("Tidak",AE25)))</formula>
    </cfRule>
  </conditionalFormatting>
  <conditionalFormatting sqref="AN25">
    <cfRule type="containsText" dxfId="1077" priority="490" operator="containsText" text="Salah">
      <formula>NOT(ISERROR(SEARCH("Salah",AN25)))</formula>
    </cfRule>
    <cfRule type="containsText" dxfId="1076" priority="491" operator="containsText" text="Tidak">
      <formula>NOT(ISERROR(SEARCH("Tidak",AN25)))</formula>
    </cfRule>
  </conditionalFormatting>
  <conditionalFormatting sqref="AW25">
    <cfRule type="containsText" dxfId="1075" priority="488" operator="containsText" text="Salah">
      <formula>NOT(ISERROR(SEARCH("Salah",AW25)))</formula>
    </cfRule>
    <cfRule type="containsText" dxfId="1074" priority="489" operator="containsText" text="Tidak">
      <formula>NOT(ISERROR(SEARCH("Tidak",AW25)))</formula>
    </cfRule>
  </conditionalFormatting>
  <conditionalFormatting sqref="BF25">
    <cfRule type="containsText" dxfId="1073" priority="486" operator="containsText" text="Salah">
      <formula>NOT(ISERROR(SEARCH("Salah",BF25)))</formula>
    </cfRule>
    <cfRule type="containsText" dxfId="1072" priority="487" operator="containsText" text="Tidak">
      <formula>NOT(ISERROR(SEARCH("Tidak",BF25)))</formula>
    </cfRule>
  </conditionalFormatting>
  <conditionalFormatting sqref="BO25">
    <cfRule type="containsText" dxfId="1071" priority="484" operator="containsText" text="Salah">
      <formula>NOT(ISERROR(SEARCH("Salah",BO25)))</formula>
    </cfRule>
    <cfRule type="containsText" dxfId="1070" priority="485" operator="containsText" text="Tidak">
      <formula>NOT(ISERROR(SEARCH("Tidak",BO25)))</formula>
    </cfRule>
  </conditionalFormatting>
  <conditionalFormatting sqref="BX25">
    <cfRule type="containsText" dxfId="1069" priority="482" operator="containsText" text="Salah">
      <formula>NOT(ISERROR(SEARCH("Salah",BX25)))</formula>
    </cfRule>
    <cfRule type="containsText" dxfId="1068" priority="483" operator="containsText" text="Tidak">
      <formula>NOT(ISERROR(SEARCH("Tidak",BX25)))</formula>
    </cfRule>
  </conditionalFormatting>
  <conditionalFormatting sqref="CG25">
    <cfRule type="containsText" dxfId="1067" priority="480" operator="containsText" text="Salah">
      <formula>NOT(ISERROR(SEARCH("Salah",CG25)))</formula>
    </cfRule>
    <cfRule type="containsText" dxfId="1066" priority="481" operator="containsText" text="Tidak">
      <formula>NOT(ISERROR(SEARCH("Tidak",CG25)))</formula>
    </cfRule>
  </conditionalFormatting>
  <conditionalFormatting sqref="C11">
    <cfRule type="expression" dxfId="1065" priority="373">
      <formula>IF(C10="Public dan Legal",E11&lt;&gt;33)</formula>
    </cfRule>
    <cfRule type="expression" dxfId="1064" priority="374">
      <formula>IF(C10="Operational",E11&lt;&gt;22)</formula>
    </cfRule>
    <cfRule type="expression" dxfId="1063" priority="375">
      <formula>IF(C10="Financial",E11&lt;&gt;11)</formula>
    </cfRule>
  </conditionalFormatting>
  <conditionalFormatting sqref="C13">
    <cfRule type="expression" dxfId="1062" priority="362">
      <formula>IF(C11="Social",E13&lt;&gt;334)</formula>
    </cfRule>
    <cfRule type="expression" dxfId="1061" priority="363">
      <formula>IF(C11="Third Party",E13&lt;&gt;333)</formula>
    </cfRule>
    <cfRule type="expression" dxfId="1060" priority="364">
      <formula>IF(C11="Human Resources",E13&lt;&gt;332)</formula>
    </cfRule>
    <cfRule type="expression" dxfId="1059" priority="365">
      <formula>IF(C11="Law dan Compliance",E13&lt;&gt;331)</formula>
    </cfRule>
    <cfRule type="expression" dxfId="1058" priority="366">
      <formula>IF(C11="K3L",E13&lt;&gt;225)</formula>
    </cfRule>
    <cfRule type="expression" dxfId="1057" priority="367">
      <formula>IF(C11="Strategic",E13&lt;&gt;224)</formula>
    </cfRule>
    <cfRule type="expression" dxfId="1056" priority="368">
      <formula>IF(C11="Marketing",E13&lt;&gt;223)</formula>
    </cfRule>
    <cfRule type="expression" dxfId="1055" priority="369">
      <formula>IF(C11="Peformance Cost dan Schedule",E13&lt;&gt;222)</formula>
    </cfRule>
    <cfRule type="expression" dxfId="1054" priority="370">
      <formula>IF(C11="Operational.",E13&lt;&gt;221)</formula>
    </cfRule>
    <cfRule type="expression" dxfId="1053" priority="371">
      <formula>IF(C11="Revenue",E13&lt;&gt;112)</formula>
    </cfRule>
    <cfRule type="expression" dxfId="1052" priority="372">
      <formula>IF(C11="Financial.",E13&lt;&gt;111)</formula>
    </cfRule>
  </conditionalFormatting>
  <conditionalFormatting sqref="L18">
    <cfRule type="expression" dxfId="1051" priority="358">
      <formula>IF(L17="Teknologi dan Metode Kerja",M18&lt;&gt;44)</formula>
    </cfRule>
    <cfRule type="expression" dxfId="1050" priority="359">
      <formula>IF(L17="Natural",M18&lt;&gt;33)</formula>
    </cfRule>
    <cfRule type="expression" dxfId="1049" priority="360">
      <formula>IF(L17="Pihak terkait",M18&lt;&gt;22)</formula>
    </cfRule>
    <cfRule type="expression" dxfId="1048" priority="361">
      <formula>IF(L17="Owner",M18&lt;&gt;11)</formula>
    </cfRule>
  </conditionalFormatting>
  <conditionalFormatting sqref="C18">
    <cfRule type="expression" dxfId="1047" priority="354">
      <formula>IF(C17="Teknologi dan Metode Kerja",D18&lt;&gt;44)</formula>
    </cfRule>
    <cfRule type="expression" dxfId="1046" priority="355">
      <formula>IF(C17="Natural",D18&lt;&gt;33)</formula>
    </cfRule>
    <cfRule type="expression" dxfId="1045" priority="356">
      <formula>IF(C17="Pihak terkait",D18&lt;&gt;22)</formula>
    </cfRule>
    <cfRule type="expression" dxfId="1044" priority="357">
      <formula>IF(C17="Owner",D18&lt;&gt;11)</formula>
    </cfRule>
  </conditionalFormatting>
  <conditionalFormatting sqref="CO7">
    <cfRule type="containsText" dxfId="1043" priority="352" operator="containsText" text="lanjutkan">
      <formula>NOT(ISERROR(SEARCH("lanjutkan",CO7)))</formula>
    </cfRule>
    <cfRule type="containsText" dxfId="1042" priority="353" operator="containsText" text="Bukan">
      <formula>NOT(ISERROR(SEARCH("Bukan",CO7)))</formula>
    </cfRule>
  </conditionalFormatting>
  <conditionalFormatting sqref="CX7">
    <cfRule type="containsText" dxfId="1041" priority="350" operator="containsText" text="lanjutkan">
      <formula>NOT(ISERROR(SEARCH("lanjutkan",CX7)))</formula>
    </cfRule>
    <cfRule type="containsText" dxfId="1040" priority="351" operator="containsText" text="Bukan">
      <formula>NOT(ISERROR(SEARCH("Bukan",CX7)))</formula>
    </cfRule>
  </conditionalFormatting>
  <conditionalFormatting sqref="DG7">
    <cfRule type="containsText" dxfId="1039" priority="348" operator="containsText" text="lanjutkan">
      <formula>NOT(ISERROR(SEARCH("lanjutkan",DG7)))</formula>
    </cfRule>
    <cfRule type="containsText" dxfId="1038" priority="349" operator="containsText" text="Bukan">
      <formula>NOT(ISERROR(SEARCH("Bukan",DG7)))</formula>
    </cfRule>
  </conditionalFormatting>
  <conditionalFormatting sqref="DP7">
    <cfRule type="containsText" dxfId="1037" priority="346" operator="containsText" text="lanjutkan">
      <formula>NOT(ISERROR(SEARCH("lanjutkan",DP7)))</formula>
    </cfRule>
    <cfRule type="containsText" dxfId="1036" priority="347" operator="containsText" text="Bukan">
      <formula>NOT(ISERROR(SEARCH("Bukan",DP7)))</formula>
    </cfRule>
  </conditionalFormatting>
  <conditionalFormatting sqref="DY7">
    <cfRule type="containsText" dxfId="1035" priority="344" operator="containsText" text="lanjutkan">
      <formula>NOT(ISERROR(SEARCH("lanjutkan",DY7)))</formula>
    </cfRule>
    <cfRule type="containsText" dxfId="1034" priority="345" operator="containsText" text="Bukan">
      <formula>NOT(ISERROR(SEARCH("Bukan",DY7)))</formula>
    </cfRule>
  </conditionalFormatting>
  <conditionalFormatting sqref="CY30:CY31">
    <cfRule type="containsText" dxfId="1033" priority="335" operator="containsText" text="Tidak">
      <formula>NOT(ISERROR(SEARCH("Tidak",CY30)))</formula>
    </cfRule>
  </conditionalFormatting>
  <conditionalFormatting sqref="CO26">
    <cfRule type="containsText" dxfId="1032" priority="333" operator="containsText" text="Silah">
      <formula>NOT(ISERROR(SEARCH("Silah",CO26)))</formula>
    </cfRule>
    <cfRule type="containsText" dxfId="1031" priority="334" operator="containsText" text="Tidak">
      <formula>NOT(ISERROR(SEARCH("Tidak",CO26)))</formula>
    </cfRule>
  </conditionalFormatting>
  <conditionalFormatting sqref="CS26">
    <cfRule type="containsText" dxfId="1030" priority="331" operator="containsText" text="Silah">
      <formula>NOT(ISERROR(SEARCH("Silah",CS26)))</formula>
    </cfRule>
    <cfRule type="containsText" dxfId="1029" priority="332" operator="containsText" text="Tidak">
      <formula>NOT(ISERROR(SEARCH("Tidak",CS26)))</formula>
    </cfRule>
  </conditionalFormatting>
  <conditionalFormatting sqref="CX26">
    <cfRule type="containsText" dxfId="1028" priority="329" operator="containsText" text="Silah">
      <formula>NOT(ISERROR(SEARCH("Silah",CX26)))</formula>
    </cfRule>
    <cfRule type="containsText" dxfId="1027" priority="330" operator="containsText" text="Tidak">
      <formula>NOT(ISERROR(SEARCH("Tidak",CX26)))</formula>
    </cfRule>
  </conditionalFormatting>
  <conditionalFormatting sqref="DB26">
    <cfRule type="containsText" dxfId="1026" priority="327" operator="containsText" text="Silah">
      <formula>NOT(ISERROR(SEARCH("Silah",DB26)))</formula>
    </cfRule>
    <cfRule type="containsText" dxfId="1025" priority="328" operator="containsText" text="Tidak">
      <formula>NOT(ISERROR(SEARCH("Tidak",DB26)))</formula>
    </cfRule>
  </conditionalFormatting>
  <conditionalFormatting sqref="DG26">
    <cfRule type="containsText" dxfId="1024" priority="325" operator="containsText" text="Silah">
      <formula>NOT(ISERROR(SEARCH("Silah",DG26)))</formula>
    </cfRule>
    <cfRule type="containsText" dxfId="1023" priority="326" operator="containsText" text="Tidak">
      <formula>NOT(ISERROR(SEARCH("Tidak",DG26)))</formula>
    </cfRule>
  </conditionalFormatting>
  <conditionalFormatting sqref="DK26">
    <cfRule type="containsText" dxfId="1022" priority="323" operator="containsText" text="Silah">
      <formula>NOT(ISERROR(SEARCH("Silah",DK26)))</formula>
    </cfRule>
    <cfRule type="containsText" dxfId="1021" priority="324" operator="containsText" text="Tidak">
      <formula>NOT(ISERROR(SEARCH("Tidak",DK26)))</formula>
    </cfRule>
  </conditionalFormatting>
  <conditionalFormatting sqref="DP26">
    <cfRule type="containsText" dxfId="1020" priority="321" operator="containsText" text="Silah">
      <formula>NOT(ISERROR(SEARCH("Silah",DP26)))</formula>
    </cfRule>
    <cfRule type="containsText" dxfId="1019" priority="322" operator="containsText" text="Tidak">
      <formula>NOT(ISERROR(SEARCH("Tidak",DP26)))</formula>
    </cfRule>
  </conditionalFormatting>
  <conditionalFormatting sqref="DT26">
    <cfRule type="containsText" dxfId="1018" priority="319" operator="containsText" text="Silah">
      <formula>NOT(ISERROR(SEARCH("Silah",DT26)))</formula>
    </cfRule>
    <cfRule type="containsText" dxfId="1017" priority="320" operator="containsText" text="Tidak">
      <formula>NOT(ISERROR(SEARCH("Tidak",DT26)))</formula>
    </cfRule>
  </conditionalFormatting>
  <conditionalFormatting sqref="DY26">
    <cfRule type="containsText" dxfId="1016" priority="317" operator="containsText" text="Silah">
      <formula>NOT(ISERROR(SEARCH("Silah",DY26)))</formula>
    </cfRule>
    <cfRule type="containsText" dxfId="1015" priority="318" operator="containsText" text="Tidak">
      <formula>NOT(ISERROR(SEARCH("Tidak",DY26)))</formula>
    </cfRule>
  </conditionalFormatting>
  <conditionalFormatting sqref="EC26">
    <cfRule type="containsText" dxfId="1014" priority="315" operator="containsText" text="Silah">
      <formula>NOT(ISERROR(SEARCH("Silah",EC26)))</formula>
    </cfRule>
    <cfRule type="containsText" dxfId="1013" priority="316" operator="containsText" text="Tidak">
      <formula>NOT(ISERROR(SEARCH("Tidak",EC26)))</formula>
    </cfRule>
  </conditionalFormatting>
  <conditionalFormatting sqref="DZ28:DZ29">
    <cfRule type="containsText" dxfId="1012" priority="309" operator="containsText" text="Tidak">
      <formula>NOT(ISERROR(SEARCH("Tidak",DZ28)))</formula>
    </cfRule>
  </conditionalFormatting>
  <conditionalFormatting sqref="CP28:CP29">
    <cfRule type="containsText" dxfId="1011" priority="314" operator="containsText" text="Tidak">
      <formula>NOT(ISERROR(SEARCH("Tidak",CP28)))</formula>
    </cfRule>
  </conditionalFormatting>
  <conditionalFormatting sqref="CY28:CY29">
    <cfRule type="containsText" dxfId="1010" priority="313" operator="containsText" text="Tidak">
      <formula>NOT(ISERROR(SEARCH("Tidak",CY28)))</formula>
    </cfRule>
  </conditionalFormatting>
  <conditionalFormatting sqref="DH28:DH29">
    <cfRule type="containsText" dxfId="1009" priority="312" operator="containsText" text="Tidak">
      <formula>NOT(ISERROR(SEARCH("Tidak",DH28)))</formula>
    </cfRule>
  </conditionalFormatting>
  <conditionalFormatting sqref="DF30:DH31">
    <cfRule type="containsText" dxfId="1008" priority="311" operator="containsText" text="Tidak">
      <formula>NOT(ISERROR(SEARCH("Tidak",DF30)))</formula>
    </cfRule>
  </conditionalFormatting>
  <conditionalFormatting sqref="DQ28:DQ29">
    <cfRule type="containsText" dxfId="1007" priority="310" operator="containsText" text="Tidak">
      <formula>NOT(ISERROR(SEARCH("Tidak",DQ28)))</formula>
    </cfRule>
  </conditionalFormatting>
  <conditionalFormatting sqref="CP25">
    <cfRule type="containsText" dxfId="1006" priority="293" operator="containsText" text="Salah">
      <formula>NOT(ISERROR(SEARCH("Salah",CP25)))</formula>
    </cfRule>
    <cfRule type="containsText" dxfId="1005" priority="294" operator="containsText" text="Tidak">
      <formula>NOT(ISERROR(SEARCH("Tidak",CP25)))</formula>
    </cfRule>
  </conditionalFormatting>
  <conditionalFormatting sqref="CY25">
    <cfRule type="containsText" dxfId="1004" priority="291" operator="containsText" text="Salah">
      <formula>NOT(ISERROR(SEARCH("Salah",CY25)))</formula>
    </cfRule>
    <cfRule type="containsText" dxfId="1003" priority="292" operator="containsText" text="Tidak">
      <formula>NOT(ISERROR(SEARCH("Tidak",CY25)))</formula>
    </cfRule>
  </conditionalFormatting>
  <conditionalFormatting sqref="DH25">
    <cfRule type="containsText" dxfId="1002" priority="289" operator="containsText" text="Salah">
      <formula>NOT(ISERROR(SEARCH("Salah",DH25)))</formula>
    </cfRule>
    <cfRule type="containsText" dxfId="1001" priority="290" operator="containsText" text="Tidak">
      <formula>NOT(ISERROR(SEARCH("Tidak",DH25)))</formula>
    </cfRule>
  </conditionalFormatting>
  <conditionalFormatting sqref="DQ25">
    <cfRule type="containsText" dxfId="1000" priority="287" operator="containsText" text="Salah">
      <formula>NOT(ISERROR(SEARCH("Salah",DQ25)))</formula>
    </cfRule>
    <cfRule type="containsText" dxfId="999" priority="288" operator="containsText" text="Tidak">
      <formula>NOT(ISERROR(SEARCH("Tidak",DQ25)))</formula>
    </cfRule>
  </conditionalFormatting>
  <conditionalFormatting sqref="DZ25">
    <cfRule type="containsText" dxfId="998" priority="285" operator="containsText" text="Salah">
      <formula>NOT(ISERROR(SEARCH("Salah",DZ25)))</formula>
    </cfRule>
    <cfRule type="containsText" dxfId="997" priority="286" operator="containsText" text="Tidak">
      <formula>NOT(ISERROR(SEARCH("Tidak",DZ25)))</formula>
    </cfRule>
  </conditionalFormatting>
  <conditionalFormatting sqref="AD11">
    <cfRule type="expression" dxfId="996" priority="214">
      <formula>IF(AD10="Public dan Legal",AF11&lt;&gt;33)</formula>
    </cfRule>
    <cfRule type="expression" dxfId="995" priority="215">
      <formula>IF(AD10="Operational",AF11&lt;&gt;22)</formula>
    </cfRule>
    <cfRule type="expression" dxfId="994" priority="216">
      <formula>IF(AD10="Financial",AF11&lt;&gt;11)</formula>
    </cfRule>
  </conditionalFormatting>
  <conditionalFormatting sqref="AD13">
    <cfRule type="expression" dxfId="993" priority="203">
      <formula>IF(AD11="Social",AF13&lt;&gt;334)</formula>
    </cfRule>
    <cfRule type="expression" dxfId="992" priority="204">
      <formula>IF(AD11="Third Party",AF13&lt;&gt;333)</formula>
    </cfRule>
    <cfRule type="expression" dxfId="991" priority="205">
      <formula>IF(AD11="Human Resources",AF13&lt;&gt;332)</formula>
    </cfRule>
    <cfRule type="expression" dxfId="990" priority="206">
      <formula>IF(AD11="Law dan Compliance",AF13&lt;&gt;331)</formula>
    </cfRule>
    <cfRule type="expression" dxfId="989" priority="207">
      <formula>IF(AD11="K3L",AF13&lt;&gt;225)</formula>
    </cfRule>
    <cfRule type="expression" dxfId="988" priority="208">
      <formula>IF(AD11="Strategic",AF13&lt;&gt;224)</formula>
    </cfRule>
    <cfRule type="expression" dxfId="987" priority="209">
      <formula>IF(AD11="Marketing",AF13&lt;&gt;223)</formula>
    </cfRule>
    <cfRule type="expression" dxfId="986" priority="210">
      <formula>IF(AD11="Peformance Cost dan Schedule",AF13&lt;&gt;222)</formula>
    </cfRule>
    <cfRule type="expression" dxfId="985" priority="211">
      <formula>IF(AD11="Operational.",AF13&lt;&gt;221)</formula>
    </cfRule>
    <cfRule type="expression" dxfId="984" priority="212">
      <formula>IF(AD11="Revenue",AF13&lt;&gt;112)</formula>
    </cfRule>
    <cfRule type="expression" dxfId="983" priority="213">
      <formula>IF(AD11="Financial.",AF13&lt;&gt;111)</formula>
    </cfRule>
  </conditionalFormatting>
  <conditionalFormatting sqref="AD18">
    <cfRule type="expression" dxfId="982" priority="199">
      <formula>IF(AD17="Teknologi dan Metode Kerja",AE18&lt;&gt;44)</formula>
    </cfRule>
    <cfRule type="expression" dxfId="981" priority="200">
      <formula>IF(AD17="Natural",AE18&lt;&gt;33)</formula>
    </cfRule>
    <cfRule type="expression" dxfId="980" priority="201">
      <formula>IF(AD17="Pihak terkait",AE18&lt;&gt;22)</formula>
    </cfRule>
    <cfRule type="expression" dxfId="979" priority="202">
      <formula>IF(AD17="Owner",AE18&lt;&gt;11)</formula>
    </cfRule>
  </conditionalFormatting>
  <conditionalFormatting sqref="AM11">
    <cfRule type="expression" dxfId="978" priority="196">
      <formula>IF(AM10="Public dan Legal",AO11&lt;&gt;33)</formula>
    </cfRule>
    <cfRule type="expression" dxfId="977" priority="197">
      <formula>IF(AM10="Operational",AO11&lt;&gt;22)</formula>
    </cfRule>
    <cfRule type="expression" dxfId="976" priority="198">
      <formula>IF(AM10="Financial",AO11&lt;&gt;11)</formula>
    </cfRule>
  </conditionalFormatting>
  <conditionalFormatting sqref="AM13">
    <cfRule type="expression" dxfId="975" priority="185">
      <formula>IF(AM11="Social",AO13&lt;&gt;334)</formula>
    </cfRule>
    <cfRule type="expression" dxfId="974" priority="186">
      <formula>IF(AM11="Third Party",AO13&lt;&gt;333)</formula>
    </cfRule>
    <cfRule type="expression" dxfId="973" priority="187">
      <formula>IF(AM11="Human Resources",AO13&lt;&gt;332)</formula>
    </cfRule>
    <cfRule type="expression" dxfId="972" priority="188">
      <formula>IF(AM11="Law dan Compliance",AO13&lt;&gt;331)</formula>
    </cfRule>
    <cfRule type="expression" dxfId="971" priority="189">
      <formula>IF(AM11="K3L",AO13&lt;&gt;225)</formula>
    </cfRule>
    <cfRule type="expression" dxfId="970" priority="190">
      <formula>IF(AM11="Strategic",AO13&lt;&gt;224)</formula>
    </cfRule>
    <cfRule type="expression" dxfId="969" priority="191">
      <formula>IF(AM11="Marketing",AO13&lt;&gt;223)</formula>
    </cfRule>
    <cfRule type="expression" dxfId="968" priority="192">
      <formula>IF(AM11="Peformance Cost dan Schedule",AO13&lt;&gt;222)</formula>
    </cfRule>
    <cfRule type="expression" dxfId="967" priority="193">
      <formula>IF(AM11="Operational.",AO13&lt;&gt;221)</formula>
    </cfRule>
    <cfRule type="expression" dxfId="966" priority="194">
      <formula>IF(AM11="Revenue",AO13&lt;&gt;112)</formula>
    </cfRule>
    <cfRule type="expression" dxfId="965" priority="195">
      <formula>IF(AM11="Financial.",AO13&lt;&gt;111)</formula>
    </cfRule>
  </conditionalFormatting>
  <conditionalFormatting sqref="AM18">
    <cfRule type="expression" dxfId="964" priority="181">
      <formula>IF(AM17="Teknologi dan Metode Kerja",AN18&lt;&gt;44)</formula>
    </cfRule>
    <cfRule type="expression" dxfId="963" priority="182">
      <formula>IF(AM17="Natural",AN18&lt;&gt;33)</formula>
    </cfRule>
    <cfRule type="expression" dxfId="962" priority="183">
      <formula>IF(AM17="Pihak terkait",AN18&lt;&gt;22)</formula>
    </cfRule>
    <cfRule type="expression" dxfId="961" priority="184">
      <formula>IF(AM17="Owner",AN18&lt;&gt;11)</formula>
    </cfRule>
  </conditionalFormatting>
  <conditionalFormatting sqref="AV11">
    <cfRule type="expression" dxfId="960" priority="178">
      <formula>IF(AV10="Public dan Legal",AX11&lt;&gt;33)</formula>
    </cfRule>
    <cfRule type="expression" dxfId="959" priority="179">
      <formula>IF(AV10="Operational",AX11&lt;&gt;22)</formula>
    </cfRule>
    <cfRule type="expression" dxfId="958" priority="180">
      <formula>IF(AV10="Financial",AX11&lt;&gt;11)</formula>
    </cfRule>
  </conditionalFormatting>
  <conditionalFormatting sqref="AV13">
    <cfRule type="expression" dxfId="957" priority="167">
      <formula>IF(AV11="Social",AX13&lt;&gt;334)</formula>
    </cfRule>
    <cfRule type="expression" dxfId="956" priority="168">
      <formula>IF(AV11="Third Party",AX13&lt;&gt;333)</formula>
    </cfRule>
    <cfRule type="expression" dxfId="955" priority="169">
      <formula>IF(AV11="Human Resources",AX13&lt;&gt;332)</formula>
    </cfRule>
    <cfRule type="expression" dxfId="954" priority="170">
      <formula>IF(AV11="Law dan Compliance",AX13&lt;&gt;331)</formula>
    </cfRule>
    <cfRule type="expression" dxfId="953" priority="171">
      <formula>IF(AV11="K3L",AX13&lt;&gt;225)</formula>
    </cfRule>
    <cfRule type="expression" dxfId="952" priority="172">
      <formula>IF(AV11="Strategic",AX13&lt;&gt;224)</formula>
    </cfRule>
    <cfRule type="expression" dxfId="951" priority="173">
      <formula>IF(AV11="Marketing",AX13&lt;&gt;223)</formula>
    </cfRule>
    <cfRule type="expression" dxfId="950" priority="174">
      <formula>IF(AV11="Peformance Cost dan Schedule",AX13&lt;&gt;222)</formula>
    </cfRule>
    <cfRule type="expression" dxfId="949" priority="175">
      <formula>IF(AV11="Operational.",AX13&lt;&gt;221)</formula>
    </cfRule>
    <cfRule type="expression" dxfId="948" priority="176">
      <formula>IF(AV11="Revenue",AX13&lt;&gt;112)</formula>
    </cfRule>
    <cfRule type="expression" dxfId="947" priority="177">
      <formula>IF(AV11="Financial.",AX13&lt;&gt;111)</formula>
    </cfRule>
  </conditionalFormatting>
  <conditionalFormatting sqref="AV18">
    <cfRule type="expression" dxfId="946" priority="163">
      <formula>IF(AV17="Teknologi dan Metode Kerja",AW18&lt;&gt;44)</formula>
    </cfRule>
    <cfRule type="expression" dxfId="945" priority="164">
      <formula>IF(AV17="Natural",AW18&lt;&gt;33)</formula>
    </cfRule>
    <cfRule type="expression" dxfId="944" priority="165">
      <formula>IF(AV17="Pihak terkait",AW18&lt;&gt;22)</formula>
    </cfRule>
    <cfRule type="expression" dxfId="943" priority="166">
      <formula>IF(AV17="Owner",AW18&lt;&gt;11)</formula>
    </cfRule>
  </conditionalFormatting>
  <conditionalFormatting sqref="BE11">
    <cfRule type="expression" dxfId="942" priority="160">
      <formula>IF(BE10="Public dan Legal",BG11&lt;&gt;33)</formula>
    </cfRule>
    <cfRule type="expression" dxfId="941" priority="161">
      <formula>IF(BE10="Operational",BG11&lt;&gt;22)</formula>
    </cfRule>
    <cfRule type="expression" dxfId="940" priority="162">
      <formula>IF(BE10="Financial",BG11&lt;&gt;11)</formula>
    </cfRule>
  </conditionalFormatting>
  <conditionalFormatting sqref="BE13">
    <cfRule type="expression" dxfId="939" priority="149">
      <formula>IF(BE11="Social",BG13&lt;&gt;334)</formula>
    </cfRule>
    <cfRule type="expression" dxfId="938" priority="150">
      <formula>IF(BE11="Third Party",BG13&lt;&gt;333)</formula>
    </cfRule>
    <cfRule type="expression" dxfId="937" priority="151">
      <formula>IF(BE11="Human Resources",BG13&lt;&gt;332)</formula>
    </cfRule>
    <cfRule type="expression" dxfId="936" priority="152">
      <formula>IF(BE11="Law dan Compliance",BG13&lt;&gt;331)</formula>
    </cfRule>
    <cfRule type="expression" dxfId="935" priority="153">
      <formula>IF(BE11="K3L",BG13&lt;&gt;225)</formula>
    </cfRule>
    <cfRule type="expression" dxfId="934" priority="154">
      <formula>IF(BE11="Strategic",BG13&lt;&gt;224)</formula>
    </cfRule>
    <cfRule type="expression" dxfId="933" priority="155">
      <formula>IF(BE11="Marketing",BG13&lt;&gt;223)</formula>
    </cfRule>
    <cfRule type="expression" dxfId="932" priority="156">
      <formula>IF(BE11="Peformance Cost dan Schedule",BG13&lt;&gt;222)</formula>
    </cfRule>
    <cfRule type="expression" dxfId="931" priority="157">
      <formula>IF(BE11="Operational.",BG13&lt;&gt;221)</formula>
    </cfRule>
    <cfRule type="expression" dxfId="930" priority="158">
      <formula>IF(BE11="Revenue",BG13&lt;&gt;112)</formula>
    </cfRule>
    <cfRule type="expression" dxfId="929" priority="159">
      <formula>IF(BE11="Financial.",BG13&lt;&gt;111)</formula>
    </cfRule>
  </conditionalFormatting>
  <conditionalFormatting sqref="BE18">
    <cfRule type="expression" dxfId="928" priority="145">
      <formula>IF(BE17="Teknologi dan Metode Kerja",BF18&lt;&gt;44)</formula>
    </cfRule>
    <cfRule type="expression" dxfId="927" priority="146">
      <formula>IF(BE17="Natural",BF18&lt;&gt;33)</formula>
    </cfRule>
    <cfRule type="expression" dxfId="926" priority="147">
      <formula>IF(BE17="Pihak terkait",BF18&lt;&gt;22)</formula>
    </cfRule>
    <cfRule type="expression" dxfId="925" priority="148">
      <formula>IF(BE17="Owner",BF18&lt;&gt;11)</formula>
    </cfRule>
  </conditionalFormatting>
  <conditionalFormatting sqref="BN11">
    <cfRule type="expression" dxfId="924" priority="142">
      <formula>IF(BN10="Public dan Legal",BP11&lt;&gt;33)</formula>
    </cfRule>
    <cfRule type="expression" dxfId="923" priority="143">
      <formula>IF(BN10="Operational",BP11&lt;&gt;22)</formula>
    </cfRule>
    <cfRule type="expression" dxfId="922" priority="144">
      <formula>IF(BN10="Financial",BP11&lt;&gt;11)</formula>
    </cfRule>
  </conditionalFormatting>
  <conditionalFormatting sqref="BN13">
    <cfRule type="expression" dxfId="921" priority="131">
      <formula>IF(BN11="Social",BP13&lt;&gt;334)</formula>
    </cfRule>
    <cfRule type="expression" dxfId="920" priority="132">
      <formula>IF(BN11="Third Party",BP13&lt;&gt;333)</formula>
    </cfRule>
    <cfRule type="expression" dxfId="919" priority="133">
      <formula>IF(BN11="Human Resources",BP13&lt;&gt;332)</formula>
    </cfRule>
    <cfRule type="expression" dxfId="918" priority="134">
      <formula>IF(BN11="Law dan Compliance",BP13&lt;&gt;331)</formula>
    </cfRule>
    <cfRule type="expression" dxfId="917" priority="135">
      <formula>IF(BN11="K3L",BP13&lt;&gt;225)</formula>
    </cfRule>
    <cfRule type="expression" dxfId="916" priority="136">
      <formula>IF(BN11="Strategic",BP13&lt;&gt;224)</formula>
    </cfRule>
    <cfRule type="expression" dxfId="915" priority="137">
      <formula>IF(BN11="Marketing",BP13&lt;&gt;223)</formula>
    </cfRule>
    <cfRule type="expression" dxfId="914" priority="138">
      <formula>IF(BN11="Peformance Cost dan Schedule",BP13&lt;&gt;222)</formula>
    </cfRule>
    <cfRule type="expression" dxfId="913" priority="139">
      <formula>IF(BN11="Operational.",BP13&lt;&gt;221)</formula>
    </cfRule>
    <cfRule type="expression" dxfId="912" priority="140">
      <formula>IF(BN11="Revenue",BP13&lt;&gt;112)</formula>
    </cfRule>
    <cfRule type="expression" dxfId="911" priority="141">
      <formula>IF(BN11="Financial.",BP13&lt;&gt;111)</formula>
    </cfRule>
  </conditionalFormatting>
  <conditionalFormatting sqref="BN18">
    <cfRule type="expression" dxfId="910" priority="127">
      <formula>IF(BN17="Teknologi dan Metode Kerja",BO18&lt;&gt;44)</formula>
    </cfRule>
    <cfRule type="expression" dxfId="909" priority="128">
      <formula>IF(BN17="Natural",BO18&lt;&gt;33)</formula>
    </cfRule>
    <cfRule type="expression" dxfId="908" priority="129">
      <formula>IF(BN17="Pihak terkait",BO18&lt;&gt;22)</formula>
    </cfRule>
    <cfRule type="expression" dxfId="907" priority="130">
      <formula>IF(BN17="Owner",BO18&lt;&gt;11)</formula>
    </cfRule>
  </conditionalFormatting>
  <conditionalFormatting sqref="BW11">
    <cfRule type="expression" dxfId="906" priority="124">
      <formula>IF(BW10="Public dan Legal",BY11&lt;&gt;33)</formula>
    </cfRule>
    <cfRule type="expression" dxfId="905" priority="125">
      <formula>IF(BW10="Operational",BY11&lt;&gt;22)</formula>
    </cfRule>
    <cfRule type="expression" dxfId="904" priority="126">
      <formula>IF(BW10="Financial",BY11&lt;&gt;11)</formula>
    </cfRule>
  </conditionalFormatting>
  <conditionalFormatting sqref="BW13">
    <cfRule type="expression" dxfId="903" priority="113">
      <formula>IF(BW11="Social",BY13&lt;&gt;334)</formula>
    </cfRule>
    <cfRule type="expression" dxfId="902" priority="114">
      <formula>IF(BW11="Third Party",BY13&lt;&gt;333)</formula>
    </cfRule>
    <cfRule type="expression" dxfId="901" priority="115">
      <formula>IF(BW11="Human Resources",BY13&lt;&gt;332)</formula>
    </cfRule>
    <cfRule type="expression" dxfId="900" priority="116">
      <formula>IF(BW11="Law dan Compliance",BY13&lt;&gt;331)</formula>
    </cfRule>
    <cfRule type="expression" dxfId="899" priority="117">
      <formula>IF(BW11="K3L",BY13&lt;&gt;225)</formula>
    </cfRule>
    <cfRule type="expression" dxfId="898" priority="118">
      <formula>IF(BW11="Strategic",BY13&lt;&gt;224)</formula>
    </cfRule>
    <cfRule type="expression" dxfId="897" priority="119">
      <formula>IF(BW11="Marketing",BY13&lt;&gt;223)</formula>
    </cfRule>
    <cfRule type="expression" dxfId="896" priority="120">
      <formula>IF(BW11="Peformance Cost dan Schedule",BY13&lt;&gt;222)</formula>
    </cfRule>
    <cfRule type="expression" dxfId="895" priority="121">
      <formula>IF(BW11="Operational.",BY13&lt;&gt;221)</formula>
    </cfRule>
    <cfRule type="expression" dxfId="894" priority="122">
      <formula>IF(BW11="Revenue",BY13&lt;&gt;112)</formula>
    </cfRule>
    <cfRule type="expression" dxfId="893" priority="123">
      <formula>IF(BW11="Financial.",BY13&lt;&gt;111)</formula>
    </cfRule>
  </conditionalFormatting>
  <conditionalFormatting sqref="BW18">
    <cfRule type="expression" dxfId="892" priority="109">
      <formula>IF(BW17="Teknologi dan Metode Kerja",BX18&lt;&gt;44)</formula>
    </cfRule>
    <cfRule type="expression" dxfId="891" priority="110">
      <formula>IF(BW17="Natural",BX18&lt;&gt;33)</formula>
    </cfRule>
    <cfRule type="expression" dxfId="890" priority="111">
      <formula>IF(BW17="Pihak terkait",BX18&lt;&gt;22)</formula>
    </cfRule>
    <cfRule type="expression" dxfId="889" priority="112">
      <formula>IF(BW17="Owner",BX18&lt;&gt;11)</formula>
    </cfRule>
  </conditionalFormatting>
  <conditionalFormatting sqref="CF11">
    <cfRule type="expression" dxfId="888" priority="106">
      <formula>IF(CF10="Public dan Legal",CH11&lt;&gt;33)</formula>
    </cfRule>
    <cfRule type="expression" dxfId="887" priority="107">
      <formula>IF(CF10="Operational",CH11&lt;&gt;22)</formula>
    </cfRule>
    <cfRule type="expression" dxfId="886" priority="108">
      <formula>IF(CF10="Financial",CH11&lt;&gt;11)</formula>
    </cfRule>
  </conditionalFormatting>
  <conditionalFormatting sqref="CF13">
    <cfRule type="expression" dxfId="885" priority="95">
      <formula>IF(CF11="Social",CH13&lt;&gt;334)</formula>
    </cfRule>
    <cfRule type="expression" dxfId="884" priority="96">
      <formula>IF(CF11="Third Party",CH13&lt;&gt;333)</formula>
    </cfRule>
    <cfRule type="expression" dxfId="883" priority="97">
      <formula>IF(CF11="Human Resources",CH13&lt;&gt;332)</formula>
    </cfRule>
    <cfRule type="expression" dxfId="882" priority="98">
      <formula>IF(CF11="Law dan Compliance",CH13&lt;&gt;331)</formula>
    </cfRule>
    <cfRule type="expression" dxfId="881" priority="99">
      <formula>IF(CF11="K3L",CH13&lt;&gt;225)</formula>
    </cfRule>
    <cfRule type="expression" dxfId="880" priority="100">
      <formula>IF(CF11="Strategic",CH13&lt;&gt;224)</formula>
    </cfRule>
    <cfRule type="expression" dxfId="879" priority="101">
      <formula>IF(CF11="Marketing",CH13&lt;&gt;223)</formula>
    </cfRule>
    <cfRule type="expression" dxfId="878" priority="102">
      <formula>IF(CF11="Peformance Cost dan Schedule",CH13&lt;&gt;222)</formula>
    </cfRule>
    <cfRule type="expression" dxfId="877" priority="103">
      <formula>IF(CF11="Operational.",CH13&lt;&gt;221)</formula>
    </cfRule>
    <cfRule type="expression" dxfId="876" priority="104">
      <formula>IF(CF11="Revenue",CH13&lt;&gt;112)</formula>
    </cfRule>
    <cfRule type="expression" dxfId="875" priority="105">
      <formula>IF(CF11="Financial.",CH13&lt;&gt;111)</formula>
    </cfRule>
  </conditionalFormatting>
  <conditionalFormatting sqref="CF18">
    <cfRule type="expression" dxfId="874" priority="91">
      <formula>IF(CF17="Teknologi dan Metode Kerja",CG18&lt;&gt;44)</formula>
    </cfRule>
    <cfRule type="expression" dxfId="873" priority="92">
      <formula>IF(CF17="Natural",CG18&lt;&gt;33)</formula>
    </cfRule>
    <cfRule type="expression" dxfId="872" priority="93">
      <formula>IF(CF17="Pihak terkait",CG18&lt;&gt;22)</formula>
    </cfRule>
    <cfRule type="expression" dxfId="871" priority="94">
      <formula>IF(CF17="Owner",CG18&lt;&gt;11)</formula>
    </cfRule>
  </conditionalFormatting>
  <conditionalFormatting sqref="CO11">
    <cfRule type="expression" dxfId="870" priority="88">
      <formula>IF(CO10="Public dan Legal",CQ11&lt;&gt;33)</formula>
    </cfRule>
    <cfRule type="expression" dxfId="869" priority="89">
      <formula>IF(CO10="Operational",CQ11&lt;&gt;22)</formula>
    </cfRule>
    <cfRule type="expression" dxfId="868" priority="90">
      <formula>IF(CO10="Financial",CQ11&lt;&gt;11)</formula>
    </cfRule>
  </conditionalFormatting>
  <conditionalFormatting sqref="CO13">
    <cfRule type="expression" dxfId="867" priority="77">
      <formula>IF(CO11="Social",CQ13&lt;&gt;334)</formula>
    </cfRule>
    <cfRule type="expression" dxfId="866" priority="78">
      <formula>IF(CO11="Third Party",CQ13&lt;&gt;333)</formula>
    </cfRule>
    <cfRule type="expression" dxfId="865" priority="79">
      <formula>IF(CO11="Human Resources",CQ13&lt;&gt;332)</formula>
    </cfRule>
    <cfRule type="expression" dxfId="864" priority="80">
      <formula>IF(CO11="Law dan Compliance",CQ13&lt;&gt;331)</formula>
    </cfRule>
    <cfRule type="expression" dxfId="863" priority="81">
      <formula>IF(CO11="K3L",CQ13&lt;&gt;225)</formula>
    </cfRule>
    <cfRule type="expression" dxfId="862" priority="82">
      <formula>IF(CO11="Strategic",CQ13&lt;&gt;224)</formula>
    </cfRule>
    <cfRule type="expression" dxfId="861" priority="83">
      <formula>IF(CO11="Marketing",CQ13&lt;&gt;223)</formula>
    </cfRule>
    <cfRule type="expression" dxfId="860" priority="84">
      <formula>IF(CO11="Peformance Cost dan Schedule",CQ13&lt;&gt;222)</formula>
    </cfRule>
    <cfRule type="expression" dxfId="859" priority="85">
      <formula>IF(CO11="Operational.",CQ13&lt;&gt;221)</formula>
    </cfRule>
    <cfRule type="expression" dxfId="858" priority="86">
      <formula>IF(CO11="Revenue",CQ13&lt;&gt;112)</formula>
    </cfRule>
    <cfRule type="expression" dxfId="857" priority="87">
      <formula>IF(CO11="Financial.",CQ13&lt;&gt;111)</formula>
    </cfRule>
  </conditionalFormatting>
  <conditionalFormatting sqref="CO18">
    <cfRule type="expression" dxfId="856" priority="73">
      <formula>IF(CO17="Teknologi dan Metode Kerja",CP18&lt;&gt;44)</formula>
    </cfRule>
    <cfRule type="expression" dxfId="855" priority="74">
      <formula>IF(CO17="Natural",CP18&lt;&gt;33)</formula>
    </cfRule>
    <cfRule type="expression" dxfId="854" priority="75">
      <formula>IF(CO17="Pihak terkait",CP18&lt;&gt;22)</formula>
    </cfRule>
    <cfRule type="expression" dxfId="853" priority="76">
      <formula>IF(CO17="Owner",CP18&lt;&gt;11)</formula>
    </cfRule>
  </conditionalFormatting>
  <conditionalFormatting sqref="CX11">
    <cfRule type="expression" dxfId="852" priority="70">
      <formula>IF(CX10="Public dan Legal",CZ11&lt;&gt;33)</formula>
    </cfRule>
    <cfRule type="expression" dxfId="851" priority="71">
      <formula>IF(CX10="Operational",CZ11&lt;&gt;22)</formula>
    </cfRule>
    <cfRule type="expression" dxfId="850" priority="72">
      <formula>IF(CX10="Financial",CZ11&lt;&gt;11)</formula>
    </cfRule>
  </conditionalFormatting>
  <conditionalFormatting sqref="CX13">
    <cfRule type="expression" dxfId="849" priority="59">
      <formula>IF(CX11="Social",CZ13&lt;&gt;334)</formula>
    </cfRule>
    <cfRule type="expression" dxfId="848" priority="60">
      <formula>IF(CX11="Third Party",CZ13&lt;&gt;333)</formula>
    </cfRule>
    <cfRule type="expression" dxfId="847" priority="61">
      <formula>IF(CX11="Human Resources",CZ13&lt;&gt;332)</formula>
    </cfRule>
    <cfRule type="expression" dxfId="846" priority="62">
      <formula>IF(CX11="Law dan Compliance",CZ13&lt;&gt;331)</formula>
    </cfRule>
    <cfRule type="expression" dxfId="845" priority="63">
      <formula>IF(CX11="K3L",CZ13&lt;&gt;225)</formula>
    </cfRule>
    <cfRule type="expression" dxfId="844" priority="64">
      <formula>IF(CX11="Strategic",CZ13&lt;&gt;224)</formula>
    </cfRule>
    <cfRule type="expression" dxfId="843" priority="65">
      <formula>IF(CX11="Marketing",CZ13&lt;&gt;223)</formula>
    </cfRule>
    <cfRule type="expression" dxfId="842" priority="66">
      <formula>IF(CX11="Peformance Cost dan Schedule",CZ13&lt;&gt;222)</formula>
    </cfRule>
    <cfRule type="expression" dxfId="841" priority="67">
      <formula>IF(CX11="Operational.",CZ13&lt;&gt;221)</formula>
    </cfRule>
    <cfRule type="expression" dxfId="840" priority="68">
      <formula>IF(CX11="Revenue",CZ13&lt;&gt;112)</formula>
    </cfRule>
    <cfRule type="expression" dxfId="839" priority="69">
      <formula>IF(CX11="Financial.",CZ13&lt;&gt;111)</formula>
    </cfRule>
  </conditionalFormatting>
  <conditionalFormatting sqref="CX18">
    <cfRule type="expression" dxfId="838" priority="55">
      <formula>IF(CX17="Teknologi dan Metode Kerja",CY18&lt;&gt;44)</formula>
    </cfRule>
    <cfRule type="expression" dxfId="837" priority="56">
      <formula>IF(CX17="Natural",CY18&lt;&gt;33)</formula>
    </cfRule>
    <cfRule type="expression" dxfId="836" priority="57">
      <formula>IF(CX17="Pihak terkait",CY18&lt;&gt;22)</formula>
    </cfRule>
    <cfRule type="expression" dxfId="835" priority="58">
      <formula>IF(CX17="Owner",CY18&lt;&gt;11)</formula>
    </cfRule>
  </conditionalFormatting>
  <conditionalFormatting sqref="DG11">
    <cfRule type="expression" dxfId="834" priority="52">
      <formula>IF(DG10="Public dan Legal",DI11&lt;&gt;33)</formula>
    </cfRule>
    <cfRule type="expression" dxfId="833" priority="53">
      <formula>IF(DG10="Operational",DI11&lt;&gt;22)</formula>
    </cfRule>
    <cfRule type="expression" dxfId="832" priority="54">
      <formula>IF(DG10="Financial",DI11&lt;&gt;11)</formula>
    </cfRule>
  </conditionalFormatting>
  <conditionalFormatting sqref="DG13">
    <cfRule type="expression" dxfId="831" priority="41">
      <formula>IF(DG11="Social",DI13&lt;&gt;334)</formula>
    </cfRule>
    <cfRule type="expression" dxfId="830" priority="42">
      <formula>IF(DG11="Third Party",DI13&lt;&gt;333)</formula>
    </cfRule>
    <cfRule type="expression" dxfId="829" priority="43">
      <formula>IF(DG11="Human Resources",DI13&lt;&gt;332)</formula>
    </cfRule>
    <cfRule type="expression" dxfId="828" priority="44">
      <formula>IF(DG11="Law dan Compliance",DI13&lt;&gt;331)</formula>
    </cfRule>
    <cfRule type="expression" dxfId="827" priority="45">
      <formula>IF(DG11="K3L",DI13&lt;&gt;225)</formula>
    </cfRule>
    <cfRule type="expression" dxfId="826" priority="46">
      <formula>IF(DG11="Strategic",DI13&lt;&gt;224)</formula>
    </cfRule>
    <cfRule type="expression" dxfId="825" priority="47">
      <formula>IF(DG11="Marketing",DI13&lt;&gt;223)</formula>
    </cfRule>
    <cfRule type="expression" dxfId="824" priority="48">
      <formula>IF(DG11="Peformance Cost dan Schedule",DI13&lt;&gt;222)</formula>
    </cfRule>
    <cfRule type="expression" dxfId="823" priority="49">
      <formula>IF(DG11="Operational.",DI13&lt;&gt;221)</formula>
    </cfRule>
    <cfRule type="expression" dxfId="822" priority="50">
      <formula>IF(DG11="Revenue",DI13&lt;&gt;112)</formula>
    </cfRule>
    <cfRule type="expression" dxfId="821" priority="51">
      <formula>IF(DG11="Financial.",DI13&lt;&gt;111)</formula>
    </cfRule>
  </conditionalFormatting>
  <conditionalFormatting sqref="DG18">
    <cfRule type="expression" dxfId="820" priority="37">
      <formula>IF(DG17="Teknologi dan Metode Kerja",DH18&lt;&gt;44)</formula>
    </cfRule>
    <cfRule type="expression" dxfId="819" priority="38">
      <formula>IF(DG17="Natural",DH18&lt;&gt;33)</formula>
    </cfRule>
    <cfRule type="expression" dxfId="818" priority="39">
      <formula>IF(DG17="Pihak terkait",DH18&lt;&gt;22)</formula>
    </cfRule>
    <cfRule type="expression" dxfId="817" priority="40">
      <formula>IF(DG17="Owner",DH18&lt;&gt;11)</formula>
    </cfRule>
  </conditionalFormatting>
  <conditionalFormatting sqref="DP11">
    <cfRule type="expression" dxfId="816" priority="34">
      <formula>IF(DP10="Public dan Legal",DR11&lt;&gt;33)</formula>
    </cfRule>
    <cfRule type="expression" dxfId="815" priority="35">
      <formula>IF(DP10="Operational",DR11&lt;&gt;22)</formula>
    </cfRule>
    <cfRule type="expression" dxfId="814" priority="36">
      <formula>IF(DP10="Financial",DR11&lt;&gt;11)</formula>
    </cfRule>
  </conditionalFormatting>
  <conditionalFormatting sqref="DP13">
    <cfRule type="expression" dxfId="813" priority="23">
      <formula>IF(DP11="Social",DR13&lt;&gt;334)</formula>
    </cfRule>
    <cfRule type="expression" dxfId="812" priority="24">
      <formula>IF(DP11="Third Party",DR13&lt;&gt;333)</formula>
    </cfRule>
    <cfRule type="expression" dxfId="811" priority="25">
      <formula>IF(DP11="Human Resources",DR13&lt;&gt;332)</formula>
    </cfRule>
    <cfRule type="expression" dxfId="810" priority="26">
      <formula>IF(DP11="Law dan Compliance",DR13&lt;&gt;331)</formula>
    </cfRule>
    <cfRule type="expression" dxfId="809" priority="27">
      <formula>IF(DP11="K3L",DR13&lt;&gt;225)</formula>
    </cfRule>
    <cfRule type="expression" dxfId="808" priority="28">
      <formula>IF(DP11="Strategic",DR13&lt;&gt;224)</formula>
    </cfRule>
    <cfRule type="expression" dxfId="807" priority="29">
      <formula>IF(DP11="Marketing",DR13&lt;&gt;223)</formula>
    </cfRule>
    <cfRule type="expression" dxfId="806" priority="30">
      <formula>IF(DP11="Peformance Cost dan Schedule",DR13&lt;&gt;222)</formula>
    </cfRule>
    <cfRule type="expression" dxfId="805" priority="31">
      <formula>IF(DP11="Operational.",DR13&lt;&gt;221)</formula>
    </cfRule>
    <cfRule type="expression" dxfId="804" priority="32">
      <formula>IF(DP11="Revenue",DR13&lt;&gt;112)</formula>
    </cfRule>
    <cfRule type="expression" dxfId="803" priority="33">
      <formula>IF(DP11="Financial.",DR13&lt;&gt;111)</formula>
    </cfRule>
  </conditionalFormatting>
  <conditionalFormatting sqref="DP18">
    <cfRule type="expression" dxfId="802" priority="19">
      <formula>IF(DP17="Teknologi dan Metode Kerja",DQ18&lt;&gt;44)</formula>
    </cfRule>
    <cfRule type="expression" dxfId="801" priority="20">
      <formula>IF(DP17="Natural",DQ18&lt;&gt;33)</formula>
    </cfRule>
    <cfRule type="expression" dxfId="800" priority="21">
      <formula>IF(DP17="Pihak terkait",DQ18&lt;&gt;22)</formula>
    </cfRule>
    <cfRule type="expression" dxfId="799" priority="22">
      <formula>IF(DP17="Owner",DQ18&lt;&gt;11)</formula>
    </cfRule>
  </conditionalFormatting>
  <conditionalFormatting sqref="DY11">
    <cfRule type="expression" dxfId="798" priority="16">
      <formula>IF(DY10="Public dan Legal",EA11&lt;&gt;33)</formula>
    </cfRule>
    <cfRule type="expression" dxfId="797" priority="17">
      <formula>IF(DY10="Operational",EA11&lt;&gt;22)</formula>
    </cfRule>
    <cfRule type="expression" dxfId="796" priority="18">
      <formula>IF(DY10="Financial",EA11&lt;&gt;11)</formula>
    </cfRule>
  </conditionalFormatting>
  <conditionalFormatting sqref="DY13">
    <cfRule type="expression" dxfId="795" priority="5">
      <formula>IF(DY11="Social",EA13&lt;&gt;334)</formula>
    </cfRule>
    <cfRule type="expression" dxfId="794" priority="6">
      <formula>IF(DY11="Third Party",EA13&lt;&gt;333)</formula>
    </cfRule>
    <cfRule type="expression" dxfId="793" priority="7">
      <formula>IF(DY11="Human Resources",EA13&lt;&gt;332)</formula>
    </cfRule>
    <cfRule type="expression" dxfId="792" priority="8">
      <formula>IF(DY11="Law dan Compliance",EA13&lt;&gt;331)</formula>
    </cfRule>
    <cfRule type="expression" dxfId="791" priority="9">
      <formula>IF(DY11="K3L",EA13&lt;&gt;225)</formula>
    </cfRule>
    <cfRule type="expression" dxfId="790" priority="10">
      <formula>IF(DY11="Strategic",EA13&lt;&gt;224)</formula>
    </cfRule>
    <cfRule type="expression" dxfId="789" priority="11">
      <formula>IF(DY11="Marketing",EA13&lt;&gt;223)</formula>
    </cfRule>
    <cfRule type="expression" dxfId="788" priority="12">
      <formula>IF(DY11="Peformance Cost dan Schedule",EA13&lt;&gt;222)</formula>
    </cfRule>
    <cfRule type="expression" dxfId="787" priority="13">
      <formula>IF(DY11="Operational.",EA13&lt;&gt;221)</formula>
    </cfRule>
    <cfRule type="expression" dxfId="786" priority="14">
      <formula>IF(DY11="Revenue",EA13&lt;&gt;112)</formula>
    </cfRule>
    <cfRule type="expression" dxfId="785" priority="15">
      <formula>IF(DY11="Financial.",EA13&lt;&gt;111)</formula>
    </cfRule>
  </conditionalFormatting>
  <conditionalFormatting sqref="DY18">
    <cfRule type="expression" dxfId="784" priority="1">
      <formula>IF(DY17="Teknologi dan Metode Kerja",DZ18&lt;&gt;44)</formula>
    </cfRule>
    <cfRule type="expression" dxfId="783" priority="2">
      <formula>IF(DY17="Natural",DZ18&lt;&gt;33)</formula>
    </cfRule>
    <cfRule type="expression" dxfId="782" priority="3">
      <formula>IF(DY17="Pihak terkait",DZ18&lt;&gt;22)</formula>
    </cfRule>
    <cfRule type="expression" dxfId="781" priority="4">
      <formula>IF(DY17="Owner",DZ18&lt;&gt;11)</formula>
    </cfRule>
  </conditionalFormatting>
  <dataValidations count="4">
    <dataValidation type="list" allowBlank="1" showErrorMessage="1" errorTitle="Validasi Data" error="Harap Untuk Melakukan Pengisian Data Sesuai Dengan Daftar Pilihan Yang Ada" sqref="C4:C5 BW4:BW5 L4:L5 AM4:AM5 U4:U5 AV4:AV5 DG4:DG5 BE4:BE5 AD4:AD5 BN4:BN5 DP4:DP5 CF4:CF5 DY4:DY5 CX4:CX5 CO4:CO5" xr:uid="{F2F856FB-C27B-4EE1-BB30-C1912FFDFECF}">
      <formula1>"YES, NO"</formula1>
    </dataValidation>
    <dataValidation type="list" allowBlank="1" showErrorMessage="1" errorTitle="Validasi Data" error="Harap Untuk Melakukan Pengisian Data Sesuai Dengan Daftar Pilihan Yang Ada" sqref="AV13 BE13 C13 AM13 BN13 L13 U13 DP13 AD13 BW13 CO13 CX13 CF13 DG13 DY13" xr:uid="{41A525BF-F071-475E-895C-0085E8BAE1F3}">
      <formula1>INDIRECT(SUBSTITUTE(C11," ","_"))</formula1>
    </dataValidation>
    <dataValidation type="list" allowBlank="1" showErrorMessage="1" errorTitle="Validasi Data" error="Harap Untuk Melakukan Pengisian Data Sesuai Dengan Daftar Pilihan Yang Ada" sqref="C11 C18 L18 C14 U18 BN14 BN11 AV14 AD14 L11 CX14 U11 AM14 DP14 AV11 AD11 BE14 AM11 BW14 BE11 BN18 L14 U14 DP11 AD18 AM18 AV18 BE18 BW11 BW18 DG14 DG11 CO14 CF14 CO11 CX11 CF11 DP18 CX18 DG18 CF18 CO18 DY14 DY11 DY18" xr:uid="{55CA2245-6B8E-418A-A793-BC2DB9DF7363}">
      <formula1>INDIRECT(SUBSTITUTE(C10," ","_"))</formula1>
    </dataValidation>
    <dataValidation type="list" allowBlank="1" showErrorMessage="1" errorTitle="Validasi Data" error="Harap Untuk Melakukan Pengisian Data Sesuai Dengan Daftar Pilihan Yang Ada" sqref="C6 L6 U6 DP6 AD6 AM6 AV6 BE6 BN6 BW6 CF6 DY6 CX6 DG6 CO6" xr:uid="{CAC82FCE-8AE4-4C74-88C1-E87ACC0135DE}">
      <formula1>"RISIKO,PELUANG"</formula1>
    </dataValidation>
  </dataValidations>
  <pageMargins left="0.7" right="0.7" top="0.75" bottom="0.75" header="0.3" footer="0.3"/>
  <pageSetup paperSize="9" orientation="portrait" verticalDpi="0" r:id="rId1"/>
  <ignoredErrors>
    <ignoredError sqref="Q27:Q28 Y27:Z28 AH27:AI28 AR27:AR29 AY30:BA31 BQ27:BS28 BZ27:CB28 M26:N26 M18 Z29 AI29 AY27:AY29 BA27:BA29 BJ27:BJ29 BQ29 BS29 BZ29 CB29 CI27:CI29 CK27:CK29 V26:W26 AE26:AF26 AN26:AN27 AO25 AW26:AX26 BH30:BJ31 BH27:BH29 BF26:BG26 BQ30:BS31 BO26:BP26 BZ30:CB31 BX26:BY26 CI30:CK31 CG26:CH26 W27 AF27 CG15:CH22 BX15:BY22 BO15:BP22 BF15:BG22 AW15:AX22 AN15:AN22 AE15:AF22 V15:W22 N25 W25 AF25 AX25 BG25 BP25 BY25 CH25" evalError="1"/>
  </ignoredErrors>
  <drawing r:id="rId2"/>
  <tableParts count="15">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extLst>
    <ext xmlns:x14="http://schemas.microsoft.com/office/spreadsheetml/2009/9/main" uri="{CCE6A557-97BC-4b89-ADB6-D9C93CAAB3DF}">
      <x14:dataValidations xmlns:xm="http://schemas.microsoft.com/office/excel/2006/main" count="8">
        <x14:dataValidation type="list" allowBlank="1" showErrorMessage="1" errorTitle="Validasi Data" error="Harap Untuk Melakukan Pengisian Data Sesuai Dengan Daftar Pilihan Yang Ada" xr:uid="{CBEBE0A9-E1A4-485D-A402-E571BD788C82}">
          <x14:formula1>
            <xm:f>'MASTER DATA'!$N$2:$N$4</xm:f>
          </x14:formula1>
          <xm:sqref>C10 BE10 BN10 AV10 L10 U10 DP10 AD10 AM10 BW10 CX10 DG10 CO10 CF10 DY10</xm:sqref>
        </x14:dataValidation>
        <x14:dataValidation type="list" allowBlank="1" showErrorMessage="1" errorTitle="Validasi Data" error="Harap Untuk Melakukan Pengisian Data Sesuai Dengan Daftar Pilihan Yang Ada" xr:uid="{2B496C08-40B7-4CD8-8E8F-A8E4F977FD23}">
          <x14:formula1>
            <xm:f>'MASTER DATA'!$C$4:$C$6</xm:f>
          </x14:formula1>
          <xm:sqref>B38:B47 AU38:AU47 BD38:BD47 AC38:AC47 BM38:BM47 T38:T47 BV38:BV47 CE38:CE47 AL38:AL47 K38:K47 CN38:CN47 CW38:CW47 DF38:DF47 DO38:DO47 DX38:DX47</xm:sqref>
        </x14:dataValidation>
        <x14:dataValidation type="list" allowBlank="1" showErrorMessage="1" errorTitle="Validasi Data" error="Harap Untuk Melakukan Pengisian Data Sesuai Dengan Daftar Pilihan Yang Ada" xr:uid="{0784D904-2492-47B0-95C7-CD2006B28B94}">
          <x14:formula1>
            <xm:f>'MASTER DATA'!$AW$2:$AW$5</xm:f>
          </x14:formula1>
          <xm:sqref>G28 P28 Y28 AH28 AQ28 AZ28 BI28 BR28 CA28 CJ28 CS28 DB28 DK28 DT28 EC28</xm:sqref>
        </x14:dataValidation>
        <x14:dataValidation type="list" allowBlank="1" showErrorMessage="1" errorTitle="Validasi Data" error="Harap Untuk Melakukan Pengisian Data Sesuai Dengan Daftar Pilihan Yang Ada" xr:uid="{A7629826-9D48-41B2-BF8A-F4167B7D3EA0}">
          <x14:formula1>
            <xm:f>'MASTER DATA'!$F$33:$F$36</xm:f>
          </x14:formula1>
          <xm:sqref>C17 L17 U17 BN17 DP17 AD17 AM17 AV17 BE17 BW17 DG17 CF17 CO17 CX17 DY17</xm:sqref>
        </x14:dataValidation>
        <x14:dataValidation type="list" allowBlank="1" showErrorMessage="1" errorTitle="Validasi Data" error="Harap Untuk Melakukan Pengisian Data Sesuai Dengan Daftar Pilihan Yang Ada" xr:uid="{800EAE5B-267E-446B-88C6-63A1266E34B2}">
          <x14:formula1>
            <xm:f>'MASTER DATA'!$AS$2:$AS$5</xm:f>
          </x14:formula1>
          <xm:sqref>G27 P27 Y27 AH27 AQ27 AZ27 BI27 BR27 CA27 CJ27 CS27 DB27 DK27 DT27 EC27</xm:sqref>
        </x14:dataValidation>
        <x14:dataValidation type="list" allowBlank="1" showErrorMessage="1" errorTitle="Validasi Data" error="Harap Untuk Melakukan Pengisian Data Sesuai Dengan Daftar Pilihan Yang Ada" xr:uid="{5C770AA6-192C-4AC2-866C-F9E8F89BC84A}">
          <x14:formula1>
            <xm:f>'MASTER DATA'!$AG$2:$AG$5</xm:f>
          </x14:formula1>
          <xm:sqref>C27 L27 U27 DP27 AD27 AM27 AV27 BE27 BN27 BW27 CF27 CO27 CX27 DG27 DY27</xm:sqref>
        </x14:dataValidation>
        <x14:dataValidation type="list" allowBlank="1" showErrorMessage="1" errorTitle="Validasi Data" error="Harap Untuk Melakukan Pengisian Data Sesuai Dengan Daftar Pilihan Yang Ada" xr:uid="{2F7B3A28-1320-4A15-80CA-BE6C64592366}">
          <x14:formula1>
            <xm:f>'MASTER DATA'!$I$16:$I$28</xm:f>
          </x14:formula1>
          <xm:sqref>E38:E47 BP38:BP47 N38:N47 W38:W47 DR38:DR47 AF38:AF47 AO38:AO47 AX38:AX47 BG38:BG47 BY38:BY47 DI38:DI47 CH38:CH47 CQ38:CQ47 CZ38:CZ47 EA38:EA47</xm:sqref>
        </x14:dataValidation>
        <x14:dataValidation type="list" allowBlank="1" showErrorMessage="1" errorTitle="Validasi Data" error="Harap Untuk Melakukan Pengisian Data Sesuai Dengan Daftar Pilihan Yang Ada" xr:uid="{9870C8B1-582A-444D-BCD0-F6F495AD43DF}">
          <x14:formula1>
            <xm:f>'MASTER DATA'!$AE$2:$AE$5</xm:f>
          </x14:formula1>
          <xm:sqref>C25 L25 U25 DP25 AD25 AM25 AV25 BE25 BN25 BW25 CF25 CO25 CX25 DG25 DY25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4216-BD20-46CC-8FDF-581058742C80}">
  <sheetPr codeName="Sheet3"/>
  <dimension ref="A1:ED85"/>
  <sheetViews>
    <sheetView showGridLines="0" zoomScale="70" zoomScaleNormal="70" workbookViewId="0">
      <pane ySplit="1" topLeftCell="A2" activePane="bottomLeft" state="frozen"/>
      <selection pane="bottomLeft"/>
    </sheetView>
  </sheetViews>
  <sheetFormatPr defaultColWidth="8.6328125" defaultRowHeight="14.5" x14ac:dyDescent="0.35"/>
  <cols>
    <col min="1" max="1" width="2.81640625" style="110" customWidth="1"/>
    <col min="2" max="2" width="34.1796875" style="110" customWidth="1"/>
    <col min="3" max="3" width="31" style="110" customWidth="1"/>
    <col min="4" max="4" width="23.453125" style="110" bestFit="1" customWidth="1"/>
    <col min="5" max="5" width="12.81640625" style="110" customWidth="1"/>
    <col min="6" max="6" width="23.453125" style="110" customWidth="1"/>
    <col min="7" max="7" width="27.453125" style="110" customWidth="1"/>
    <col min="8" max="9" width="8.6328125" style="110" customWidth="1"/>
    <col min="10" max="10" width="4.453125" style="110" bestFit="1" customWidth="1"/>
    <col min="11" max="11" width="34" style="110" customWidth="1"/>
    <col min="12" max="12" width="31" style="110" customWidth="1"/>
    <col min="13" max="13" width="23.6328125" style="110" customWidth="1"/>
    <col min="14" max="14" width="12.81640625" style="110" customWidth="1"/>
    <col min="15" max="15" width="23.453125" style="110" customWidth="1"/>
    <col min="16" max="16" width="27.81640625" style="110" customWidth="1"/>
    <col min="17" max="17" width="8.6328125" style="110" customWidth="1"/>
    <col min="18" max="18" width="8.6328125" style="110"/>
    <col min="19" max="19" width="4.453125" style="110" bestFit="1" customWidth="1"/>
    <col min="20" max="20" width="34" style="110" customWidth="1"/>
    <col min="21" max="21" width="31" style="110" customWidth="1"/>
    <col min="22" max="22" width="23.6328125" style="110" customWidth="1"/>
    <col min="23" max="23" width="12.81640625" style="110" customWidth="1"/>
    <col min="24" max="24" width="23.453125" style="110" customWidth="1"/>
    <col min="25" max="25" width="27.81640625" style="110" customWidth="1"/>
    <col min="26" max="27" width="8.6328125" style="110"/>
    <col min="28" max="28" width="4.453125" style="110" bestFit="1" customWidth="1"/>
    <col min="29" max="29" width="34" style="110" customWidth="1"/>
    <col min="30" max="30" width="31" style="110" customWidth="1"/>
    <col min="31" max="31" width="23.6328125" style="110" customWidth="1"/>
    <col min="32" max="32" width="15.453125" style="110" bestFit="1" customWidth="1"/>
    <col min="33" max="33" width="23.453125" style="110" customWidth="1"/>
    <col min="34" max="34" width="27.81640625" style="110" customWidth="1"/>
    <col min="35" max="35" width="8.6328125" style="110"/>
    <col min="36" max="36" width="8.6328125" style="110" customWidth="1"/>
    <col min="37" max="37" width="4.453125" style="110" customWidth="1"/>
    <col min="38" max="38" width="34" style="110" customWidth="1"/>
    <col min="39" max="39" width="31" style="110" customWidth="1"/>
    <col min="40" max="40" width="23.6328125" style="110" customWidth="1"/>
    <col min="41" max="41" width="12.81640625" style="110" customWidth="1"/>
    <col min="42" max="42" width="23.453125" style="110" customWidth="1"/>
    <col min="43" max="43" width="27.81640625" style="110" customWidth="1"/>
    <col min="44" max="45" width="8.6328125" style="110"/>
    <col min="46" max="46" width="4.453125" style="110" bestFit="1" customWidth="1"/>
    <col min="47" max="47" width="34.1796875" style="110" customWidth="1"/>
    <col min="48" max="48" width="31" style="110" customWidth="1"/>
    <col min="49" max="49" width="23.6328125" style="110" customWidth="1"/>
    <col min="50" max="50" width="12.81640625" style="110" customWidth="1"/>
    <col min="51" max="51" width="23.453125" style="110" customWidth="1"/>
    <col min="52" max="52" width="27.81640625" style="110" customWidth="1"/>
    <col min="53" max="54" width="8.6328125" style="110"/>
    <col min="55" max="55" width="4.453125" style="110" bestFit="1" customWidth="1"/>
    <col min="56" max="56" width="34.1796875" style="110" customWidth="1"/>
    <col min="57" max="57" width="31" style="110" customWidth="1"/>
    <col min="58" max="58" width="23.6328125" style="110" customWidth="1"/>
    <col min="59" max="59" width="12.81640625" style="110" customWidth="1"/>
    <col min="60" max="60" width="23.453125" style="110" customWidth="1"/>
    <col min="61" max="61" width="27.81640625" style="110" customWidth="1"/>
    <col min="62" max="63" width="8.6328125" style="110"/>
    <col min="64" max="64" width="4.453125" style="110" bestFit="1" customWidth="1"/>
    <col min="65" max="65" width="34.1796875" style="110" customWidth="1"/>
    <col min="66" max="66" width="31" style="110" customWidth="1"/>
    <col min="67" max="67" width="23.6328125" style="110" customWidth="1"/>
    <col min="68" max="68" width="12.81640625" style="110" customWidth="1"/>
    <col min="69" max="69" width="23.453125" style="110" customWidth="1"/>
    <col min="70" max="70" width="27.81640625" style="110" customWidth="1"/>
    <col min="71" max="72" width="8.6328125" style="110"/>
    <col min="73" max="73" width="4.453125" style="110" bestFit="1" customWidth="1"/>
    <col min="74" max="74" width="34.1796875" style="110" customWidth="1"/>
    <col min="75" max="75" width="31" style="110" customWidth="1"/>
    <col min="76" max="76" width="23.6328125" style="110" customWidth="1"/>
    <col min="77" max="77" width="12.81640625" style="110" customWidth="1"/>
    <col min="78" max="78" width="23.453125" style="110" customWidth="1"/>
    <col min="79" max="79" width="27.81640625" style="110" customWidth="1"/>
    <col min="80" max="81" width="8.6328125" style="110"/>
    <col min="82" max="82" width="4.453125" style="110" customWidth="1"/>
    <col min="83" max="83" width="34.1796875" style="110" customWidth="1"/>
    <col min="84" max="84" width="31" style="110" customWidth="1"/>
    <col min="85" max="85" width="23.6328125" style="110" customWidth="1"/>
    <col min="86" max="86" width="12.81640625" style="110" customWidth="1"/>
    <col min="87" max="87" width="23.453125" style="110" customWidth="1"/>
    <col min="88" max="88" width="27.81640625" style="110" customWidth="1"/>
    <col min="89" max="90" width="8.6328125" style="110"/>
    <col min="91" max="91" width="4.54296875" style="110" customWidth="1"/>
    <col min="92" max="92" width="34.08984375" style="110" customWidth="1"/>
    <col min="93" max="93" width="30.90625" style="110" customWidth="1"/>
    <col min="94" max="94" width="23.6328125" style="110" customWidth="1"/>
    <col min="95" max="95" width="12.7265625" style="110" customWidth="1"/>
    <col min="96" max="96" width="23.453125" style="110" customWidth="1"/>
    <col min="97" max="97" width="27.7265625" style="110" customWidth="1"/>
    <col min="98" max="99" width="8.6328125" style="110"/>
    <col min="100" max="100" width="4.54296875" style="110" customWidth="1"/>
    <col min="101" max="101" width="34.08984375" style="110" customWidth="1"/>
    <col min="102" max="102" width="30.90625" style="110" customWidth="1"/>
    <col min="103" max="103" width="23.6328125" style="110" customWidth="1"/>
    <col min="104" max="104" width="12.7265625" style="110" customWidth="1"/>
    <col min="105" max="105" width="23.453125" style="110" customWidth="1"/>
    <col min="106" max="106" width="27.7265625" style="110" customWidth="1"/>
    <col min="107" max="108" width="8.6328125" style="110"/>
    <col min="109" max="109" width="4.54296875" style="110" customWidth="1"/>
    <col min="110" max="110" width="34.08984375" style="110" customWidth="1"/>
    <col min="111" max="111" width="30.90625" style="110" customWidth="1"/>
    <col min="112" max="112" width="23.6328125" style="110" customWidth="1"/>
    <col min="113" max="113" width="12.7265625" style="110" customWidth="1"/>
    <col min="114" max="114" width="23.453125" style="110" customWidth="1"/>
    <col min="115" max="115" width="27.7265625" style="110" customWidth="1"/>
    <col min="116" max="117" width="8.6328125" style="110"/>
    <col min="118" max="118" width="4.54296875" style="110" customWidth="1"/>
    <col min="119" max="119" width="34.08984375" style="110" customWidth="1"/>
    <col min="120" max="120" width="30.90625" style="110" customWidth="1"/>
    <col min="121" max="121" width="23.6328125" style="110" customWidth="1"/>
    <col min="122" max="122" width="12.7265625" style="110" customWidth="1"/>
    <col min="123" max="123" width="23.453125" style="110" customWidth="1"/>
    <col min="124" max="124" width="27.7265625" style="110" customWidth="1"/>
    <col min="125" max="126" width="8.6328125" style="110"/>
    <col min="127" max="127" width="4.54296875" style="110" customWidth="1"/>
    <col min="128" max="128" width="34.08984375" style="110" customWidth="1"/>
    <col min="129" max="129" width="30.90625" style="110" customWidth="1"/>
    <col min="130" max="130" width="23.6328125" style="110" customWidth="1"/>
    <col min="131" max="131" width="12.7265625" style="110" customWidth="1"/>
    <col min="132" max="132" width="23.453125" style="110" customWidth="1"/>
    <col min="133" max="133" width="27.7265625" style="110" customWidth="1"/>
    <col min="134" max="16384" width="8.6328125" style="110"/>
  </cols>
  <sheetData>
    <row r="1" spans="1:134" ht="31" x14ac:dyDescent="0.35">
      <c r="B1" s="113" t="s">
        <v>3750</v>
      </c>
      <c r="C1" s="114" t="str">
        <f>'RISK REGISTER'!C20</f>
        <v>Konflik Soshankam</v>
      </c>
      <c r="J1" s="112"/>
      <c r="K1" s="113" t="s">
        <v>3750</v>
      </c>
      <c r="L1" s="114" t="str">
        <f>'RISK REGISTER'!L20</f>
        <v>Deviasi teknis ditolak oleh owner</v>
      </c>
      <c r="S1" s="112"/>
      <c r="T1" s="113" t="s">
        <v>3750</v>
      </c>
      <c r="U1" s="114" t="str">
        <f>'RISK REGISTER'!U20</f>
        <v>Produktivitas waktu kerja rendah</v>
      </c>
      <c r="AB1" s="112"/>
      <c r="AC1" s="113" t="s">
        <v>3750</v>
      </c>
      <c r="AD1" s="114" t="str">
        <f>'RISK REGISTER'!AD20</f>
        <v>Produktivitas waktu kerja rendah</v>
      </c>
      <c r="AK1" s="112"/>
      <c r="AL1" s="113" t="s">
        <v>3750</v>
      </c>
      <c r="AM1" s="114" t="str">
        <f>'RISK REGISTER'!AM20</f>
        <v>Produktivitas waktu kerja rendah</v>
      </c>
      <c r="AT1" s="112"/>
      <c r="AU1" s="113" t="s">
        <v>3750</v>
      </c>
      <c r="AV1" s="114" t="str">
        <f>'RISK REGISTER'!AV20</f>
        <v>Produktivitas waktu kerja rendah</v>
      </c>
      <c r="BC1" s="112"/>
      <c r="BD1" s="113" t="s">
        <v>3750</v>
      </c>
      <c r="BE1" s="114" t="str">
        <f>'RISK REGISTER'!BE20</f>
        <v>Produktivitas waktu kerja rendah</v>
      </c>
      <c r="BL1" s="112"/>
      <c r="BM1" s="113" t="s">
        <v>3750</v>
      </c>
      <c r="BN1" s="114" t="str">
        <f>'RISK REGISTER'!BN20</f>
        <v>Produktivitas waktu kerja rendah</v>
      </c>
      <c r="BU1" s="112"/>
      <c r="BV1" s="113" t="s">
        <v>3750</v>
      </c>
      <c r="BW1" s="114" t="str">
        <f>'RISK REGISTER'!BW20</f>
        <v>Produktivitas waktu kerja rendah</v>
      </c>
      <c r="CD1" s="112"/>
      <c r="CE1" s="113" t="s">
        <v>3750</v>
      </c>
      <c r="CF1" s="114" t="str">
        <f>'RISK REGISTER'!CF20</f>
        <v>Produktivitas waktu kerja rendah</v>
      </c>
      <c r="CM1" s="112"/>
      <c r="CN1" s="113" t="s">
        <v>3750</v>
      </c>
      <c r="CO1" s="114" t="str">
        <f>'RISK REGISTER'!CO20</f>
        <v>Produktivitas waktu kerja rendah</v>
      </c>
      <c r="CV1" s="112"/>
      <c r="CW1" s="113" t="s">
        <v>3750</v>
      </c>
      <c r="CX1" s="114" t="str">
        <f>'RISK REGISTER'!CX20</f>
        <v>Produktivitas waktu kerja rendah</v>
      </c>
      <c r="DE1" s="112"/>
      <c r="DF1" s="113" t="s">
        <v>3750</v>
      </c>
      <c r="DG1" s="114" t="str">
        <f>'RISK REGISTER'!DG20</f>
        <v>Produktivitas waktu kerja rendah</v>
      </c>
      <c r="DN1" s="112"/>
      <c r="DO1" s="113" t="s">
        <v>3750</v>
      </c>
      <c r="DP1" s="114" t="str">
        <f>'RISK REGISTER'!DP20</f>
        <v>Produktivitas waktu kerja rendah</v>
      </c>
      <c r="DW1" s="112"/>
      <c r="DX1" s="113" t="s">
        <v>3750</v>
      </c>
      <c r="DY1" s="114" t="str">
        <f>'RISK REGISTER'!DY20</f>
        <v>Produktivitas waktu kerja rendah</v>
      </c>
    </row>
    <row r="2" spans="1:134" s="228" customFormat="1" ht="15.5" x14ac:dyDescent="0.35">
      <c r="B2" s="229"/>
      <c r="C2" s="230"/>
      <c r="J2" s="231"/>
      <c r="K2" s="229"/>
      <c r="L2" s="230"/>
      <c r="S2" s="231"/>
      <c r="T2" s="229"/>
      <c r="U2" s="230"/>
      <c r="AB2" s="231"/>
      <c r="AC2" s="229"/>
      <c r="AD2" s="230"/>
      <c r="AK2" s="231"/>
      <c r="AL2" s="229"/>
      <c r="AM2" s="230"/>
      <c r="AT2" s="231"/>
      <c r="AU2" s="229"/>
      <c r="AV2" s="230"/>
      <c r="BC2" s="231"/>
      <c r="BD2" s="229"/>
      <c r="BE2" s="230"/>
      <c r="BL2" s="231"/>
      <c r="BM2" s="229"/>
      <c r="BN2" s="230"/>
      <c r="BU2" s="231"/>
      <c r="BV2" s="229"/>
      <c r="BW2" s="230"/>
      <c r="CD2" s="231"/>
      <c r="CE2" s="229"/>
      <c r="CF2" s="230"/>
      <c r="CM2" s="231"/>
      <c r="CN2" s="229"/>
      <c r="CO2" s="230"/>
      <c r="CV2" s="231"/>
      <c r="CW2" s="229"/>
      <c r="CX2" s="230"/>
      <c r="DE2" s="231"/>
      <c r="DF2" s="229"/>
      <c r="DG2" s="230"/>
      <c r="DN2" s="231"/>
      <c r="DO2" s="229"/>
      <c r="DP2" s="230"/>
      <c r="DW2" s="231"/>
      <c r="DX2" s="229"/>
      <c r="DY2" s="230"/>
    </row>
    <row r="3" spans="1:134" ht="17" x14ac:dyDescent="0.35">
      <c r="A3" s="109">
        <v>1</v>
      </c>
      <c r="B3" s="109" t="s">
        <v>227</v>
      </c>
      <c r="J3" s="111">
        <v>2</v>
      </c>
      <c r="K3" s="109" t="s">
        <v>227</v>
      </c>
      <c r="S3" s="111">
        <v>3</v>
      </c>
      <c r="T3" s="109" t="s">
        <v>227</v>
      </c>
      <c r="AB3" s="111">
        <v>4</v>
      </c>
      <c r="AC3" s="109" t="s">
        <v>227</v>
      </c>
      <c r="AK3" s="111">
        <v>5</v>
      </c>
      <c r="AL3" s="109" t="s">
        <v>227</v>
      </c>
      <c r="AT3" s="111">
        <v>6</v>
      </c>
      <c r="AU3" s="109" t="s">
        <v>227</v>
      </c>
      <c r="BC3" s="111">
        <v>7</v>
      </c>
      <c r="BD3" s="109" t="s">
        <v>227</v>
      </c>
      <c r="BL3" s="111">
        <v>8</v>
      </c>
      <c r="BM3" s="109" t="s">
        <v>227</v>
      </c>
      <c r="BU3" s="111">
        <v>9</v>
      </c>
      <c r="BV3" s="109" t="s">
        <v>227</v>
      </c>
      <c r="CD3" s="111">
        <v>10</v>
      </c>
      <c r="CE3" s="109" t="s">
        <v>227</v>
      </c>
      <c r="CM3" s="111">
        <v>11</v>
      </c>
      <c r="CN3" s="109" t="s">
        <v>227</v>
      </c>
      <c r="CV3" s="111">
        <v>12</v>
      </c>
      <c r="CW3" s="109" t="s">
        <v>227</v>
      </c>
      <c r="DE3" s="111">
        <v>13</v>
      </c>
      <c r="DF3" s="109" t="s">
        <v>227</v>
      </c>
      <c r="DN3" s="111">
        <v>14</v>
      </c>
      <c r="DO3" s="109" t="s">
        <v>227</v>
      </c>
      <c r="DW3" s="111">
        <v>15</v>
      </c>
      <c r="DX3" s="109" t="s">
        <v>227</v>
      </c>
    </row>
    <row r="4" spans="1:134" x14ac:dyDescent="0.35">
      <c r="J4" s="112"/>
      <c r="S4" s="112"/>
      <c r="AB4" s="112"/>
      <c r="AK4" s="112"/>
      <c r="AT4" s="112"/>
      <c r="BC4" s="112"/>
      <c r="BL4" s="112"/>
      <c r="BU4" s="112"/>
      <c r="CD4" s="112"/>
      <c r="CM4" s="112"/>
      <c r="CV4" s="112"/>
      <c r="DE4" s="112"/>
      <c r="DN4" s="112"/>
      <c r="DW4" s="112"/>
    </row>
    <row r="5" spans="1:134" ht="15.5" x14ac:dyDescent="0.35">
      <c r="A5" s="115" t="s">
        <v>236</v>
      </c>
      <c r="B5" s="115" t="s">
        <v>284</v>
      </c>
      <c r="J5" s="116" t="s">
        <v>236</v>
      </c>
      <c r="K5" s="115" t="s">
        <v>284</v>
      </c>
      <c r="S5" s="116" t="s">
        <v>236</v>
      </c>
      <c r="T5" s="115" t="s">
        <v>284</v>
      </c>
      <c r="AB5" s="116" t="s">
        <v>236</v>
      </c>
      <c r="AC5" s="115" t="s">
        <v>284</v>
      </c>
      <c r="AK5" s="116" t="s">
        <v>236</v>
      </c>
      <c r="AL5" s="115" t="s">
        <v>284</v>
      </c>
      <c r="AT5" s="116" t="s">
        <v>236</v>
      </c>
      <c r="AU5" s="115" t="s">
        <v>284</v>
      </c>
      <c r="BC5" s="116" t="s">
        <v>236</v>
      </c>
      <c r="BD5" s="115" t="s">
        <v>284</v>
      </c>
      <c r="BL5" s="116" t="s">
        <v>236</v>
      </c>
      <c r="BM5" s="115" t="s">
        <v>284</v>
      </c>
      <c r="BU5" s="116" t="s">
        <v>236</v>
      </c>
      <c r="BV5" s="115" t="s">
        <v>284</v>
      </c>
      <c r="CD5" s="116" t="s">
        <v>236</v>
      </c>
      <c r="CE5" s="115" t="s">
        <v>284</v>
      </c>
      <c r="CM5" s="116" t="s">
        <v>236</v>
      </c>
      <c r="CN5" s="115" t="s">
        <v>284</v>
      </c>
      <c r="CV5" s="116" t="s">
        <v>236</v>
      </c>
      <c r="CW5" s="115" t="s">
        <v>284</v>
      </c>
      <c r="DE5" s="116" t="s">
        <v>236</v>
      </c>
      <c r="DF5" s="115" t="s">
        <v>284</v>
      </c>
      <c r="DN5" s="116" t="s">
        <v>236</v>
      </c>
      <c r="DO5" s="115" t="s">
        <v>284</v>
      </c>
      <c r="DW5" s="116" t="s">
        <v>236</v>
      </c>
      <c r="DX5" s="115" t="s">
        <v>284</v>
      </c>
    </row>
    <row r="6" spans="1:134" ht="87" x14ac:dyDescent="0.35">
      <c r="B6" s="117" t="s">
        <v>27</v>
      </c>
      <c r="C6" s="240" t="s">
        <v>3796</v>
      </c>
      <c r="J6" s="112"/>
      <c r="K6" s="117" t="s">
        <v>27</v>
      </c>
      <c r="L6" s="245" t="s">
        <v>3777</v>
      </c>
      <c r="S6" s="112"/>
      <c r="T6" s="117" t="s">
        <v>27</v>
      </c>
      <c r="U6" s="245" t="s">
        <v>3785</v>
      </c>
      <c r="AB6" s="112"/>
      <c r="AC6" s="117" t="s">
        <v>27</v>
      </c>
      <c r="AD6" s="245" t="s">
        <v>3785</v>
      </c>
      <c r="AK6" s="112"/>
      <c r="AL6" s="117" t="s">
        <v>27</v>
      </c>
      <c r="AM6" s="245" t="s">
        <v>3785</v>
      </c>
      <c r="AT6" s="112"/>
      <c r="AU6" s="117" t="s">
        <v>27</v>
      </c>
      <c r="AV6" s="245" t="s">
        <v>3785</v>
      </c>
      <c r="BC6" s="112"/>
      <c r="BD6" s="117" t="s">
        <v>27</v>
      </c>
      <c r="BE6" s="245" t="s">
        <v>3785</v>
      </c>
      <c r="BL6" s="112"/>
      <c r="BM6" s="117" t="s">
        <v>27</v>
      </c>
      <c r="BN6" s="245" t="s">
        <v>3785</v>
      </c>
      <c r="BU6" s="112"/>
      <c r="BV6" s="117" t="s">
        <v>27</v>
      </c>
      <c r="BW6" s="245" t="s">
        <v>3785</v>
      </c>
      <c r="CD6" s="112"/>
      <c r="CE6" s="117" t="s">
        <v>27</v>
      </c>
      <c r="CF6" s="245" t="s">
        <v>3785</v>
      </c>
      <c r="CM6" s="112"/>
      <c r="CN6" s="117" t="s">
        <v>27</v>
      </c>
      <c r="CO6" s="245" t="s">
        <v>3785</v>
      </c>
      <c r="CV6" s="112"/>
      <c r="CW6" s="117" t="s">
        <v>27</v>
      </c>
      <c r="CX6" s="245" t="s">
        <v>3785</v>
      </c>
      <c r="DE6" s="112"/>
      <c r="DF6" s="117" t="s">
        <v>27</v>
      </c>
      <c r="DG6" s="245" t="s">
        <v>3785</v>
      </c>
      <c r="DN6" s="112"/>
      <c r="DO6" s="117" t="s">
        <v>27</v>
      </c>
      <c r="DP6" s="245" t="s">
        <v>3785</v>
      </c>
      <c r="DW6" s="112"/>
      <c r="DX6" s="117" t="s">
        <v>27</v>
      </c>
      <c r="DY6" s="245" t="s">
        <v>3785</v>
      </c>
    </row>
    <row r="7" spans="1:134" x14ac:dyDescent="0.35">
      <c r="B7" s="117" t="s">
        <v>28</v>
      </c>
      <c r="C7" s="239" t="s">
        <v>128</v>
      </c>
      <c r="D7" s="43"/>
      <c r="E7" s="118" t="str">
        <f>VLOOKUP(C7,'MASTER DATA'!$AE$2:$AF$5,2,FALSE)</f>
        <v>Poor</v>
      </c>
      <c r="J7" s="112"/>
      <c r="K7" s="117" t="s">
        <v>28</v>
      </c>
      <c r="L7" s="41" t="s">
        <v>128</v>
      </c>
      <c r="M7" s="43"/>
      <c r="N7" s="118" t="str">
        <f>VLOOKUP(L7,'MASTER DATA'!$AE$2:$AF$5,2,FALSE)</f>
        <v>Poor</v>
      </c>
      <c r="S7" s="112"/>
      <c r="T7" s="117" t="s">
        <v>28</v>
      </c>
      <c r="U7" s="41" t="s">
        <v>128</v>
      </c>
      <c r="V7" s="43"/>
      <c r="W7" s="118" t="str">
        <f>VLOOKUP(U7,'MASTER DATA'!$AE$2:$AF$5,2,FALSE)</f>
        <v>Poor</v>
      </c>
      <c r="AB7" s="112"/>
      <c r="AC7" s="117" t="s">
        <v>28</v>
      </c>
      <c r="AD7" s="239" t="s">
        <v>128</v>
      </c>
      <c r="AE7" s="43"/>
      <c r="AF7" s="118" t="str">
        <f>VLOOKUP(AD7,'MASTER DATA'!$AE$2:$AF$5,2,FALSE)</f>
        <v>Poor</v>
      </c>
      <c r="AK7" s="112"/>
      <c r="AL7" s="117" t="s">
        <v>28</v>
      </c>
      <c r="AM7" s="239" t="s">
        <v>128</v>
      </c>
      <c r="AN7" s="43"/>
      <c r="AO7" s="118" t="str">
        <f>VLOOKUP(AM7,'MASTER DATA'!$AE$2:$AF$5,2,FALSE)</f>
        <v>Poor</v>
      </c>
      <c r="AT7" s="112"/>
      <c r="AU7" s="117" t="s">
        <v>28</v>
      </c>
      <c r="AV7" s="239" t="s">
        <v>128</v>
      </c>
      <c r="AW7" s="43"/>
      <c r="AX7" s="118" t="str">
        <f>VLOOKUP(AV7,'MASTER DATA'!$AE$2:$AF$5,2,FALSE)</f>
        <v>Poor</v>
      </c>
      <c r="BC7" s="112"/>
      <c r="BD7" s="117" t="s">
        <v>28</v>
      </c>
      <c r="BE7" s="239" t="s">
        <v>128</v>
      </c>
      <c r="BF7" s="43"/>
      <c r="BG7" s="118" t="str">
        <f>VLOOKUP(BE7,'MASTER DATA'!$AE$2:$AF$5,2,FALSE)</f>
        <v>Poor</v>
      </c>
      <c r="BL7" s="112"/>
      <c r="BM7" s="117" t="s">
        <v>28</v>
      </c>
      <c r="BN7" s="239" t="s">
        <v>128</v>
      </c>
      <c r="BO7" s="43"/>
      <c r="BP7" s="118" t="str">
        <f>VLOOKUP(BN7,'MASTER DATA'!$AE$2:$AF$5,2,FALSE)</f>
        <v>Poor</v>
      </c>
      <c r="BU7" s="112"/>
      <c r="BV7" s="117" t="s">
        <v>28</v>
      </c>
      <c r="BW7" s="239" t="s">
        <v>128</v>
      </c>
      <c r="BX7" s="43"/>
      <c r="BY7" s="118" t="str">
        <f>VLOOKUP(BW7,'MASTER DATA'!$AE$2:$AF$5,2,FALSE)</f>
        <v>Poor</v>
      </c>
      <c r="CD7" s="112"/>
      <c r="CE7" s="117" t="s">
        <v>28</v>
      </c>
      <c r="CF7" s="239" t="s">
        <v>128</v>
      </c>
      <c r="CG7" s="43"/>
      <c r="CH7" s="118" t="str">
        <f>VLOOKUP(CF7,'MASTER DATA'!$AE$2:$AF$5,2,FALSE)</f>
        <v>Poor</v>
      </c>
      <c r="CM7" s="112"/>
      <c r="CN7" s="117" t="s">
        <v>28</v>
      </c>
      <c r="CO7" s="239" t="s">
        <v>128</v>
      </c>
      <c r="CP7" s="43"/>
      <c r="CQ7" s="118" t="str">
        <f>VLOOKUP(CO7,'MASTER DATA'!$AE$2:$AF$5,2,FALSE)</f>
        <v>Poor</v>
      </c>
      <c r="CV7" s="112"/>
      <c r="CW7" s="117" t="s">
        <v>28</v>
      </c>
      <c r="CX7" s="239" t="s">
        <v>128</v>
      </c>
      <c r="CY7" s="43"/>
      <c r="CZ7" s="118" t="str">
        <f>VLOOKUP(CX7,'MASTER DATA'!$AE$2:$AF$5,2,FALSE)</f>
        <v>Poor</v>
      </c>
      <c r="DE7" s="112"/>
      <c r="DF7" s="117" t="s">
        <v>28</v>
      </c>
      <c r="DG7" s="239" t="s">
        <v>128</v>
      </c>
      <c r="DH7" s="43"/>
      <c r="DI7" s="118" t="str">
        <f>VLOOKUP(DG7,'MASTER DATA'!$AE$2:$AF$5,2,FALSE)</f>
        <v>Poor</v>
      </c>
      <c r="DN7" s="112"/>
      <c r="DO7" s="117" t="s">
        <v>28</v>
      </c>
      <c r="DP7" s="239" t="s">
        <v>128</v>
      </c>
      <c r="DQ7" s="43"/>
      <c r="DR7" s="118" t="str">
        <f>VLOOKUP(DP7,'MASTER DATA'!$AE$2:$AF$5,2,FALSE)</f>
        <v>Poor</v>
      </c>
      <c r="DW7" s="112"/>
      <c r="DX7" s="117" t="s">
        <v>28</v>
      </c>
      <c r="DY7" s="239" t="s">
        <v>128</v>
      </c>
      <c r="DZ7" s="43"/>
      <c r="EA7" s="118" t="str">
        <f>VLOOKUP(DY7,'MASTER DATA'!$AE$2:$AF$5,2,FALSE)</f>
        <v>Poor</v>
      </c>
    </row>
    <row r="8" spans="1:134" x14ac:dyDescent="0.35">
      <c r="B8" s="117" t="s">
        <v>294</v>
      </c>
      <c r="C8" s="119">
        <f>IFERROR(REPORT!$W$19*1000000,"")</f>
        <v>1312500000</v>
      </c>
      <c r="D8" s="43"/>
      <c r="E8" s="118"/>
      <c r="J8" s="112"/>
      <c r="K8" s="117" t="s">
        <v>294</v>
      </c>
      <c r="L8" s="119">
        <f>IFERROR(REPORT!$W$20*1000000,"")</f>
        <v>5435122692.4799995</v>
      </c>
      <c r="M8" s="43"/>
      <c r="N8" s="118"/>
      <c r="S8" s="112"/>
      <c r="T8" s="117" t="s">
        <v>294</v>
      </c>
      <c r="U8" s="119">
        <f>IFERROR(REPORT!$W$21*1000000,"")</f>
        <v>7106161893.5</v>
      </c>
      <c r="V8" s="43"/>
      <c r="W8" s="118"/>
      <c r="AB8" s="112"/>
      <c r="AC8" s="117" t="s">
        <v>294</v>
      </c>
      <c r="AD8" s="119">
        <f>IFERROR(REPORT!$W$22*1000000,"")</f>
        <v>7106161893.5</v>
      </c>
      <c r="AE8" s="43"/>
      <c r="AF8" s="118"/>
      <c r="AK8" s="112"/>
      <c r="AL8" s="117" t="s">
        <v>294</v>
      </c>
      <c r="AM8" s="119">
        <f>IFERROR(REPORT!$W$23*1000000,"")</f>
        <v>7106161893.5</v>
      </c>
      <c r="AN8" s="43"/>
      <c r="AO8" s="118"/>
      <c r="AT8" s="112"/>
      <c r="AU8" s="117" t="s">
        <v>294</v>
      </c>
      <c r="AV8" s="119">
        <f>IFERROR(REPORT!$W$24*1000000,"")</f>
        <v>7106161893.5</v>
      </c>
      <c r="AW8" s="43"/>
      <c r="AX8" s="118"/>
      <c r="BC8" s="112"/>
      <c r="BD8" s="117" t="s">
        <v>294</v>
      </c>
      <c r="BE8" s="119">
        <f>IFERROR(REPORT!$W$25*1000000,"")</f>
        <v>7106161893.5</v>
      </c>
      <c r="BF8" s="43"/>
      <c r="BG8" s="118"/>
      <c r="BL8" s="112"/>
      <c r="BM8" s="117" t="s">
        <v>294</v>
      </c>
      <c r="BN8" s="119">
        <f>IFERROR(REPORT!$W$26*1000000,"")</f>
        <v>7106161893.5</v>
      </c>
      <c r="BO8" s="43"/>
      <c r="BP8" s="118"/>
      <c r="BU8" s="112"/>
      <c r="BV8" s="117" t="s">
        <v>294</v>
      </c>
      <c r="BW8" s="119">
        <f>IFERROR(REPORT!$W$27*1000000,"")</f>
        <v>7106161893.5</v>
      </c>
      <c r="BX8" s="43"/>
      <c r="BY8" s="118"/>
      <c r="CD8" s="112"/>
      <c r="CE8" s="117" t="s">
        <v>294</v>
      </c>
      <c r="CF8" s="119">
        <f>IFERROR(REPORT!$W$28*1000000,"")</f>
        <v>7106161893.5</v>
      </c>
      <c r="CG8" s="43"/>
      <c r="CH8" s="118"/>
      <c r="CM8" s="112"/>
      <c r="CN8" s="117" t="s">
        <v>294</v>
      </c>
      <c r="CO8" s="119">
        <f>IFERROR(REPORT!$W$29*1000000,"")</f>
        <v>7106161893.5</v>
      </c>
      <c r="CP8" s="43"/>
      <c r="CQ8" s="118"/>
      <c r="CV8" s="112"/>
      <c r="CW8" s="117" t="s">
        <v>294</v>
      </c>
      <c r="CX8" s="119">
        <f>IFERROR(REPORT!$W$30*1000000,"")</f>
        <v>7106161893.5</v>
      </c>
      <c r="CY8" s="43"/>
      <c r="CZ8" s="118"/>
      <c r="DE8" s="112"/>
      <c r="DF8" s="117" t="s">
        <v>294</v>
      </c>
      <c r="DG8" s="119">
        <f>IFERROR(REPORT!$W$31*1000000,"")</f>
        <v>7106161893.5</v>
      </c>
      <c r="DH8" s="43"/>
      <c r="DI8" s="118"/>
      <c r="DN8" s="112"/>
      <c r="DO8" s="117" t="s">
        <v>294</v>
      </c>
      <c r="DP8" s="119">
        <f>IFERROR(REPORT!$W$32*1000000,"")</f>
        <v>7106161893.5</v>
      </c>
      <c r="DQ8" s="43"/>
      <c r="DR8" s="118"/>
      <c r="DW8" s="112"/>
      <c r="DX8" s="117" t="s">
        <v>294</v>
      </c>
      <c r="DY8" s="119">
        <f>IFERROR(REPORT!$W$33*1000000,"")</f>
        <v>7106161893.5</v>
      </c>
      <c r="DZ8" s="43"/>
      <c r="EA8" s="118"/>
    </row>
    <row r="9" spans="1:134" x14ac:dyDescent="0.35">
      <c r="B9" s="117" t="s">
        <v>34</v>
      </c>
      <c r="C9" s="119">
        <f>C34</f>
        <v>50000000</v>
      </c>
      <c r="J9" s="112"/>
      <c r="K9" s="117" t="s">
        <v>34</v>
      </c>
      <c r="L9" s="119">
        <f>L34</f>
        <v>350000000</v>
      </c>
      <c r="S9" s="112"/>
      <c r="T9" s="117" t="s">
        <v>34</v>
      </c>
      <c r="U9" s="119">
        <f>U34</f>
        <v>5684929514.8953085</v>
      </c>
      <c r="AB9" s="112"/>
      <c r="AC9" s="117" t="s">
        <v>34</v>
      </c>
      <c r="AD9" s="119">
        <f>AD34</f>
        <v>5684929514.8953085</v>
      </c>
      <c r="AK9" s="112"/>
      <c r="AL9" s="117" t="s">
        <v>34</v>
      </c>
      <c r="AM9" s="119">
        <f>AM34</f>
        <v>5684929514.8953085</v>
      </c>
      <c r="AT9" s="112"/>
      <c r="AU9" s="117" t="s">
        <v>34</v>
      </c>
      <c r="AV9" s="119">
        <f>AV34</f>
        <v>5684929514.8953085</v>
      </c>
      <c r="BC9" s="112"/>
      <c r="BD9" s="117" t="s">
        <v>34</v>
      </c>
      <c r="BE9" s="119">
        <f>BE34</f>
        <v>5684929514.8953085</v>
      </c>
      <c r="BL9" s="112"/>
      <c r="BM9" s="117" t="s">
        <v>34</v>
      </c>
      <c r="BN9" s="119">
        <f>BN34</f>
        <v>5684929514.8953085</v>
      </c>
      <c r="BU9" s="112"/>
      <c r="BV9" s="117" t="s">
        <v>34</v>
      </c>
      <c r="BW9" s="119">
        <f>BW34</f>
        <v>5684929514.8953085</v>
      </c>
      <c r="CD9" s="112"/>
      <c r="CE9" s="117" t="s">
        <v>34</v>
      </c>
      <c r="CF9" s="119">
        <f>CF34</f>
        <v>5684929514.8953085</v>
      </c>
      <c r="CM9" s="112"/>
      <c r="CN9" s="117" t="s">
        <v>34</v>
      </c>
      <c r="CO9" s="119">
        <f>CO34</f>
        <v>5684929514.8953085</v>
      </c>
      <c r="CV9" s="112"/>
      <c r="CW9" s="117" t="s">
        <v>34</v>
      </c>
      <c r="CX9" s="119">
        <f>CX34</f>
        <v>5684929514.8953085</v>
      </c>
      <c r="DE9" s="112"/>
      <c r="DF9" s="117" t="s">
        <v>34</v>
      </c>
      <c r="DG9" s="119">
        <f>DG34</f>
        <v>5684929514.8953085</v>
      </c>
      <c r="DN9" s="112"/>
      <c r="DO9" s="117" t="s">
        <v>34</v>
      </c>
      <c r="DP9" s="119">
        <f>DP34</f>
        <v>5684929514.8953085</v>
      </c>
      <c r="DW9" s="112"/>
      <c r="DX9" s="117" t="s">
        <v>34</v>
      </c>
      <c r="DY9" s="119">
        <f>DY34</f>
        <v>5684929514.8953085</v>
      </c>
    </row>
    <row r="10" spans="1:134" ht="29" x14ac:dyDescent="0.35">
      <c r="B10" s="117" t="s">
        <v>303</v>
      </c>
      <c r="C10" s="89" t="str">
        <f>IF('RISK REGISTER'!C6="RISIKO","Silahkan Menginput Analisa Risiko Pada Kolom Di Bawah","Tidak Perlu Menginput Analisa Risiko Pada Kolom Ini")</f>
        <v>Silahkan Menginput Analisa Risiko Pada Kolom Di Bawah</v>
      </c>
      <c r="F10" s="117" t="s">
        <v>304</v>
      </c>
      <c r="G10" s="89" t="str">
        <f>IF('RISK REGISTER'!C6="PELUANG","Silahkan Menginput Analisa Peluang Pada Kolom Di Bawah","Tidak Perlu Menginput Analisa Peluang Pada Kolom Ini")</f>
        <v>Tidak Perlu Menginput Analisa Peluang Pada Kolom Ini</v>
      </c>
      <c r="J10" s="112"/>
      <c r="K10" s="117" t="s">
        <v>303</v>
      </c>
      <c r="L10" s="89" t="str">
        <f>IF('RISK REGISTER'!L6="RISIKO","Silahkan Menginput Analisa Risiko Pada Kolom Di Bawah","Tidak Perlu Menginput Analisa Risiko Pada Kolom Ini")</f>
        <v>Silahkan Menginput Analisa Risiko Pada Kolom Di Bawah</v>
      </c>
      <c r="O10" s="117" t="s">
        <v>304</v>
      </c>
      <c r="P10" s="89" t="str">
        <f>IF('RISK REGISTER'!L6="PELUANG","Silahkan Menginput Analisa Peluang Pada Kolom Di Bawah","Tidak Perlu Menginput Analisa Peluang Pada Kolom Ini")</f>
        <v>Tidak Perlu Menginput Analisa Peluang Pada Kolom Ini</v>
      </c>
      <c r="S10" s="112"/>
      <c r="T10" s="117" t="s">
        <v>303</v>
      </c>
      <c r="U10" s="89" t="str">
        <f>IF('RISK REGISTER'!U6="RISIKO","Silahkan Menginput Analisa Risiko Pada Kolom Di Bawah","Tidak Perlu Menginput Analisa Risiko Pada Kolom Ini")</f>
        <v>Silahkan Menginput Analisa Risiko Pada Kolom Di Bawah</v>
      </c>
      <c r="X10" s="117" t="s">
        <v>304</v>
      </c>
      <c r="Y10" s="89" t="str">
        <f>IF('RISK REGISTER'!U6="PELUANG","Silahkan Menginput Analisa Peluang Pada Kolom Di Bawah","Tidak Perlu Menginput Analisa Peluang Pada Kolom Ini")</f>
        <v>Tidak Perlu Menginput Analisa Peluang Pada Kolom Ini</v>
      </c>
      <c r="AB10" s="112"/>
      <c r="AC10" s="117" t="s">
        <v>303</v>
      </c>
      <c r="AD10" s="89" t="str">
        <f>IF('RISK REGISTER'!AD6="RISIKO","Silahkan Menginput Analisa Risiko Pada Kolom Di Bawah","Tidak Perlu Menginput Analisa Risiko Pada Kolom Ini")</f>
        <v>Silahkan Menginput Analisa Risiko Pada Kolom Di Bawah</v>
      </c>
      <c r="AG10" s="117" t="s">
        <v>304</v>
      </c>
      <c r="AH10" s="89" t="str">
        <f>IF('RISK REGISTER'!AD6="PELUANG","Silahkan Menginput Analisa Peluang Pada Kolom Di Bawah","Tidak Perlu Menginput Analisa Peluang Pada Kolom Ini")</f>
        <v>Tidak Perlu Menginput Analisa Peluang Pada Kolom Ini</v>
      </c>
      <c r="AK10" s="112"/>
      <c r="AL10" s="117" t="s">
        <v>303</v>
      </c>
      <c r="AM10" s="89"/>
      <c r="AP10" s="117" t="s">
        <v>304</v>
      </c>
      <c r="AQ10" s="89" t="str">
        <f>IF('RISK REGISTER'!AM6="PELUANG","Silahkan Menginput Analisa Peluang Pada Kolom Di Bawah","Tidak Perlu Menginput Analisa Peluang Pada Kolom Ini")</f>
        <v>Tidak Perlu Menginput Analisa Peluang Pada Kolom Ini</v>
      </c>
      <c r="AT10" s="112"/>
      <c r="AU10" s="117" t="s">
        <v>303</v>
      </c>
      <c r="AV10" s="89" t="str">
        <f>IF('RISK REGISTER'!AV6="RISIKO","Silahkan Menginput Analisa Risiko Pada Kolom Di Bawah","Tidak Perlu Menginput Analisa Risiko Pada Kolom Ini")</f>
        <v>Silahkan Menginput Analisa Risiko Pada Kolom Di Bawah</v>
      </c>
      <c r="AY10" s="117" t="s">
        <v>304</v>
      </c>
      <c r="AZ10" s="89" t="str">
        <f>IF('RISK REGISTER'!AV6="PELUANG","Silahkan Menginput Analisa Peluang Pada Kolom Di Bawah","Tidak Perlu Menginput Analisa Peluang Pada Kolom Ini")</f>
        <v>Tidak Perlu Menginput Analisa Peluang Pada Kolom Ini</v>
      </c>
      <c r="BC10" s="112"/>
      <c r="BD10" s="117" t="s">
        <v>303</v>
      </c>
      <c r="BE10" s="89" t="str">
        <f>IF('RISK REGISTER'!BE6="RISIKO","Silahkan Menginput Analisa Risiko Pada Kolom Di Bawah","Tidak Perlu Menginput Analisa Risiko Pada Kolom Ini")</f>
        <v>Silahkan Menginput Analisa Risiko Pada Kolom Di Bawah</v>
      </c>
      <c r="BH10" s="117" t="s">
        <v>304</v>
      </c>
      <c r="BI10" s="89" t="str">
        <f>IF('RISK REGISTER'!BE6="PELUANG","Silahkan Menginput Analisa Peluang Pada Kolom Di Bawah","Tidak Perlu Menginput Analisa Peluang Pada Kolom Ini")</f>
        <v>Tidak Perlu Menginput Analisa Peluang Pada Kolom Ini</v>
      </c>
      <c r="BL10" s="112"/>
      <c r="BM10" s="117" t="s">
        <v>303</v>
      </c>
      <c r="BN10" s="89" t="str">
        <f>IF('RISK REGISTER'!BN6="RISIKO","Silahkan Menginput Analisa Risiko Pada Kolom Di Bawah","Tidak Perlu Menginput Analisa Risiko Pada Kolom Ini")</f>
        <v>Silahkan Menginput Analisa Risiko Pada Kolom Di Bawah</v>
      </c>
      <c r="BQ10" s="117" t="s">
        <v>304</v>
      </c>
      <c r="BR10" s="89" t="str">
        <f>IF('RISK REGISTER'!BN6="PELUANG","Silahkan Menginput Analisa Peluang Pada Kolom Di Bawah","Tidak Perlu Menginput Analisa Peluang Pada Kolom Ini")</f>
        <v>Tidak Perlu Menginput Analisa Peluang Pada Kolom Ini</v>
      </c>
      <c r="BU10" s="112"/>
      <c r="BV10" s="117" t="s">
        <v>303</v>
      </c>
      <c r="BW10" s="89" t="str">
        <f>IF('RISK REGISTER'!BW6="RISIKO","Silahkan Menginput Analisa Risiko Pada Kolom Di Bawah","Tidak Perlu Menginput Analisa Risiko Pada Kolom Ini")</f>
        <v>Silahkan Menginput Analisa Risiko Pada Kolom Di Bawah</v>
      </c>
      <c r="BZ10" s="117" t="s">
        <v>304</v>
      </c>
      <c r="CA10" s="89" t="str">
        <f>IF('RISK REGISTER'!BW6="PELUANG","Silahkan Menginput Analisa Peluang Pada Kolom Di Bawah","Tidak Perlu Menginput Analisa Peluang Pada Kolom Ini")</f>
        <v>Tidak Perlu Menginput Analisa Peluang Pada Kolom Ini</v>
      </c>
      <c r="CD10" s="112"/>
      <c r="CE10" s="117" t="s">
        <v>303</v>
      </c>
      <c r="CF10" s="89" t="str">
        <f>IF('RISK REGISTER'!CF6="RISIKO","Silahkan Menginput Analisa Risiko Pada Kolom Di Bawah","Tidak Perlu Menginput Analisa Risiko Pada Kolom Ini")</f>
        <v>Silahkan Menginput Analisa Risiko Pada Kolom Di Bawah</v>
      </c>
      <c r="CI10" s="117" t="s">
        <v>304</v>
      </c>
      <c r="CJ10" s="89" t="str">
        <f>IF('RISK REGISTER'!CF6="PELUANG","Silahkan Menginput Analisa Peluang Pada Kolom Di Bawah","Tidak Perlu Menginput Analisa Peluang Pada Kolom Ini")</f>
        <v>Tidak Perlu Menginput Analisa Peluang Pada Kolom Ini</v>
      </c>
      <c r="CM10" s="112"/>
      <c r="CN10" s="117" t="s">
        <v>303</v>
      </c>
      <c r="CO10" s="89" t="str">
        <f>IF('RISK REGISTER'!CO6="RISIKO","Silahkan Menginput Analisa Risiko Pada Kolom Di Bawah","Tidak Perlu Menginput Analisa Risiko Pada Kolom Ini")</f>
        <v>Silahkan Menginput Analisa Risiko Pada Kolom Di Bawah</v>
      </c>
      <c r="CR10" s="117" t="s">
        <v>304</v>
      </c>
      <c r="CS10" s="89" t="str">
        <f>IF('RISK REGISTER'!CO6="PELUANG","Silahkan Menginput Analisa Peluang Pada Kolom Di Bawah","Tidak Perlu Menginput Analisa Peluang Pada Kolom Ini")</f>
        <v>Tidak Perlu Menginput Analisa Peluang Pada Kolom Ini</v>
      </c>
      <c r="CV10" s="112"/>
      <c r="CW10" s="117" t="s">
        <v>303</v>
      </c>
      <c r="CX10" s="89" t="str">
        <f>IF('RISK REGISTER'!CX6="RISIKO","Silahkan Menginput Analisa Risiko Pada Kolom Di Bawah","Tidak Perlu Menginput Analisa Risiko Pada Kolom Ini")</f>
        <v>Silahkan Menginput Analisa Risiko Pada Kolom Di Bawah</v>
      </c>
      <c r="DA10" s="117" t="s">
        <v>304</v>
      </c>
      <c r="DB10" s="89" t="str">
        <f>IF('RISK REGISTER'!CX6="PELUANG","Silahkan Menginput Analisa Peluang Pada Kolom Di Bawah","Tidak Perlu Menginput Analisa Peluang Pada Kolom Ini")</f>
        <v>Tidak Perlu Menginput Analisa Peluang Pada Kolom Ini</v>
      </c>
      <c r="DE10" s="112"/>
      <c r="DF10" s="117" t="s">
        <v>303</v>
      </c>
      <c r="DG10" s="89" t="str">
        <f>IF('RISK REGISTER'!DG6="RISIKO","Silahkan Menginput Analisa Risiko Pada Kolom Di Bawah","Tidak Perlu Menginput Analisa Risiko Pada Kolom Ini")</f>
        <v>Silahkan Menginput Analisa Risiko Pada Kolom Di Bawah</v>
      </c>
      <c r="DJ10" s="117" t="s">
        <v>304</v>
      </c>
      <c r="DK10" s="89" t="str">
        <f>IF('RISK REGISTER'!DG6="PELUANG","Silahkan Menginput Analisa Peluang Pada Kolom Di Bawah","Tidak Perlu Menginput Analisa Peluang Pada Kolom Ini")</f>
        <v>Tidak Perlu Menginput Analisa Peluang Pada Kolom Ini</v>
      </c>
      <c r="DN10" s="112"/>
      <c r="DO10" s="117" t="s">
        <v>303</v>
      </c>
      <c r="DP10" s="89" t="str">
        <f>IF('RISK REGISTER'!DP6="RISIKO","Silahkan Menginput Analisa Risiko Pada Kolom Di Bawah","Tidak Perlu Menginput Analisa Risiko Pada Kolom Ini")</f>
        <v>Silahkan Menginput Analisa Risiko Pada Kolom Di Bawah</v>
      </c>
      <c r="DS10" s="117" t="s">
        <v>304</v>
      </c>
      <c r="DT10" s="89" t="str">
        <f>IF('RISK REGISTER'!DP6="PELUANG","Silahkan Menginput Analisa Peluang Pada Kolom Di Bawah","Tidak Perlu Menginput Analisa Peluang Pada Kolom Ini")</f>
        <v>Tidak Perlu Menginput Analisa Peluang Pada Kolom Ini</v>
      </c>
      <c r="DW10" s="112"/>
      <c r="DX10" s="117" t="s">
        <v>303</v>
      </c>
      <c r="DY10" s="89" t="str">
        <f>IF('RISK REGISTER'!DY6="RISIKO","Silahkan Menginput Analisa Risiko Pada Kolom Di Bawah","Tidak Perlu Menginput Analisa Risiko Pada Kolom Ini")</f>
        <v>Silahkan Menginput Analisa Risiko Pada Kolom Di Bawah</v>
      </c>
      <c r="EB10" s="117" t="s">
        <v>304</v>
      </c>
      <c r="EC10" s="89" t="str">
        <f>IF('RISK REGISTER'!DY6="PELUANG","Silahkan Menginput Analisa Peluang Pada Kolom Di Bawah","Tidak Perlu Menginput Analisa Peluang Pada Kolom Ini")</f>
        <v>Tidak Perlu Menginput Analisa Peluang Pada Kolom Ini</v>
      </c>
    </row>
    <row r="11" spans="1:134" ht="29" x14ac:dyDescent="0.35">
      <c r="B11" s="90" t="s">
        <v>7</v>
      </c>
      <c r="C11" s="41" t="s">
        <v>444</v>
      </c>
      <c r="D11" s="91"/>
      <c r="E11" s="81">
        <f>VLOOKUP(C11,'MASTER DATA'!$AG$2:$AH$5,2,FALSE)</f>
        <v>2</v>
      </c>
      <c r="F11" s="120" t="s">
        <v>7</v>
      </c>
      <c r="G11" s="41"/>
      <c r="H11" s="81" t="e">
        <f>VLOOKUP(G11,'MASTER DATA'!$AS$2:$AT$5,2,FALSE)</f>
        <v>#N/A</v>
      </c>
      <c r="J11" s="112"/>
      <c r="K11" s="90" t="s">
        <v>7</v>
      </c>
      <c r="L11" s="41" t="s">
        <v>444</v>
      </c>
      <c r="M11" s="91"/>
      <c r="N11" s="81">
        <f>VLOOKUP(L11,'MASTER DATA'!$AG$2:$AH$5,2,FALSE)</f>
        <v>2</v>
      </c>
      <c r="O11" s="120" t="s">
        <v>7</v>
      </c>
      <c r="P11" s="41"/>
      <c r="Q11" s="81" t="e">
        <f>VLOOKUP(P11,'MASTER DATA'!$AS$2:$AT$5,2,FALSE)</f>
        <v>#N/A</v>
      </c>
      <c r="S11" s="112"/>
      <c r="T11" s="90" t="s">
        <v>7</v>
      </c>
      <c r="U11" s="41" t="s">
        <v>446</v>
      </c>
      <c r="V11" s="91"/>
      <c r="W11" s="81">
        <f>VLOOKUP(U11,'MASTER DATA'!$AG$2:$AH$5,2,FALSE)</f>
        <v>4</v>
      </c>
      <c r="X11" s="120" t="s">
        <v>7</v>
      </c>
      <c r="Y11" s="41"/>
      <c r="Z11" s="81" t="e">
        <f>VLOOKUP(Y11,'MASTER DATA'!$AS$2:$AT$5,2,FALSE)</f>
        <v>#N/A</v>
      </c>
      <c r="AB11" s="112"/>
      <c r="AC11" s="90" t="s">
        <v>7</v>
      </c>
      <c r="AD11" s="239" t="s">
        <v>446</v>
      </c>
      <c r="AE11" s="91"/>
      <c r="AF11" s="81">
        <f>VLOOKUP(AD11,'MASTER DATA'!$AG$2:$AH$5,2,FALSE)</f>
        <v>4</v>
      </c>
      <c r="AG11" s="120" t="s">
        <v>7</v>
      </c>
      <c r="AH11" s="41"/>
      <c r="AI11" s="81" t="e">
        <f>VLOOKUP(AH11,'MASTER DATA'!$AS$2:$AT$5,2,FALSE)</f>
        <v>#N/A</v>
      </c>
      <c r="AK11" s="112"/>
      <c r="AL11" s="90" t="s">
        <v>7</v>
      </c>
      <c r="AM11" s="239" t="s">
        <v>446</v>
      </c>
      <c r="AN11" s="91"/>
      <c r="AO11" s="81">
        <f>VLOOKUP(AM11,'MASTER DATA'!$AG$2:$AH$5,2,FALSE)</f>
        <v>4</v>
      </c>
      <c r="AP11" s="120" t="s">
        <v>7</v>
      </c>
      <c r="AQ11" s="41"/>
      <c r="AR11" s="81" t="e">
        <f>VLOOKUP(AQ11,'MASTER DATA'!$AS$2:$AT$5,2,FALSE)</f>
        <v>#N/A</v>
      </c>
      <c r="AT11" s="112"/>
      <c r="AU11" s="90" t="s">
        <v>7</v>
      </c>
      <c r="AV11" s="239" t="s">
        <v>446</v>
      </c>
      <c r="AW11" s="91"/>
      <c r="AX11" s="81">
        <f>VLOOKUP(AV11,'MASTER DATA'!$AG$2:$AH$5,2,FALSE)</f>
        <v>4</v>
      </c>
      <c r="AY11" s="120" t="s">
        <v>7</v>
      </c>
      <c r="AZ11" s="41"/>
      <c r="BA11" s="81" t="e">
        <f>VLOOKUP(AZ11,'MASTER DATA'!$AS$2:$AT$5,2,FALSE)</f>
        <v>#N/A</v>
      </c>
      <c r="BC11" s="112"/>
      <c r="BD11" s="90" t="s">
        <v>7</v>
      </c>
      <c r="BE11" s="239" t="s">
        <v>446</v>
      </c>
      <c r="BF11" s="91"/>
      <c r="BG11" s="81">
        <f>VLOOKUP(BE11,'MASTER DATA'!$AG$2:$AH$5,2,FALSE)</f>
        <v>4</v>
      </c>
      <c r="BH11" s="120" t="s">
        <v>7</v>
      </c>
      <c r="BI11" s="41"/>
      <c r="BJ11" s="81" t="e">
        <f>VLOOKUP(BI11,'MASTER DATA'!$AS$2:$AT$5,2,FALSE)</f>
        <v>#N/A</v>
      </c>
      <c r="BL11" s="112"/>
      <c r="BM11" s="90" t="s">
        <v>7</v>
      </c>
      <c r="BN11" s="239" t="s">
        <v>446</v>
      </c>
      <c r="BO11" s="91"/>
      <c r="BP11" s="81">
        <f>VLOOKUP(BN11,'MASTER DATA'!$AG$2:$AH$5,2,FALSE)</f>
        <v>4</v>
      </c>
      <c r="BQ11" s="120" t="s">
        <v>7</v>
      </c>
      <c r="BR11" s="41"/>
      <c r="BS11" s="81" t="e">
        <f>VLOOKUP(BR11,'MASTER DATA'!$AS$2:$AT$5,2,FALSE)</f>
        <v>#N/A</v>
      </c>
      <c r="BU11" s="112"/>
      <c r="BV11" s="90" t="s">
        <v>7</v>
      </c>
      <c r="BW11" s="239" t="s">
        <v>446</v>
      </c>
      <c r="BX11" s="91"/>
      <c r="BY11" s="81">
        <f>VLOOKUP(BW11,'MASTER DATA'!$AG$2:$AH$5,2,FALSE)</f>
        <v>4</v>
      </c>
      <c r="BZ11" s="120" t="s">
        <v>7</v>
      </c>
      <c r="CA11" s="41"/>
      <c r="CB11" s="81" t="e">
        <f>VLOOKUP(CA11,'MASTER DATA'!$AS$2:$AT$5,2,FALSE)</f>
        <v>#N/A</v>
      </c>
      <c r="CD11" s="112"/>
      <c r="CE11" s="90" t="s">
        <v>7</v>
      </c>
      <c r="CF11" s="239" t="s">
        <v>446</v>
      </c>
      <c r="CG11" s="91"/>
      <c r="CH11" s="81">
        <f>VLOOKUP(CF11,'MASTER DATA'!$AG$2:$AH$5,2,FALSE)</f>
        <v>4</v>
      </c>
      <c r="CI11" s="120" t="s">
        <v>7</v>
      </c>
      <c r="CJ11" s="41"/>
      <c r="CK11" s="81" t="e">
        <f>VLOOKUP(CJ11,'MASTER DATA'!$AS$2:$AT$5,2,FALSE)</f>
        <v>#N/A</v>
      </c>
      <c r="CM11" s="112"/>
      <c r="CN11" s="90" t="s">
        <v>7</v>
      </c>
      <c r="CO11" s="239" t="s">
        <v>446</v>
      </c>
      <c r="CP11" s="91"/>
      <c r="CQ11" s="81">
        <f>VLOOKUP(CO11,'MASTER DATA'!$AG$2:$AH$5,2,FALSE)</f>
        <v>4</v>
      </c>
      <c r="CR11" s="120" t="s">
        <v>7</v>
      </c>
      <c r="CS11" s="239"/>
      <c r="CT11" s="81" t="e">
        <f>VLOOKUP(CS11,'MASTER DATA'!$AS$2:$AT$5,2,FALSE)</f>
        <v>#N/A</v>
      </c>
      <c r="CV11" s="112"/>
      <c r="CW11" s="90" t="s">
        <v>7</v>
      </c>
      <c r="CX11" s="239" t="s">
        <v>446</v>
      </c>
      <c r="CY11" s="91"/>
      <c r="CZ11" s="81">
        <f>VLOOKUP(CX11,'MASTER DATA'!$AG$2:$AH$5,2,FALSE)</f>
        <v>4</v>
      </c>
      <c r="DA11" s="120" t="s">
        <v>7</v>
      </c>
      <c r="DB11" s="239"/>
      <c r="DC11" s="81" t="e">
        <f>VLOOKUP(DB11,'MASTER DATA'!$AS$2:$AT$5,2,FALSE)</f>
        <v>#N/A</v>
      </c>
      <c r="DE11" s="112"/>
      <c r="DF11" s="90" t="s">
        <v>7</v>
      </c>
      <c r="DG11" s="239" t="s">
        <v>446</v>
      </c>
      <c r="DH11" s="91"/>
      <c r="DI11" s="81">
        <f>VLOOKUP(DG11,'MASTER DATA'!$AG$2:$AH$5,2,FALSE)</f>
        <v>4</v>
      </c>
      <c r="DJ11" s="120" t="s">
        <v>7</v>
      </c>
      <c r="DK11" s="239"/>
      <c r="DL11" s="81" t="e">
        <f>VLOOKUP(DK11,'MASTER DATA'!$AS$2:$AT$5,2,FALSE)</f>
        <v>#N/A</v>
      </c>
      <c r="DN11" s="112"/>
      <c r="DO11" s="90" t="s">
        <v>7</v>
      </c>
      <c r="DP11" s="239" t="s">
        <v>446</v>
      </c>
      <c r="DQ11" s="91"/>
      <c r="DR11" s="81">
        <f>VLOOKUP(DP11,'MASTER DATA'!$AG$2:$AH$5,2,FALSE)</f>
        <v>4</v>
      </c>
      <c r="DS11" s="120" t="s">
        <v>7</v>
      </c>
      <c r="DT11" s="239"/>
      <c r="DU11" s="81" t="e">
        <f>VLOOKUP(DT11,'MASTER DATA'!$AS$2:$AT$5,2,FALSE)</f>
        <v>#N/A</v>
      </c>
      <c r="DW11" s="112"/>
      <c r="DX11" s="90" t="s">
        <v>7</v>
      </c>
      <c r="DY11" s="239" t="s">
        <v>446</v>
      </c>
      <c r="DZ11" s="91"/>
      <c r="EA11" s="81">
        <f>VLOOKUP(DY11,'MASTER DATA'!$AG$2:$AH$5,2,FALSE)</f>
        <v>4</v>
      </c>
      <c r="EB11" s="120" t="s">
        <v>7</v>
      </c>
      <c r="EC11" s="239"/>
      <c r="ED11" s="81" t="e">
        <f>VLOOKUP(EC11,'MASTER DATA'!$AS$2:$AT$5,2,FALSE)</f>
        <v>#N/A</v>
      </c>
    </row>
    <row r="12" spans="1:134" x14ac:dyDescent="0.35">
      <c r="B12" s="122" t="s">
        <v>5</v>
      </c>
      <c r="C12" s="123">
        <f>IFERROR(IF('RISK REGISTER'!C6="RISIKO",IF(AND(((C8-(REPORT!$Q$34-C9))/(REPORT!$Q$34-C9))&lt;1%),1,IF(AND((((C8-(REPORT!$Q$34-C9))/(REPORT!$Q$34-C9))&gt;=1%),(((C8-(REPORT!$Q$34-C9))/(REPORT!$Q$34-C9))&lt;=2.09%)),2,IF(AND((((C8-(REPORT!$Q$34-C9))/(REPORT!$Q$34-C9))&gt;=2.1%),(((C8-(REPORT!$Q$34-C9))/(REPORT!$Q$34-C9))&lt;=5%)),3,IF(AND(((C8-(REPORT!$Q$34-C9))/(REPORT!$Q$34-C9))&gt;5%),4,0)))),""),"")</f>
        <v>1</v>
      </c>
      <c r="D12" s="118"/>
      <c r="F12" s="122" t="s">
        <v>5</v>
      </c>
      <c r="G12" s="41"/>
      <c r="H12" s="81" t="e">
        <f>VLOOKUP(G12,'MASTER DATA'!$AW$2:$AX$5,2,FALSE)</f>
        <v>#N/A</v>
      </c>
      <c r="J12" s="112"/>
      <c r="K12" s="122" t="s">
        <v>5</v>
      </c>
      <c r="L12" s="123">
        <f>IFERROR(IF('RISK REGISTER'!L6="RISIKO",IF(AND(((L8-(REPORT!$Q$34-L9))/(REPORT!$Q$34-L9))&lt;1%),1,IF(AND((((L8-(REPORT!$Q$34-L9))/(REPORT!$Q$34-L9))&gt;=1%),(((L8-(REPORT!$Q$34-L9))/(REPORT!$Q$34-L9))&lt;=2.09%)),2,IF(AND((((L8-(REPORT!$Q$34-L9))/(REPORT!$Q$34-L9))&gt;=2.1%),(((L8-(REPORT!$Q$34-L9))/(REPORT!$Q$34-L9))&lt;=5%)),3,IF(AND(((L8-(REPORT!$Q$34-L9))/(REPORT!$Q$34-L9))&gt;5%),4,0)))),""),"")</f>
        <v>1</v>
      </c>
      <c r="M12" s="118"/>
      <c r="O12" s="122" t="s">
        <v>5</v>
      </c>
      <c r="P12" s="41"/>
      <c r="Q12" s="81" t="e">
        <f>VLOOKUP(P12,'MASTER DATA'!$AW$2:$AX$5,2,FALSE)</f>
        <v>#N/A</v>
      </c>
      <c r="S12" s="112"/>
      <c r="T12" s="122" t="s">
        <v>5</v>
      </c>
      <c r="U12" s="123">
        <f>IFERROR(IF('RISK REGISTER'!U6="RISIKO",IF(AND(((U8-(REPORT!$Q$34-U9))/(REPORT!$Q$34-U9))&lt;1%),1,IF(AND((((U8-(REPORT!$Q$34-U9))/(REPORT!$Q$34-U9))&gt;=1%),(((U8-(REPORT!$Q$34-U9))/(REPORT!$Q$34-U9))&lt;=2.09%)),2,IF(AND((((U8-(REPORT!$Q$34-U9))/(REPORT!$Q$34-U9))&gt;=2.1%),(((U8-(REPORT!$Q$34-U9))/(REPORT!$Q$34-U9))&lt;=5%)),3,IF(AND(((U8-(REPORT!$Q$34-U9))/(REPORT!$Q$34-U9))&gt;5%),4,0)))),""),"")</f>
        <v>1</v>
      </c>
      <c r="V12" s="118"/>
      <c r="X12" s="122" t="s">
        <v>5</v>
      </c>
      <c r="Y12" s="41"/>
      <c r="Z12" s="81" t="e">
        <f>VLOOKUP(Y12,'MASTER DATA'!$AW$2:$AX$5,2,FALSE)</f>
        <v>#N/A</v>
      </c>
      <c r="AB12" s="112"/>
      <c r="AC12" s="122" t="s">
        <v>5</v>
      </c>
      <c r="AD12" s="123">
        <f>IFERROR(IF('RISK REGISTER'!AD6="RISIKO",IF(AND(((AD8-(REPORT!$Q$34-AD9))/(REPORT!$Q$34-AD9))&lt;1%),1,IF(AND((((AD8-(REPORT!$Q$34-AD9))/(REPORT!$Q$34-AD9))&gt;=1%),(((AD8-(REPORT!$Q$34-AD9))/(REPORT!$Q$34-AD9))&lt;=2.09%)),2,IF(AND((((AD8-(REPORT!$Q$34-AD9))/(REPORT!$Q$34-AD9))&gt;=2.1%),(((AD8-(REPORT!$Q$34-AD9))/(REPORT!$Q$34-AD9))&lt;=5%)),3,IF(AND(((AD8-(REPORT!$Q$34-AD9))/(REPORT!$Q$34-AD9))&gt;5%),4,0)))),""),"")</f>
        <v>1</v>
      </c>
      <c r="AE12" s="118"/>
      <c r="AG12" s="122" t="s">
        <v>5</v>
      </c>
      <c r="AH12" s="41"/>
      <c r="AI12" s="81" t="e">
        <f>VLOOKUP(AH12,'MASTER DATA'!$AW$2:$AX$5,2,FALSE)</f>
        <v>#N/A</v>
      </c>
      <c r="AK12" s="112"/>
      <c r="AL12" s="122" t="s">
        <v>5</v>
      </c>
      <c r="AM12" s="123">
        <f>IFERROR(IF('RISK REGISTER'!AM6="RISIKO",IF(AND(((AM8-(REPORT!$Q$34-AM9))/(REPORT!$Q$34-AM9))&lt;1%),1,IF(AND((((AM8-(REPORT!$Q$34-AM9))/(REPORT!$Q$34-AM9))&gt;=1%),(((AM8-(REPORT!$Q$34-AM9))/(REPORT!$Q$34-AM9))&lt;=2.09%)),2,IF(AND((((AM8-(REPORT!$Q$34-AM9))/(REPORT!$Q$34-AM9))&gt;=2.1%),(((AM8-(REPORT!$Q$34-AM9))/(REPORT!$Q$34-AM9))&lt;=5%)),3,IF(AND(((AM8-(REPORT!$Q$34-AM9))/(REPORT!$Q$34-AM9))&gt;5%),4,0)))),""),"")</f>
        <v>1</v>
      </c>
      <c r="AN12" s="118"/>
      <c r="AP12" s="122" t="s">
        <v>5</v>
      </c>
      <c r="AQ12" s="41"/>
      <c r="AR12" s="81" t="e">
        <f>VLOOKUP(AQ12,'MASTER DATA'!$AW$2:$AX$5,2,FALSE)</f>
        <v>#N/A</v>
      </c>
      <c r="AT12" s="112"/>
      <c r="AU12" s="122" t="s">
        <v>5</v>
      </c>
      <c r="AV12" s="123">
        <f>IFERROR(IF('RISK REGISTER'!AV6="RISIKO",IF(AND(((AV8-(REPORT!$Q$34-AV9))/(REPORT!$Q$34-AV9))&lt;1%),1,IF(AND((((AV8-(REPORT!$Q$34-AV9))/(REPORT!$Q$34-AV9))&gt;=1%),(((AV8-(REPORT!$Q$34-AV9))/(REPORT!$Q$34-AV9))&lt;=2.09%)),2,IF(AND((((AV8-(REPORT!$Q$34-AV9))/(REPORT!$Q$34-AV9))&gt;=2.1%),(((AV8-(REPORT!$Q$34-AV9))/(REPORT!$Q$34-AV9))&lt;=5%)),3,IF(AND(((AV8-(REPORT!$Q$34-AV9))/(REPORT!$Q$34-AV9))&gt;5%),4,0)))),""),"")</f>
        <v>1</v>
      </c>
      <c r="AW12" s="118"/>
      <c r="AY12" s="122" t="s">
        <v>5</v>
      </c>
      <c r="AZ12" s="41"/>
      <c r="BA12" s="81" t="e">
        <f>VLOOKUP(AZ12,'MASTER DATA'!$AW$2:$AX$5,2,FALSE)</f>
        <v>#N/A</v>
      </c>
      <c r="BC12" s="112"/>
      <c r="BD12" s="122" t="s">
        <v>5</v>
      </c>
      <c r="BE12" s="123">
        <f>IFERROR(IF('RISK REGISTER'!BE6="RISIKO",IF(AND(((BE8-(REPORT!$Q$34-BE9))/(REPORT!$Q$34-BE9))&lt;1%),1,IF(AND((((BE8-(REPORT!$Q$34-BE9))/(REPORT!$Q$34-BE9))&gt;=1%),(((BE8-(REPORT!$Q$34-BE9))/(REPORT!$Q$34-BE9))&lt;=2.09%)),2,IF(AND((((BE8-(REPORT!$Q$34-BE9))/(REPORT!$Q$34-BE9))&gt;=2.1%),(((BE8-(REPORT!$Q$34-BE9))/(REPORT!$Q$34-BE9))&lt;=5%)),3,IF(AND(((BE8-(REPORT!$Q$34-BE9))/(REPORT!$Q$34-BE9))&gt;5%),4,0)))),""),"")</f>
        <v>1</v>
      </c>
      <c r="BF12" s="118"/>
      <c r="BH12" s="122" t="s">
        <v>5</v>
      </c>
      <c r="BI12" s="41"/>
      <c r="BJ12" s="81" t="e">
        <f>VLOOKUP(BI12,'MASTER DATA'!$AW$2:$AX$5,2,FALSE)</f>
        <v>#N/A</v>
      </c>
      <c r="BL12" s="112"/>
      <c r="BM12" s="122" t="s">
        <v>5</v>
      </c>
      <c r="BN12" s="123">
        <f>IFERROR(IF('RISK REGISTER'!BN6="RISIKO",IF(AND(((BN8-(REPORT!$Q$34-BN9))/(REPORT!$Q$34-BN9))&lt;1%),1,IF(AND((((BN8-(REPORT!$Q$34-BN9))/(REPORT!$Q$34-BN9))&gt;=1%),(((BN8-(REPORT!$Q$34-BN9))/(REPORT!$Q$34-BN9))&lt;=2.09%)),2,IF(AND((((BN8-(REPORT!$Q$34-BN9))/(REPORT!$Q$34-BN9))&gt;=2.1%),(((BN8-(REPORT!$Q$34-BN9))/(REPORT!$Q$34-BN9))&lt;=5%)),3,IF(AND(((BN8-(REPORT!$Q$34-BN9))/(REPORT!$Q$34-BN9))&gt;5%),4,0)))),""),"")</f>
        <v>1</v>
      </c>
      <c r="BO12" s="118"/>
      <c r="BQ12" s="122" t="s">
        <v>5</v>
      </c>
      <c r="BR12" s="41"/>
      <c r="BS12" s="81" t="e">
        <f>VLOOKUP(BR12,'MASTER DATA'!$AW$2:$AX$5,2,FALSE)</f>
        <v>#N/A</v>
      </c>
      <c r="BU12" s="112"/>
      <c r="BV12" s="122" t="s">
        <v>5</v>
      </c>
      <c r="BW12" s="123">
        <f>IFERROR(IF('RISK REGISTER'!BW6="RISIKO",IF(AND(((BW8-(REPORT!$Q$34-BW9))/(REPORT!$Q$34-BW9))&lt;1%),1,IF(AND((((BW8-(REPORT!$Q$34-BW9))/(REPORT!$Q$34-BW9))&gt;=1%),(((BW8-(REPORT!$Q$34-BW9))/(REPORT!$Q$34-BW9))&lt;=2.09%)),2,IF(AND((((BW8-(REPORT!$Q$34-BW9))/(REPORT!$Q$34-BW9))&gt;=2.1%),(((BW8-(REPORT!$Q$34-BW9))/(REPORT!$Q$34-BW9))&lt;=5%)),3,IF(AND(((BW8-(REPORT!$Q$34-BW9))/(REPORT!$Q$34-BW9))&gt;5%),4,0)))),""),"")</f>
        <v>1</v>
      </c>
      <c r="BX12" s="118"/>
      <c r="BZ12" s="122" t="s">
        <v>5</v>
      </c>
      <c r="CA12" s="41"/>
      <c r="CB12" s="81" t="e">
        <f>VLOOKUP(CA12,'MASTER DATA'!$AW$2:$AX$5,2,FALSE)</f>
        <v>#N/A</v>
      </c>
      <c r="CD12" s="112"/>
      <c r="CE12" s="122" t="s">
        <v>5</v>
      </c>
      <c r="CF12" s="123">
        <f>IFERROR(IF('RISK REGISTER'!CF6="RISIKO",IF(AND(((CF8-(REPORT!$Q$34-CF9))/(REPORT!$Q$34-CF9))&lt;1%),1,IF(AND((((CF8-(REPORT!$Q$34-CF9))/(REPORT!$Q$34-CF9))&gt;=1%),(((CF8-(REPORT!$Q$34-CF9))/(REPORT!$Q$34-CF9))&lt;=2.09%)),2,IF(AND((((CF8-(REPORT!$Q$34-CF9))/(REPORT!$Q$34-CF9))&gt;=2.1%),(((CF8-(REPORT!$Q$34-CF9))/(REPORT!$Q$34-CF9))&lt;=5%)),3,IF(AND(((CF8-(REPORT!$Q$34-CF9))/(REPORT!$Q$34-CF9))&gt;5%),4,0)))),""),"")</f>
        <v>1</v>
      </c>
      <c r="CG12" s="118"/>
      <c r="CI12" s="122" t="s">
        <v>5</v>
      </c>
      <c r="CJ12" s="41"/>
      <c r="CK12" s="81" t="e">
        <f>VLOOKUP(CJ12,'MASTER DATA'!$AW$2:$AX$5,2,FALSE)</f>
        <v>#N/A</v>
      </c>
      <c r="CM12" s="112"/>
      <c r="CN12" s="122" t="s">
        <v>5</v>
      </c>
      <c r="CO12" s="123">
        <f>IFERROR(IF('RISK REGISTER'!CO6="RISIKO",IF(AND(((CO8-(REPORT!$Q$34-CO9))/(REPORT!$Q$34-CO9))&lt;1%),1,IF(AND((((CO8-(REPORT!$Q$34-CO9))/(REPORT!$Q$34-CO9))&gt;=1%),(((CO8-(REPORT!$Q$34-CO9))/(REPORT!$Q$34-CO9))&lt;=2.09%)),2,IF(AND((((CO8-(REPORT!$Q$34-CO9))/(REPORT!$Q$34-CO9))&gt;=2.1%),(((CO8-(REPORT!$Q$34-CO9))/(REPORT!$Q$34-CO9))&lt;=5%)),3,IF(AND(((CO8-(REPORT!$Q$34-CO9))/(REPORT!$Q$34-CO9))&gt;5%),4,0)))),""),"")</f>
        <v>1</v>
      </c>
      <c r="CP12" s="118"/>
      <c r="CR12" s="122" t="s">
        <v>5</v>
      </c>
      <c r="CS12" s="239"/>
      <c r="CT12" s="81" t="e">
        <f>VLOOKUP(CS12,'MASTER DATA'!$AW$2:$AX$5,2,FALSE)</f>
        <v>#N/A</v>
      </c>
      <c r="CV12" s="112"/>
      <c r="CW12" s="122" t="s">
        <v>5</v>
      </c>
      <c r="CX12" s="123">
        <f>IFERROR(IF('RISK REGISTER'!CX6="RISIKO",IF(AND(((CX8-(REPORT!$Q$34-CX9))/(REPORT!$Q$34-CX9))&lt;1%),1,IF(AND((((CX8-(REPORT!$Q$34-CX9))/(REPORT!$Q$34-CX9))&gt;=1%),(((CX8-(REPORT!$Q$34-CX9))/(REPORT!$Q$34-CX9))&lt;=2.09%)),2,IF(AND((((CX8-(REPORT!$Q$34-CX9))/(REPORT!$Q$34-CX9))&gt;=2.1%),(((CX8-(REPORT!$Q$34-CX9))/(REPORT!$Q$34-CX9))&lt;=5%)),3,IF(AND(((CX8-(REPORT!$Q$34-CX9))/(REPORT!$Q$34-CX9))&gt;5%),4,0)))),""),"")</f>
        <v>1</v>
      </c>
      <c r="CY12" s="118"/>
      <c r="DA12" s="122" t="s">
        <v>5</v>
      </c>
      <c r="DB12" s="239"/>
      <c r="DC12" s="81" t="e">
        <f>VLOOKUP(DB12,'MASTER DATA'!$AW$2:$AX$5,2,FALSE)</f>
        <v>#N/A</v>
      </c>
      <c r="DE12" s="112"/>
      <c r="DF12" s="122" t="s">
        <v>5</v>
      </c>
      <c r="DG12" s="123">
        <f>IFERROR(IF('RISK REGISTER'!DG6="RISIKO",IF(AND(((DG8-(REPORT!$Q$34-DG9))/(REPORT!$Q$34-DG9))&lt;1%),1,IF(AND((((DG8-(REPORT!$Q$34-DG9))/(REPORT!$Q$34-DG9))&gt;=1%),(((DG8-(REPORT!$Q$34-DG9))/(REPORT!$Q$34-DG9))&lt;=2.09%)),2,IF(AND((((DG8-(REPORT!$Q$34-DG9))/(REPORT!$Q$34-DG9))&gt;=2.1%),(((DG8-(REPORT!$Q$34-DG9))/(REPORT!$Q$34-DG9))&lt;=5%)),3,IF(AND(((DG8-(REPORT!$Q$34-DG9))/(REPORT!$Q$34-DG9))&gt;5%),4,0)))),""),"")</f>
        <v>1</v>
      </c>
      <c r="DH12" s="118"/>
      <c r="DJ12" s="122" t="s">
        <v>5</v>
      </c>
      <c r="DK12" s="239"/>
      <c r="DL12" s="81" t="e">
        <f>VLOOKUP(DK12,'MASTER DATA'!$AW$2:$AX$5,2,FALSE)</f>
        <v>#N/A</v>
      </c>
      <c r="DN12" s="112"/>
      <c r="DO12" s="122" t="s">
        <v>5</v>
      </c>
      <c r="DP12" s="123">
        <f>IFERROR(IF('RISK REGISTER'!DP6="RISIKO",IF(AND(((DP8-(REPORT!$Q$34-DP9))/(REPORT!$Q$34-DP9))&lt;1%),1,IF(AND((((DP8-(REPORT!$Q$34-DP9))/(REPORT!$Q$34-DP9))&gt;=1%),(((DP8-(REPORT!$Q$34-DP9))/(REPORT!$Q$34-DP9))&lt;=2.09%)),2,IF(AND((((DP8-(REPORT!$Q$34-DP9))/(REPORT!$Q$34-DP9))&gt;=2.1%),(((DP8-(REPORT!$Q$34-DP9))/(REPORT!$Q$34-DP9))&lt;=5%)),3,IF(AND(((DP8-(REPORT!$Q$34-DP9))/(REPORT!$Q$34-DP9))&gt;5%),4,0)))),""),"")</f>
        <v>1</v>
      </c>
      <c r="DQ12" s="118"/>
      <c r="DS12" s="122" t="s">
        <v>5</v>
      </c>
      <c r="DT12" s="239"/>
      <c r="DU12" s="81" t="e">
        <f>VLOOKUP(DT12,'MASTER DATA'!$AW$2:$AX$5,2,FALSE)</f>
        <v>#N/A</v>
      </c>
      <c r="DW12" s="112"/>
      <c r="DX12" s="122" t="s">
        <v>5</v>
      </c>
      <c r="DY12" s="123">
        <f>IFERROR(IF('RISK REGISTER'!DY6="RISIKO",IF(AND(((DY8-(REPORT!$Q$34-DY9))/(REPORT!$Q$34-DY9))&lt;1%),1,IF(AND((((DY8-(REPORT!$Q$34-DY9))/(REPORT!$Q$34-DY9))&gt;=1%),(((DY8-(REPORT!$Q$34-DY9))/(REPORT!$Q$34-DY9))&lt;=2.09%)),2,IF(AND((((DY8-(REPORT!$Q$34-DY9))/(REPORT!$Q$34-DY9))&gt;=2.1%),(((DY8-(REPORT!$Q$34-DY9))/(REPORT!$Q$34-DY9))&lt;=5%)),3,IF(AND(((DY8-(REPORT!$Q$34-DY9))/(REPORT!$Q$34-DY9))&gt;5%),4,0)))),""),"")</f>
        <v>1</v>
      </c>
      <c r="DZ12" s="118"/>
      <c r="EB12" s="122" t="s">
        <v>5</v>
      </c>
      <c r="EC12" s="239"/>
      <c r="ED12" s="81" t="e">
        <f>VLOOKUP(EC12,'MASTER DATA'!$AW$2:$AX$5,2,FALSE)</f>
        <v>#N/A</v>
      </c>
    </row>
    <row r="13" spans="1:134" x14ac:dyDescent="0.35">
      <c r="B13" s="122" t="s">
        <v>9</v>
      </c>
      <c r="C13" s="123" t="str" cm="1">
        <f t="array" ref="C13">IFERROR(IF(AND((E11=1),(C12=1)),"Rendah - 1",IF(AND((E11=1),(C12=2)),"Rendah - 3",IF(AND((E11=1),(C12=3)),"Moderat - 5",IF(AND((E11=1),(C12=4)),"Ekstrim - 11",IF(AND((E11=2),(C12=1)),"Rendah - 2",IF(AND((E11=2),(C12=2)),"Moderat - 6",IF(AND((E11=2),(C12=3)),"Tinggi - 9",IF(AND((E11=2),(C12=4)),"Ekstrim - 12",IF(AND((E11=3),(C12=1)),"Moderat - 4",IF(AND((E11=3),(C12=2)),"Tinggi - 8",IF(AND((E11=3),(C12=3)),"Ekstrim - 13",IF(AND((E11=3),(C12=4)),"Ekstrim - 15",IF(AND((E11=4),(C12=1)),"Tinggi - 7",IF(AND((E11=4),(C12=2)),"Tinggi - 10",IF(AND((E11=4),(C12=3)),"Ekstrim - 14",IF(AND((E11=4),(C12=4)),"Ekstrim - 16",Null)))))))))))))))),"")</f>
        <v>Rendah - 2</v>
      </c>
      <c r="D13" s="118"/>
      <c r="F13" s="122" t="s">
        <v>9</v>
      </c>
      <c r="G13" s="95" t="str" cm="1">
        <f t="array" ref="G13">IFERROR(IF(AND((H11=1),(H12=1)),"Create - 1",IF(AND((H11=1),(H12=2)),"Create - 3",IF(AND((H11=1),(H12=3)),"Potensi - 5",IF(AND((H11=1),(H12=4)),"Optimis - 11",IF(AND((H11=2),(H12=1)),"Create - 2",IF(AND((H11=2),(H12=2)),"Potensi - 6",IF(AND((H11=2),(H12=3)),"Berpeluang - 9",IF(AND((H11=2),(H12=4)),"Optimis - 12",IF(AND((H11=3),(H12=1)),"Potensi - 4",IF(AND((H11=3),(H12=2)),"Berpeluang - 8",IF(AND((H11=3),(H12=3)),"Optimis - 13",IF(AND((H11=3),(H12=4)),"Optimis - 15",IF(AND((H11=4),(H12=1)),"Berpeluang - 7",IF(AND((H11=4),(H12=2)),"Berpeluang - 10",IF(AND((H11=4),(H12=3)),"Optimis - 14",IF(AND((H11=4),(H12=4)),"Optimis - 16",Null)))))))))))))))),"")</f>
        <v/>
      </c>
      <c r="H13" s="43"/>
      <c r="J13" s="112"/>
      <c r="K13" s="122" t="s">
        <v>9</v>
      </c>
      <c r="L13" s="123" t="str" cm="1">
        <f t="array" ref="L13">IFERROR(IF(AND((N11=1),(L12=1)),"Rendah - 1",IF(AND((N11=1),(L12=2)),"Rendah - 3",IF(AND((N11=1),(L12=3)),"Moderat - 5",IF(AND((N11=1),(L12=4)),"Ekstrim - 11",IF(AND((N11=2),(L12=1)),"Rendah - 2",IF(AND((N11=2),(L12=2)),"Moderat - 6",IF(AND((N11=2),(L12=3)),"Tinggi - 9",IF(AND((N11=2),(L12=4)),"Ekstrim - 12",IF(AND((N11=3),(L12=1)),"Moderat - 4",IF(AND((N11=3),(L12=2)),"Tinggi - 8",IF(AND((N11=3),(L12=3)),"Ekstrim - 13",IF(AND((N11=3),(L12=4)),"Ekstrim - 15",IF(AND((N11=4),(L12=1)),"Tinggi - 7",IF(AND((N11=4),(L12=2)),"Tinggi - 10",IF(AND((N11=4),(L12=3)),"Ekstrim - 14",IF(AND((N11=4),(L12=4)),"Ekstrim - 16",Null)))))))))))))))),"")</f>
        <v>Rendah - 2</v>
      </c>
      <c r="M13" s="118"/>
      <c r="O13" s="122" t="s">
        <v>9</v>
      </c>
      <c r="P13" s="95" t="str" cm="1">
        <f t="array" ref="P13">IFERROR(IF(AND((Q11=1),(Q12=1)),"Create - 1",IF(AND((Q11=1),(Q12=2)),"Create - 3",IF(AND((Q11=1),(Q12=3)),"Potensi - 5",IF(AND((Q11=1),(Q12=4)),"Optimis - 11",IF(AND((Q11=2),(Q12=1)),"Create - 2",IF(AND((Q11=2),(Q12=2)),"Potensi - 6",IF(AND((Q11=2),(Q12=3)),"Berpeluang - 9",IF(AND((Q11=2),(Q12=4)),"Optimis - 12",IF(AND((Q11=3),(Q12=1)),"Potensi - 4",IF(AND((Q11=3),(Q12=2)),"Berpeluang - 8",IF(AND((Q11=3),(Q12=3)),"Optimis - 13",IF(AND((Q11=3),(Q12=4)),"Optimis - 15",IF(AND((Q11=4),(Q12=1)),"Berpeluang - 7",IF(AND((Q11=4),(Q12=2)),"Berpeluang - 10",IF(AND((Q11=4),(Q12=3)),"Optimis - 14",IF(AND((Q11=4),(Q12=4)),"Optimis - 16",Null)))))))))))))))),"")</f>
        <v/>
      </c>
      <c r="Q13" s="43"/>
      <c r="S13" s="112"/>
      <c r="T13" s="122" t="s">
        <v>9</v>
      </c>
      <c r="U13" s="123" t="str" cm="1">
        <f t="array" ref="U13">IFERROR(IF(AND((W11=1),(U12=1)),"Rendah - 1",IF(AND((W11=1),(U12=2)),"Rendah - 3",IF(AND((W11=1),(U12=3)),"Moderat - 5",IF(AND((W11=1),(U12=4)),"Ekstrim - 11",IF(AND((W11=2),(U12=1)),"Rendah - 2",IF(AND((W11=2),(U12=2)),"Moderat - 6",IF(AND((W11=2),(U12=3)),"Tinggi - 9",IF(AND((W11=2),(U12=4)),"Ekstrim - 12",IF(AND((W11=3),(U12=1)),"Moderat - 4",IF(AND((W11=3),(U12=2)),"Tinggi - 8",IF(AND((W11=3),(U12=3)),"Ekstrim - 13",IF(AND((W11=3),(U12=4)),"Ekstrim - 15",IF(AND((W11=4),(U12=1)),"Tinggi - 7",IF(AND((W11=4),(U12=2)),"Tinggi - 10",IF(AND((W11=4),(U12=3)),"Ekstrim - 14",IF(AND((W11=4),(U12=4)),"Ekstrim - 16",Null)))))))))))))))),"")</f>
        <v>Tinggi - 7</v>
      </c>
      <c r="V13" s="118"/>
      <c r="X13" s="122" t="s">
        <v>9</v>
      </c>
      <c r="Y13" s="95" t="str" cm="1">
        <f t="array" ref="Y13">IFERROR(IF(AND((Z11=1),(Z12=1)),"Create - 1",IF(AND((Z11=1),(Z12=2)),"Create - 3",IF(AND((Z11=1),(Z12=3)),"Potensi - 5",IF(AND((Z11=1),(Z12=4)),"Optimis - 11",IF(AND((Z11=2),(Z12=1)),"Create - 2",IF(AND((Z11=2),(Z12=2)),"Potensi - 6",IF(AND((Z11=2),(Z12=3)),"Berpeluang - 9",IF(AND((Z11=2),(Z12=4)),"Optimis - 12",IF(AND((Z11=3),(Z12=1)),"Potensi - 4",IF(AND((Z11=3),(Z12=2)),"Berpeluang - 8",IF(AND((Z11=3),(Z12=3)),"Optimis - 13",IF(AND((Z11=3),(Z12=4)),"Optimis - 15",IF(AND((Z11=4),(Z12=1)),"Berpeluang - 7",IF(AND((Z11=4),(Z12=2)),"Berpeluang - 10",IF(AND((Z11=4),(Z12=3)),"Optimis - 14",IF(AND((Z11=4),(Z12=4)),"Optimis - 16",Null)))))))))))))))),"")</f>
        <v/>
      </c>
      <c r="Z13" s="43"/>
      <c r="AB13" s="112"/>
      <c r="AC13" s="122" t="s">
        <v>9</v>
      </c>
      <c r="AD13" s="123" t="str" cm="1">
        <f t="array" ref="AD13">IFERROR(IF(AND((AF11=1),(AD12=1)),"Rendah - 1",IF(AND((AF11=1),(AD12=2)),"Rendah - 3",IF(AND((AF11=1),(AD12=3)),"Moderat - 5",IF(AND((AF11=1),(AD12=4)),"Ekstrim - 11",IF(AND((AF11=2),(AD12=1)),"Rendah - 2",IF(AND((AF11=2),(AD12=2)),"Moderat - 6",IF(AND((AF11=2),(AD12=3)),"Tinggi - 9",IF(AND((AF11=2),(AD12=4)),"Ekstrim - 12",IF(AND((AF11=3),(AD12=1)),"Moderat - 4",IF(AND((AF11=3),(AD12=2)),"Tinggi - 8",IF(AND((AF11=3),(AD12=3)),"Ekstrim - 13",IF(AND((AF11=3),(AD12=4)),"Ekstrim - 15",IF(AND((AF11=4),(AD12=1)),"Tinggi - 7",IF(AND((AF11=4),(AD12=2)),"Tinggi - 10",IF(AND((AF11=4),(AD12=3)),"Ekstrim - 14",IF(AND((AF11=4),(AD12=4)),"Ekstrim - 16",Null)))))))))))))))),"")</f>
        <v>Tinggi - 7</v>
      </c>
      <c r="AE13" s="118"/>
      <c r="AG13" s="122" t="s">
        <v>9</v>
      </c>
      <c r="AH13" s="95" t="str" cm="1">
        <f t="array" ref="AH13">IFERROR(IF(AND((AI11=1),(AI12=1)),"Create - 1",IF(AND((AI11=1),(AI12=2)),"Create - 3",IF(AND((AI11=1),(AI12=3)),"Potensi - 5",IF(AND((AI11=1),(AI12=4)),"Optimis - 11",IF(AND((AI11=2),(AI12=1)),"Create - 2",IF(AND((AI11=2),(AI12=2)),"Potensi - 6",IF(AND((AI11=2),(AI12=3)),"Berpeluang - 9",IF(AND((AI11=2),(AI12=4)),"Optimis - 12",IF(AND((AI11=3),(AI12=1)),"Potensi - 4",IF(AND((AI11=3),(AI12=2)),"Berpeluang - 8",IF(AND((AI11=3),(AI12=3)),"Optimis - 13",IF(AND((AI11=3),(AI12=4)),"Optimis - 15",IF(AND((AI11=4),(AI12=1)),"Berpeluang - 7",IF(AND((AI11=4),(AI12=2)),"Berpeluang - 10",IF(AND((AI11=4),(AI12=3)),"Optimis - 14",IF(AND((AI11=4),(AI12=4)),"Optimis - 16",Null)))))))))))))))),"")</f>
        <v/>
      </c>
      <c r="AI13" s="43"/>
      <c r="AK13" s="112"/>
      <c r="AL13" s="122" t="s">
        <v>9</v>
      </c>
      <c r="AM13" s="123" t="str" cm="1">
        <f t="array" ref="AM13">IFERROR(IF(AND((AO11=1),(AM12=1)),"Rendah - 1",IF(AND((AO11=1),(AM12=2)),"Rendah - 3",IF(AND((AO11=1),(AM12=3)),"Moderat - 5",IF(AND((AO11=1),(AM12=4)),"Ekstrim - 11",IF(AND((AO11=2),(AM12=1)),"Rendah - 2",IF(AND((AO11=2),(AM12=2)),"Moderat - 6",IF(AND((AO11=2),(AM12=3)),"Tinggi - 9",IF(AND((AO11=2),(AM12=4)),"Ekstrim - 12",IF(AND((AO11=3),(AM12=1)),"Moderat - 4",IF(AND((AO11=3),(AM12=2)),"Tinggi - 8",IF(AND((AO11=3),(AM12=3)),"Ekstrim - 13",IF(AND((AO11=3),(AM12=4)),"Ekstrim - 15",IF(AND((AO11=4),(AM12=1)),"Tinggi - 7",IF(AND((AO11=4),(AM12=2)),"Tinggi - 10",IF(AND((AO11=4),(AM12=3)),"Ekstrim - 14",IF(AND((AO11=4),(AM12=4)),"Ekstrim - 16",Null)))))))))))))))),"")</f>
        <v>Tinggi - 7</v>
      </c>
      <c r="AN13" s="118"/>
      <c r="AP13" s="122" t="s">
        <v>9</v>
      </c>
      <c r="AQ13" s="95" t="str" cm="1">
        <f t="array" ref="AQ13">IFERROR(IF(AND((AR11=1),(AR12=1)),"Create - 1",IF(AND((AR11=1),(AR12=2)),"Create - 3",IF(AND((AR11=1),(AR12=3)),"Potensi - 5",IF(AND((AR11=1),(AR12=4)),"Optimis - 11",IF(AND((AR11=2),(AR12=1)),"Create - 2",IF(AND((AR11=2),(AR12=2)),"Potensi - 6",IF(AND((AR11=2),(AR12=3)),"Berpeluang - 9",IF(AND((AR11=2),(AR12=4)),"Optimis - 12",IF(AND((AR11=3),(AR12=1)),"Potensi - 4",IF(AND((AR11=3),(AR12=2)),"Berpeluang - 8",IF(AND((AR11=3),(AR12=3)),"Optimis - 13",IF(AND((AR11=3),(AR12=4)),"Optimis - 15",IF(AND((AR11=4),(AR12=1)),"Berpeluang - 7",IF(AND((AR11=4),(AR12=2)),"Berpeluang - 10",IF(AND((AR11=4),(AR12=3)),"Optimis - 14",IF(AND((AR11=4),(AR12=4)),"Optimis - 16",Null)))))))))))))))),"")</f>
        <v/>
      </c>
      <c r="AR13" s="43"/>
      <c r="AT13" s="112"/>
      <c r="AU13" s="122" t="s">
        <v>9</v>
      </c>
      <c r="AV13" s="123" t="str" cm="1">
        <f t="array" ref="AV13">IFERROR(IF(AND((AX11=1),(AV12=1)),"Rendah - 1",IF(AND((AX11=1),(AV12=2)),"Rendah - 3",IF(AND((AX11=1),(AV12=3)),"Moderat - 5",IF(AND((AX11=1),(AV12=4)),"Ekstrim - 11",IF(AND((AX11=2),(AV12=1)),"Rendah - 2",IF(AND((AX11=2),(AV12=2)),"Moderat - 6",IF(AND((AX11=2),(AV12=3)),"Tinggi - 9",IF(AND((AX11=2),(AV12=4)),"Ekstrim - 12",IF(AND((AX11=3),(AV12=1)),"Moderat - 4",IF(AND((AX11=3),(AV12=2)),"Tinggi - 8",IF(AND((AX11=3),(AV12=3)),"Ekstrim - 13",IF(AND((AX11=3),(AV12=4)),"Ekstrim - 15",IF(AND((AX11=4),(AV12=1)),"Tinggi - 7",IF(AND((AX11=4),(AV12=2)),"Tinggi - 10",IF(AND((AX11=4),(AV12=3)),"Ekstrim - 14",IF(AND((AX11=4),(AV12=4)),"Ekstrim - 16",Null)))))))))))))))),"")</f>
        <v>Tinggi - 7</v>
      </c>
      <c r="AW13" s="118"/>
      <c r="AY13" s="122" t="s">
        <v>9</v>
      </c>
      <c r="AZ13" s="95" t="str" cm="1">
        <f t="array" ref="AZ13">IFERROR(IF(AND((BA11=1),(BA12=1)),"Create - 1",IF(AND((BA11=1),(BA12=2)),"Create - 3",IF(AND((BA11=1),(BA12=3)),"Potensi - 5",IF(AND((BA11=1),(BA12=4)),"Optimis - 11",IF(AND((BA11=2),(BA12=1)),"Create - 2",IF(AND((BA11=2),(BA12=2)),"Potensi - 6",IF(AND((BA11=2),(BA12=3)),"Berpeluang - 9",IF(AND((BA11=2),(BA12=4)),"Optimis - 12",IF(AND((BA11=3),(BA12=1)),"Potensi - 4",IF(AND((BA11=3),(BA12=2)),"Berpeluang - 8",IF(AND((BA11=3),(BA12=3)),"Optimis - 13",IF(AND((BA11=3),(BA12=4)),"Optimis - 15",IF(AND((BA11=4),(BA12=1)),"Berpeluang - 7",IF(AND((BA11=4),(BA12=2)),"Berpeluang - 10",IF(AND((BA11=4),(BA12=3)),"Optimis - 14",IF(AND((BA11=4),(BA12=4)),"Optimis - 16",Null)))))))))))))))),"")</f>
        <v/>
      </c>
      <c r="BA13" s="43"/>
      <c r="BC13" s="112"/>
      <c r="BD13" s="122" t="s">
        <v>9</v>
      </c>
      <c r="BE13" s="123" t="str" cm="1">
        <f t="array" ref="BE13">IFERROR(IF(AND((BG11=1),(BE12=1)),"Rendah - 1",IF(AND((BG11=1),(BE12=2)),"Rendah - 3",IF(AND((BG11=1),(BE12=3)),"Moderat - 5",IF(AND((BG11=1),(BE12=4)),"Ekstrim - 11",IF(AND((BG11=2),(BE12=1)),"Rendah - 2",IF(AND((BG11=2),(BE12=2)),"Moderat - 6",IF(AND((BG11=2),(BE12=3)),"Tinggi - 9",IF(AND((BG11=2),(BE12=4)),"Ekstrim - 12",IF(AND((BG11=3),(BE12=1)),"Moderat - 4",IF(AND((BG11=3),(BE12=2)),"Tinggi - 8",IF(AND((BG11=3),(BE12=3)),"Ekstrim - 13",IF(AND((BG11=3),(BE12=4)),"Ekstrim - 15",IF(AND((BG11=4),(BE12=1)),"Tinggi - 7",IF(AND((BG11=4),(BE12=2)),"Tinggi - 10",IF(AND((BG11=4),(BE12=3)),"Ekstrim - 14",IF(AND((BG11=4),(BE12=4)),"Ekstrim - 16",Null)))))))))))))))),"")</f>
        <v>Tinggi - 7</v>
      </c>
      <c r="BF13" s="118"/>
      <c r="BH13" s="122" t="s">
        <v>9</v>
      </c>
      <c r="BI13" s="95" t="str" cm="1">
        <f t="array" ref="BI13">IFERROR(IF(AND((BJ11=1),(BJ12=1)),"Create - 1",IF(AND((BJ11=1),(BJ12=2)),"Create - 3",IF(AND((BJ11=1),(BJ12=3)),"Potensi - 5",IF(AND((BJ11=1),(BJ12=4)),"Optimis - 11",IF(AND((BJ11=2),(BJ12=1)),"Create - 2",IF(AND((BJ11=2),(BJ12=2)),"Potensi - 6",IF(AND((BJ11=2),(BJ12=3)),"Berpeluang - 9",IF(AND((BJ11=2),(BJ12=4)),"Optimis - 12",IF(AND((BJ11=3),(BJ12=1)),"Potensi - 4",IF(AND((BJ11=3),(BJ12=2)),"Berpeluang - 8",IF(AND((BJ11=3),(BJ12=3)),"Optimis - 13",IF(AND((BJ11=3),(BJ12=4)),"Optimis - 15",IF(AND((BJ11=4),(BJ12=1)),"Berpeluang - 7",IF(AND((BJ11=4),(BJ12=2)),"Berpeluang - 10",IF(AND((BJ11=4),(BJ12=3)),"Optimis - 14",IF(AND((BJ11=4),(BJ12=4)),"Optimis - 16",Null)))))))))))))))),"")</f>
        <v/>
      </c>
      <c r="BJ13" s="43"/>
      <c r="BL13" s="112"/>
      <c r="BM13" s="122" t="s">
        <v>9</v>
      </c>
      <c r="BN13" s="123" t="str" cm="1">
        <f t="array" ref="BN13">IFERROR(IF(AND((BP11=1),(BN12=1)),"Rendah - 1",IF(AND((BP11=1),(BN12=2)),"Rendah - 3",IF(AND((BP11=1),(BN12=3)),"Moderat - 5",IF(AND((BP11=1),(BN12=4)),"Ekstrim - 11",IF(AND((BP11=2),(BN12=1)),"Rendah - 2",IF(AND((BP11=2),(BN12=2)),"Moderat - 6",IF(AND((BP11=2),(BN12=3)),"Tinggi - 9",IF(AND((BP11=2),(BN12=4)),"Ekstrim - 12",IF(AND((BP11=3),(BN12=1)),"Moderat - 4",IF(AND((BP11=3),(BN12=2)),"Tinggi - 8",IF(AND((BP11=3),(BN12=3)),"Ekstrim - 13",IF(AND((BP11=3),(BN12=4)),"Ekstrim - 15",IF(AND((BP11=4),(BN12=1)),"Tinggi - 7",IF(AND((BP11=4),(BN12=2)),"Tinggi - 10",IF(AND((BP11=4),(BN12=3)),"Ekstrim - 14",IF(AND((BP11=4),(BN12=4)),"Ekstrim - 16",Null)))))))))))))))),"")</f>
        <v>Tinggi - 7</v>
      </c>
      <c r="BO13" s="118"/>
      <c r="BQ13" s="122" t="s">
        <v>9</v>
      </c>
      <c r="BR13" s="95" t="str" cm="1">
        <f t="array" ref="BR13">IFERROR(IF(AND((BS11=1),(BS12=1)),"Create - 1",IF(AND((BS11=1),(BS12=2)),"Create - 3",IF(AND((BS11=1),(BS12=3)),"Potensi - 5",IF(AND((BS11=1),(BS12=4)),"Optimis - 11",IF(AND((BS11=2),(BS12=1)),"Create - 2",IF(AND((BS11=2),(BS12=2)),"Potensi - 6",IF(AND((BS11=2),(BS12=3)),"Berpeluang - 9",IF(AND((BS11=2),(BS12=4)),"Optimis - 12",IF(AND((BS11=3),(BS12=1)),"Potensi - 4",IF(AND((BS11=3),(BS12=2)),"Berpeluang - 8",IF(AND((BS11=3),(BS12=3)),"Optimis - 13",IF(AND((BS11=3),(BS12=4)),"Optimis - 15",IF(AND((BS11=4),(BS12=1)),"Berpeluang - 7",IF(AND((BS11=4),(BS12=2)),"Berpeluang - 10",IF(AND((BS11=4),(BS12=3)),"Optimis - 14",IF(AND((BS11=4),(BS12=4)),"Optimis - 16",Null)))))))))))))))),"")</f>
        <v/>
      </c>
      <c r="BS13" s="43"/>
      <c r="BU13" s="112"/>
      <c r="BV13" s="122" t="s">
        <v>9</v>
      </c>
      <c r="BW13" s="123" t="str" cm="1">
        <f t="array" ref="BW13">IFERROR(IF(AND((BY11=1),(BW12=1)),"Rendah - 1",IF(AND((BY11=1),(BW12=2)),"Rendah - 3",IF(AND((BY11=1),(BW12=3)),"Moderat - 5",IF(AND((BY11=1),(BW12=4)),"Ekstrim - 11",IF(AND((BY11=2),(BW12=1)),"Rendah - 2",IF(AND((BY11=2),(BW12=2)),"Moderat - 6",IF(AND((BY11=2),(BW12=3)),"Tinggi - 9",IF(AND((BY11=2),(BW12=4)),"Ekstrim - 12",IF(AND((BY11=3),(BW12=1)),"Moderat - 4",IF(AND((BY11=3),(BW12=2)),"Tinggi - 8",IF(AND((BY11=3),(BW12=3)),"Ekstrim - 13",IF(AND((BY11=3),(BW12=4)),"Ekstrim - 15",IF(AND((BY11=4),(BW12=1)),"Tinggi - 7",IF(AND((BY11=4),(BW12=2)),"Tinggi - 10",IF(AND((BY11=4),(BW12=3)),"Ekstrim - 14",IF(AND((BY11=4),(BW12=4)),"Ekstrim - 16",Null)))))))))))))))),"")</f>
        <v>Tinggi - 7</v>
      </c>
      <c r="BX13" s="118"/>
      <c r="BZ13" s="122" t="s">
        <v>9</v>
      </c>
      <c r="CA13" s="95" t="str" cm="1">
        <f t="array" ref="CA13">IFERROR(IF(AND((CB11=1),(CB12=1)),"Create - 1",IF(AND((CB11=1),(CB12=2)),"Create - 3",IF(AND((CB11=1),(CB12=3)),"Potensi - 5",IF(AND((CB11=1),(CB12=4)),"Optimis - 11",IF(AND((CB11=2),(CB12=1)),"Create - 2",IF(AND((CB11=2),(CB12=2)),"Potensi - 6",IF(AND((CB11=2),(CB12=3)),"Berpeluang - 9",IF(AND((CB11=2),(CB12=4)),"Optimis - 12",IF(AND((CB11=3),(CB12=1)),"Potensi - 4",IF(AND((CB11=3),(CB12=2)),"Berpeluang - 8",IF(AND((CB11=3),(CB12=3)),"Optimis - 13",IF(AND((CB11=3),(CB12=4)),"Optimis - 15",IF(AND((CB11=4),(CB12=1)),"Berpeluang - 7",IF(AND((CB11=4),(CB12=2)),"Berpeluang - 10",IF(AND((CB11=4),(CB12=3)),"Optimis - 14",IF(AND((CB11=4),(CB12=4)),"Optimis - 16",Null)))))))))))))))),"")</f>
        <v/>
      </c>
      <c r="CB13" s="43"/>
      <c r="CD13" s="112"/>
      <c r="CE13" s="122" t="s">
        <v>9</v>
      </c>
      <c r="CF13" s="123" t="str" cm="1">
        <f t="array" ref="CF13">IFERROR(IF(AND((CH11=1),(CF12=1)),"Rendah - 1",IF(AND((CH11=1),(CF12=2)),"Rendah - 3",IF(AND((CH11=1),(CF12=3)),"Moderat - 5",IF(AND((CH11=1),(CF12=4)),"Ekstrim - 11",IF(AND((CH11=2),(CF12=1)),"Rendah - 2",IF(AND((CH11=2),(CF12=2)),"Moderat - 6",IF(AND((CH11=2),(CF12=3)),"Tinggi - 9",IF(AND((CH11=2),(CF12=4)),"Ekstrim - 12",IF(AND((CH11=3),(CF12=1)),"Moderat - 4",IF(AND((CH11=3),(CF12=2)),"Tinggi - 8",IF(AND((CH11=3),(CF12=3)),"Ekstrim - 13",IF(AND((CH11=3),(CF12=4)),"Ekstrim - 15",IF(AND((CH11=4),(CF12=1)),"Tinggi - 7",IF(AND((CH11=4),(CF12=2)),"Tinggi - 10",IF(AND((CH11=4),(CF12=3)),"Ekstrim - 14",IF(AND((CH11=4),(CF12=4)),"Ekstrim - 16",Null)))))))))))))))),"")</f>
        <v>Tinggi - 7</v>
      </c>
      <c r="CG13" s="118"/>
      <c r="CI13" s="122" t="s">
        <v>9</v>
      </c>
      <c r="CJ13" s="95" t="str" cm="1">
        <f t="array" ref="CJ13">IFERROR(IF(AND((CK11=1),(CK12=1)),"Create - 1",IF(AND((CK11=1),(CK12=2)),"Create - 3",IF(AND((CK11=1),(CK12=3)),"Potensi - 5",IF(AND((CK11=1),(CK12=4)),"Optimis - 11",IF(AND((CK11=2),(CK12=1)),"Create - 2",IF(AND((CK11=2),(CK12=2)),"Potensi - 6",IF(AND((CK11=2),(CK12=3)),"Berpeluang - 9",IF(AND((CK11=2),(CK12=4)),"Optimis - 12",IF(AND((CK11=3),(CK12=1)),"Potensi - 4",IF(AND((CK11=3),(CK12=2)),"Berpeluang - 8",IF(AND((CK11=3),(CK12=3)),"Optimis - 13",IF(AND((CK11=3),(CK12=4)),"Optimis - 15",IF(AND((CK11=4),(CK12=1)),"Berpeluang - 7",IF(AND((CK11=4),(CK12=2)),"Berpeluang - 10",IF(AND((CK11=4),(CK12=3)),"Optimis - 14",IF(AND((CK11=4),(CK12=4)),"Optimis - 16",Null)))))))))))))))),"")</f>
        <v/>
      </c>
      <c r="CK13" s="43"/>
      <c r="CM13" s="112"/>
      <c r="CN13" s="122" t="s">
        <v>9</v>
      </c>
      <c r="CO13" s="123" t="str" cm="1">
        <f t="array" ref="CO13">IFERROR(IF(AND((CQ11=1),(CO12=1)),"Rendah - 1",IF(AND((CQ11=1),(CO12=2)),"Rendah - 3",IF(AND((CQ11=1),(CO12=3)),"Moderat - 5",IF(AND((CQ11=1),(CO12=4)),"Ekstrim - 11",IF(AND((CQ11=2),(CO12=1)),"Rendah - 2",IF(AND((CQ11=2),(CO12=2)),"Moderat - 6",IF(AND((CQ11=2),(CO12=3)),"Tinggi - 9",IF(AND((CQ11=2),(CO12=4)),"Ekstrim - 12",IF(AND((CQ11=3),(CO12=1)),"Moderat - 4",IF(AND((CQ11=3),(CO12=2)),"Tinggi - 8",IF(AND((CQ11=3),(CO12=3)),"Ekstrim - 13",IF(AND((CQ11=3),(CO12=4)),"Ekstrim - 15",IF(AND((CQ11=4),(CO12=1)),"Tinggi - 7",IF(AND((CQ11=4),(CO12=2)),"Tinggi - 10",IF(AND((CQ11=4),(CO12=3)),"Ekstrim - 14",IF(AND((CQ11=4),(CO12=4)),"Ekstrim - 16",Null)))))))))))))))),"")</f>
        <v>Tinggi - 7</v>
      </c>
      <c r="CP13" s="118"/>
      <c r="CR13" s="122" t="s">
        <v>9</v>
      </c>
      <c r="CS13" s="95" t="str" cm="1">
        <f t="array" ref="CS13">IFERROR(IF(AND((CT11=1),(CT12=1)),"Create - 1",IF(AND((CT11=1),(CT12=2)),"Create - 3",IF(AND((CT11=1),(CT12=3)),"Potensi - 5",IF(AND((CT11=1),(CT12=4)),"Optimis - 11",IF(AND((CT11=2),(CT12=1)),"Create - 2",IF(AND((CT11=2),(CT12=2)),"Potensi - 6",IF(AND((CT11=2),(CT12=3)),"Berpeluang - 9",IF(AND((CT11=2),(CT12=4)),"Optimis - 12",IF(AND((CT11=3),(CT12=1)),"Potensi - 4",IF(AND((CT11=3),(CT12=2)),"Berpeluang - 8",IF(AND((CT11=3),(CT12=3)),"Optimis - 13",IF(AND((CT11=3),(CT12=4)),"Optimis - 15",IF(AND((CT11=4),(CT12=1)),"Berpeluang - 7",IF(AND((CT11=4),(CT12=2)),"Berpeluang - 10",IF(AND((CT11=4),(CT12=3)),"Optimis - 14",IF(AND((CT11=4),(CT12=4)),"Optimis - 16",Null)))))))))))))))),"")</f>
        <v/>
      </c>
      <c r="CT13" s="43"/>
      <c r="CV13" s="112"/>
      <c r="CW13" s="122" t="s">
        <v>9</v>
      </c>
      <c r="CX13" s="123" t="str" cm="1">
        <f t="array" ref="CX13">IFERROR(IF(AND((CZ11=1),(CX12=1)),"Rendah - 1",IF(AND((CZ11=1),(CX12=2)),"Rendah - 3",IF(AND((CZ11=1),(CX12=3)),"Moderat - 5",IF(AND((CZ11=1),(CX12=4)),"Ekstrim - 11",IF(AND((CZ11=2),(CX12=1)),"Rendah - 2",IF(AND((CZ11=2),(CX12=2)),"Moderat - 6",IF(AND((CZ11=2),(CX12=3)),"Tinggi - 9",IF(AND((CZ11=2),(CX12=4)),"Ekstrim - 12",IF(AND((CZ11=3),(CX12=1)),"Moderat - 4",IF(AND((CZ11=3),(CX12=2)),"Tinggi - 8",IF(AND((CZ11=3),(CX12=3)),"Ekstrim - 13",IF(AND((CZ11=3),(CX12=4)),"Ekstrim - 15",IF(AND((CZ11=4),(CX12=1)),"Tinggi - 7",IF(AND((CZ11=4),(CX12=2)),"Tinggi - 10",IF(AND((CZ11=4),(CX12=3)),"Ekstrim - 14",IF(AND((CZ11=4),(CX12=4)),"Ekstrim - 16",Null)))))))))))))))),"")</f>
        <v>Tinggi - 7</v>
      </c>
      <c r="CY13" s="118"/>
      <c r="DA13" s="122" t="s">
        <v>9</v>
      </c>
      <c r="DB13" s="95" t="str" cm="1">
        <f t="array" ref="DB13">IFERROR(IF(AND((DC11=1),(DC12=1)),"Create - 1",IF(AND((DC11=1),(DC12=2)),"Create - 3",IF(AND((DC11=1),(DC12=3)),"Potensi - 5",IF(AND((DC11=1),(DC12=4)),"Optimis - 11",IF(AND((DC11=2),(DC12=1)),"Create - 2",IF(AND((DC11=2),(DC12=2)),"Potensi - 6",IF(AND((DC11=2),(DC12=3)),"Berpeluang - 9",IF(AND((DC11=2),(DC12=4)),"Optimis - 12",IF(AND((DC11=3),(DC12=1)),"Potensi - 4",IF(AND((DC11=3),(DC12=2)),"Berpeluang - 8",IF(AND((DC11=3),(DC12=3)),"Optimis - 13",IF(AND((DC11=3),(DC12=4)),"Optimis - 15",IF(AND((DC11=4),(DC12=1)),"Berpeluang - 7",IF(AND((DC11=4),(DC12=2)),"Berpeluang - 10",IF(AND((DC11=4),(DC12=3)),"Optimis - 14",IF(AND((DC11=4),(DC12=4)),"Optimis - 16",Null)))))))))))))))),"")</f>
        <v/>
      </c>
      <c r="DC13" s="43"/>
      <c r="DE13" s="112"/>
      <c r="DF13" s="122" t="s">
        <v>9</v>
      </c>
      <c r="DG13" s="123" t="str" cm="1">
        <f t="array" ref="DG13">IFERROR(IF(AND((DI11=1),(DG12=1)),"Rendah - 1",IF(AND((DI11=1),(DG12=2)),"Rendah - 3",IF(AND((DI11=1),(DG12=3)),"Moderat - 5",IF(AND((DI11=1),(DG12=4)),"Ekstrim - 11",IF(AND((DI11=2),(DG12=1)),"Rendah - 2",IF(AND((DI11=2),(DG12=2)),"Moderat - 6",IF(AND((DI11=2),(DG12=3)),"Tinggi - 9",IF(AND((DI11=2),(DG12=4)),"Ekstrim - 12",IF(AND((DI11=3),(DG12=1)),"Moderat - 4",IF(AND((DI11=3),(DG12=2)),"Tinggi - 8",IF(AND((DI11=3),(DG12=3)),"Ekstrim - 13",IF(AND((DI11=3),(DG12=4)),"Ekstrim - 15",IF(AND((DI11=4),(DG12=1)),"Tinggi - 7",IF(AND((DI11=4),(DG12=2)),"Tinggi - 10",IF(AND((DI11=4),(DG12=3)),"Ekstrim - 14",IF(AND((DI11=4),(DG12=4)),"Ekstrim - 16",Null)))))))))))))))),"")</f>
        <v>Tinggi - 7</v>
      </c>
      <c r="DH13" s="118"/>
      <c r="DJ13" s="122" t="s">
        <v>9</v>
      </c>
      <c r="DK13" s="95" t="str" cm="1">
        <f t="array" ref="DK13">IFERROR(IF(AND((DL11=1),(DL12=1)),"Create - 1",IF(AND((DL11=1),(DL12=2)),"Create - 3",IF(AND((DL11=1),(DL12=3)),"Potensi - 5",IF(AND((DL11=1),(DL12=4)),"Optimis - 11",IF(AND((DL11=2),(DL12=1)),"Create - 2",IF(AND((DL11=2),(DL12=2)),"Potensi - 6",IF(AND((DL11=2),(DL12=3)),"Berpeluang - 9",IF(AND((DL11=2),(DL12=4)),"Optimis - 12",IF(AND((DL11=3),(DL12=1)),"Potensi - 4",IF(AND((DL11=3),(DL12=2)),"Berpeluang - 8",IF(AND((DL11=3),(DL12=3)),"Optimis - 13",IF(AND((DL11=3),(DL12=4)),"Optimis - 15",IF(AND((DL11=4),(DL12=1)),"Berpeluang - 7",IF(AND((DL11=4),(DL12=2)),"Berpeluang - 10",IF(AND((DL11=4),(DL12=3)),"Optimis - 14",IF(AND((DL11=4),(DL12=4)),"Optimis - 16",Null)))))))))))))))),"")</f>
        <v/>
      </c>
      <c r="DL13" s="43"/>
      <c r="DN13" s="112"/>
      <c r="DO13" s="122" t="s">
        <v>9</v>
      </c>
      <c r="DP13" s="123" t="str" cm="1">
        <f t="array" ref="DP13">IFERROR(IF(AND((DR11=1),(DP12=1)),"Rendah - 1",IF(AND((DR11=1),(DP12=2)),"Rendah - 3",IF(AND((DR11=1),(DP12=3)),"Moderat - 5",IF(AND((DR11=1),(DP12=4)),"Ekstrim - 11",IF(AND((DR11=2),(DP12=1)),"Rendah - 2",IF(AND((DR11=2),(DP12=2)),"Moderat - 6",IF(AND((DR11=2),(DP12=3)),"Tinggi - 9",IF(AND((DR11=2),(DP12=4)),"Ekstrim - 12",IF(AND((DR11=3),(DP12=1)),"Moderat - 4",IF(AND((DR11=3),(DP12=2)),"Tinggi - 8",IF(AND((DR11=3),(DP12=3)),"Ekstrim - 13",IF(AND((DR11=3),(DP12=4)),"Ekstrim - 15",IF(AND((DR11=4),(DP12=1)),"Tinggi - 7",IF(AND((DR11=4),(DP12=2)),"Tinggi - 10",IF(AND((DR11=4),(DP12=3)),"Ekstrim - 14",IF(AND((DR11=4),(DP12=4)),"Ekstrim - 16",Null)))))))))))))))),"")</f>
        <v>Tinggi - 7</v>
      </c>
      <c r="DQ13" s="118"/>
      <c r="DS13" s="122" t="s">
        <v>9</v>
      </c>
      <c r="DT13" s="95" t="str" cm="1">
        <f t="array" ref="DT13">IFERROR(IF(AND((DU11=1),(DU12=1)),"Create - 1",IF(AND((DU11=1),(DU12=2)),"Create - 3",IF(AND((DU11=1),(DU12=3)),"Potensi - 5",IF(AND((DU11=1),(DU12=4)),"Optimis - 11",IF(AND((DU11=2),(DU12=1)),"Create - 2",IF(AND((DU11=2),(DU12=2)),"Potensi - 6",IF(AND((DU11=2),(DU12=3)),"Berpeluang - 9",IF(AND((DU11=2),(DU12=4)),"Optimis - 12",IF(AND((DU11=3),(DU12=1)),"Potensi - 4",IF(AND((DU11=3),(DU12=2)),"Berpeluang - 8",IF(AND((DU11=3),(DU12=3)),"Optimis - 13",IF(AND((DU11=3),(DU12=4)),"Optimis - 15",IF(AND((DU11=4),(DU12=1)),"Berpeluang - 7",IF(AND((DU11=4),(DU12=2)),"Berpeluang - 10",IF(AND((DU11=4),(DU12=3)),"Optimis - 14",IF(AND((DU11=4),(DU12=4)),"Optimis - 16",Null)))))))))))))))),"")</f>
        <v/>
      </c>
      <c r="DU13" s="43"/>
      <c r="DW13" s="112"/>
      <c r="DX13" s="122" t="s">
        <v>9</v>
      </c>
      <c r="DY13" s="123" t="str" cm="1">
        <f t="array" ref="DY13">IFERROR(IF(AND((EA11=1),(DY12=1)),"Rendah - 1",IF(AND((EA11=1),(DY12=2)),"Rendah - 3",IF(AND((EA11=1),(DY12=3)),"Moderat - 5",IF(AND((EA11=1),(DY12=4)),"Ekstrim - 11",IF(AND((EA11=2),(DY12=1)),"Rendah - 2",IF(AND((EA11=2),(DY12=2)),"Moderat - 6",IF(AND((EA11=2),(DY12=3)),"Tinggi - 9",IF(AND((EA11=2),(DY12=4)),"Ekstrim - 12",IF(AND((EA11=3),(DY12=1)),"Moderat - 4",IF(AND((EA11=3),(DY12=2)),"Tinggi - 8",IF(AND((EA11=3),(DY12=3)),"Ekstrim - 13",IF(AND((EA11=3),(DY12=4)),"Ekstrim - 15",IF(AND((EA11=4),(DY12=1)),"Tinggi - 7",IF(AND((EA11=4),(DY12=2)),"Tinggi - 10",IF(AND((EA11=4),(DY12=3)),"Ekstrim - 14",IF(AND((EA11=4),(DY12=4)),"Ekstrim - 16",Null)))))))))))))))),"")</f>
        <v>Tinggi - 7</v>
      </c>
      <c r="DZ13" s="118"/>
      <c r="EB13" s="122" t="s">
        <v>9</v>
      </c>
      <c r="EC13" s="95" t="str" cm="1">
        <f t="array" ref="EC13">IFERROR(IF(AND((ED11=1),(ED12=1)),"Create - 1",IF(AND((ED11=1),(ED12=2)),"Create - 3",IF(AND((ED11=1),(ED12=3)),"Potensi - 5",IF(AND((ED11=1),(ED12=4)),"Optimis - 11",IF(AND((ED11=2),(ED12=1)),"Create - 2",IF(AND((ED11=2),(ED12=2)),"Potensi - 6",IF(AND((ED11=2),(ED12=3)),"Berpeluang - 9",IF(AND((ED11=2),(ED12=4)),"Optimis - 12",IF(AND((ED11=3),(ED12=1)),"Potensi - 4",IF(AND((ED11=3),(ED12=2)),"Berpeluang - 8",IF(AND((ED11=3),(ED12=3)),"Optimis - 13",IF(AND((ED11=3),(ED12=4)),"Optimis - 15",IF(AND((ED11=4),(ED12=1)),"Berpeluang - 7",IF(AND((ED11=4),(ED12=2)),"Berpeluang - 10",IF(AND((ED11=4),(ED12=3)),"Optimis - 14",IF(AND((ED11=4),(ED12=4)),"Optimis - 16",Null)))))))))))))))),"")</f>
        <v/>
      </c>
      <c r="ED13" s="43"/>
    </row>
    <row r="14" spans="1:134" x14ac:dyDescent="0.35">
      <c r="B14" s="117" t="s">
        <v>478</v>
      </c>
      <c r="C14" s="140">
        <v>44835</v>
      </c>
      <c r="D14" s="297" t="s">
        <v>482</v>
      </c>
      <c r="J14" s="112"/>
      <c r="K14" s="117" t="s">
        <v>478</v>
      </c>
      <c r="L14" s="140">
        <v>44835</v>
      </c>
      <c r="M14" s="297" t="s">
        <v>482</v>
      </c>
      <c r="N14" s="121"/>
      <c r="S14" s="112"/>
      <c r="T14" s="117" t="s">
        <v>478</v>
      </c>
      <c r="U14" s="140">
        <v>44896</v>
      </c>
      <c r="V14" s="297" t="s">
        <v>482</v>
      </c>
      <c r="W14" s="121"/>
      <c r="AB14" s="112"/>
      <c r="AC14" s="117" t="s">
        <v>478</v>
      </c>
      <c r="AD14" s="140">
        <v>44896</v>
      </c>
      <c r="AE14" s="297" t="s">
        <v>482</v>
      </c>
      <c r="AF14" s="121"/>
      <c r="AK14" s="112"/>
      <c r="AL14" s="117" t="s">
        <v>478</v>
      </c>
      <c r="AM14" s="140">
        <v>44896</v>
      </c>
      <c r="AN14" s="297" t="s">
        <v>482</v>
      </c>
      <c r="AO14" s="121"/>
      <c r="AT14" s="112"/>
      <c r="AU14" s="117" t="s">
        <v>478</v>
      </c>
      <c r="AV14" s="140">
        <v>44896</v>
      </c>
      <c r="AW14" s="297" t="s">
        <v>482</v>
      </c>
      <c r="AX14" s="121"/>
      <c r="BC14" s="112"/>
      <c r="BD14" s="117" t="s">
        <v>478</v>
      </c>
      <c r="BE14" s="140">
        <v>44896</v>
      </c>
      <c r="BF14" s="297" t="s">
        <v>482</v>
      </c>
      <c r="BG14" s="121"/>
      <c r="BL14" s="112"/>
      <c r="BM14" s="117" t="s">
        <v>478</v>
      </c>
      <c r="BN14" s="140">
        <v>44896</v>
      </c>
      <c r="BO14" s="297" t="s">
        <v>482</v>
      </c>
      <c r="BP14" s="121"/>
      <c r="BU14" s="112"/>
      <c r="BV14" s="117" t="s">
        <v>478</v>
      </c>
      <c r="BW14" s="140">
        <v>44896</v>
      </c>
      <c r="BX14" s="297" t="s">
        <v>482</v>
      </c>
      <c r="BY14" s="121"/>
      <c r="CD14" s="112"/>
      <c r="CE14" s="117" t="s">
        <v>478</v>
      </c>
      <c r="CF14" s="140">
        <v>44896</v>
      </c>
      <c r="CG14" s="297" t="s">
        <v>482</v>
      </c>
      <c r="CH14" s="121"/>
      <c r="CM14" s="112"/>
      <c r="CN14" s="117" t="s">
        <v>478</v>
      </c>
      <c r="CO14" s="140">
        <v>44896</v>
      </c>
      <c r="CP14" s="297" t="s">
        <v>482</v>
      </c>
      <c r="CQ14" s="121"/>
      <c r="CV14" s="112"/>
      <c r="CW14" s="117" t="s">
        <v>478</v>
      </c>
      <c r="CX14" s="140">
        <v>44896</v>
      </c>
      <c r="CY14" s="297" t="s">
        <v>482</v>
      </c>
      <c r="CZ14" s="121"/>
      <c r="DE14" s="112"/>
      <c r="DF14" s="117" t="s">
        <v>478</v>
      </c>
      <c r="DG14" s="140">
        <v>44896</v>
      </c>
      <c r="DH14" s="297" t="s">
        <v>482</v>
      </c>
      <c r="DI14" s="121"/>
      <c r="DN14" s="112"/>
      <c r="DO14" s="117" t="s">
        <v>478</v>
      </c>
      <c r="DP14" s="140">
        <v>44896</v>
      </c>
      <c r="DQ14" s="297" t="s">
        <v>482</v>
      </c>
      <c r="DR14" s="121"/>
      <c r="DW14" s="112"/>
      <c r="DX14" s="117" t="s">
        <v>478</v>
      </c>
      <c r="DY14" s="140">
        <v>44896</v>
      </c>
      <c r="DZ14" s="297" t="s">
        <v>482</v>
      </c>
      <c r="EA14" s="121"/>
    </row>
    <row r="15" spans="1:134" x14ac:dyDescent="0.35">
      <c r="B15" s="117" t="s">
        <v>479</v>
      </c>
      <c r="C15" s="140">
        <v>45016</v>
      </c>
      <c r="D15" s="297"/>
      <c r="J15" s="112"/>
      <c r="K15" s="117" t="s">
        <v>479</v>
      </c>
      <c r="L15" s="140">
        <v>45291</v>
      </c>
      <c r="M15" s="297"/>
      <c r="N15" s="121"/>
      <c r="S15" s="112"/>
      <c r="T15" s="117" t="s">
        <v>479</v>
      </c>
      <c r="U15" s="140">
        <v>45291</v>
      </c>
      <c r="V15" s="297"/>
      <c r="W15" s="121"/>
      <c r="AB15" s="112"/>
      <c r="AC15" s="117" t="s">
        <v>479</v>
      </c>
      <c r="AD15" s="140">
        <v>45291</v>
      </c>
      <c r="AE15" s="297"/>
      <c r="AF15" s="121"/>
      <c r="AK15" s="112"/>
      <c r="AL15" s="117" t="s">
        <v>479</v>
      </c>
      <c r="AM15" s="140">
        <v>45291</v>
      </c>
      <c r="AN15" s="297"/>
      <c r="AO15" s="121"/>
      <c r="AT15" s="112"/>
      <c r="AU15" s="117" t="s">
        <v>479</v>
      </c>
      <c r="AV15" s="140">
        <v>45291</v>
      </c>
      <c r="AW15" s="297"/>
      <c r="AX15" s="121"/>
      <c r="BC15" s="112"/>
      <c r="BD15" s="117" t="s">
        <v>479</v>
      </c>
      <c r="BE15" s="140">
        <v>45291</v>
      </c>
      <c r="BF15" s="297"/>
      <c r="BG15" s="121"/>
      <c r="BL15" s="112"/>
      <c r="BM15" s="117" t="s">
        <v>479</v>
      </c>
      <c r="BN15" s="140">
        <v>45291</v>
      </c>
      <c r="BO15" s="297"/>
      <c r="BP15" s="121"/>
      <c r="BU15" s="112"/>
      <c r="BV15" s="117" t="s">
        <v>479</v>
      </c>
      <c r="BW15" s="140">
        <v>45291</v>
      </c>
      <c r="BX15" s="297"/>
      <c r="BY15" s="121"/>
      <c r="CD15" s="112"/>
      <c r="CE15" s="117" t="s">
        <v>479</v>
      </c>
      <c r="CF15" s="140">
        <v>45291</v>
      </c>
      <c r="CG15" s="297"/>
      <c r="CH15" s="121"/>
      <c r="CM15" s="112"/>
      <c r="CN15" s="117" t="s">
        <v>479</v>
      </c>
      <c r="CO15" s="140">
        <v>45291</v>
      </c>
      <c r="CP15" s="297"/>
      <c r="CQ15" s="121"/>
      <c r="CV15" s="112"/>
      <c r="CW15" s="117" t="s">
        <v>479</v>
      </c>
      <c r="CX15" s="140">
        <v>45291</v>
      </c>
      <c r="CY15" s="297"/>
      <c r="CZ15" s="121"/>
      <c r="DE15" s="112"/>
      <c r="DF15" s="117" t="s">
        <v>479</v>
      </c>
      <c r="DG15" s="140">
        <v>45291</v>
      </c>
      <c r="DH15" s="297"/>
      <c r="DI15" s="121"/>
      <c r="DN15" s="112"/>
      <c r="DO15" s="117" t="s">
        <v>479</v>
      </c>
      <c r="DP15" s="140">
        <v>45291</v>
      </c>
      <c r="DQ15" s="297"/>
      <c r="DR15" s="121"/>
      <c r="DW15" s="112"/>
      <c r="DX15" s="117" t="s">
        <v>479</v>
      </c>
      <c r="DY15" s="140">
        <v>45291</v>
      </c>
      <c r="DZ15" s="297"/>
      <c r="EA15" s="121"/>
    </row>
    <row r="16" spans="1:134" x14ac:dyDescent="0.35">
      <c r="J16" s="112"/>
      <c r="S16" s="112"/>
      <c r="AB16" s="112"/>
      <c r="AK16" s="112"/>
      <c r="AT16" s="112"/>
      <c r="BC16" s="112"/>
      <c r="BL16" s="112"/>
      <c r="BU16" s="112"/>
      <c r="CD16" s="112"/>
      <c r="CM16" s="112"/>
      <c r="CV16" s="112"/>
      <c r="DE16" s="112"/>
      <c r="DN16" s="112"/>
      <c r="DW16" s="112"/>
    </row>
    <row r="17" spans="2:133" x14ac:dyDescent="0.35">
      <c r="B17" s="124" t="s">
        <v>221</v>
      </c>
      <c r="J17" s="112"/>
      <c r="K17" s="124" t="s">
        <v>221</v>
      </c>
      <c r="S17" s="112"/>
      <c r="T17" s="124" t="s">
        <v>221</v>
      </c>
      <c r="AB17" s="112"/>
      <c r="AC17" s="124" t="s">
        <v>221</v>
      </c>
      <c r="AK17" s="112"/>
      <c r="AL17" s="124" t="s">
        <v>221</v>
      </c>
      <c r="AT17" s="112"/>
      <c r="AU17" s="124" t="s">
        <v>221</v>
      </c>
      <c r="BC17" s="112"/>
      <c r="BD17" s="124" t="s">
        <v>221</v>
      </c>
      <c r="BL17" s="112"/>
      <c r="BM17" s="124" t="s">
        <v>221</v>
      </c>
      <c r="BU17" s="112"/>
      <c r="BV17" s="124" t="s">
        <v>221</v>
      </c>
      <c r="CD17" s="112"/>
      <c r="CE17" s="124" t="s">
        <v>221</v>
      </c>
      <c r="CM17" s="112"/>
      <c r="CN17" s="124" t="s">
        <v>221</v>
      </c>
      <c r="CV17" s="112"/>
      <c r="CW17" s="124" t="s">
        <v>221</v>
      </c>
      <c r="DE17" s="112"/>
      <c r="DF17" s="124" t="s">
        <v>221</v>
      </c>
      <c r="DN17" s="112"/>
      <c r="DO17" s="124" t="s">
        <v>221</v>
      </c>
      <c r="DW17" s="112"/>
      <c r="DX17" s="124" t="s">
        <v>221</v>
      </c>
    </row>
    <row r="18" spans="2:133" x14ac:dyDescent="0.35">
      <c r="B18" s="117" t="s">
        <v>215</v>
      </c>
      <c r="C18" s="123">
        <f>IFERROR(IF(REPORT!$V$19="Good",(REPORT!$P$19*(100%)),IF(REPORT!$V$19="Satisfactory",(REPORT!$P$19*(75%)),IF(REPORT!$V$19="Poor",(REPORT!$P$19*(50%)),IF(REPORT!$V$19="Very Poor",(REPORT!$P$19*(25%)),0))))*1000000,"")</f>
        <v>1312500000</v>
      </c>
      <c r="J18" s="112"/>
      <c r="K18" s="117" t="s">
        <v>215</v>
      </c>
      <c r="L18" s="123">
        <f>IFERROR(IF(REPORT!$V$20="Good",(REPORT!$P$20*(100%)),IF(REPORT!$V$20="Satisfactory",(REPORT!$P$20*(75%)),IF(REPORT!$V$20="Poor",(REPORT!$P$20*(50%)),IF(REPORT!$V$20="Very Poor",(REPORT!$P$20*(25%)),0))))*1000000,"")</f>
        <v>5435122692.4799995</v>
      </c>
      <c r="S18" s="112"/>
      <c r="T18" s="117" t="s">
        <v>215</v>
      </c>
      <c r="U18" s="123">
        <f>IFERROR(IF(REPORT!$V$21="Good",(REPORT!$P$21*(100%)),IF(REPORT!$V$21="Satisfactory",(REPORT!$P$21*(75%)),IF(REPORT!$V$21="Poor",(REPORT!$P$21*(50%)),IF(REPORT!$V$21="Very Poor",(REPORT!$P$21*(25%)),0))))*1000000,"")</f>
        <v>7106161893.5</v>
      </c>
      <c r="AB18" s="112"/>
      <c r="AC18" s="117" t="s">
        <v>215</v>
      </c>
      <c r="AD18" s="123">
        <f>IFERROR(IF(REPORT!$V$22="Good",(REPORT!$P$22*(100%)),IF(REPORT!$V$22="Satisfactory",(REPORT!$P$22*(75%)),IF(REPORT!$V$22="Poor",(REPORT!$P$22*(50%)),IF(REPORT!$V$22="Very Poor",(REPORT!$P$22*(25%)),0))))*1000000,"")</f>
        <v>7106161893.5</v>
      </c>
      <c r="AK18" s="112"/>
      <c r="AL18" s="117" t="s">
        <v>215</v>
      </c>
      <c r="AM18" s="123">
        <f>IFERROR(IF(REPORT!$V$23="Good",(REPORT!$P$23*(100%)),IF(REPORT!$V$23="Satisfactory",(REPORT!$P$23*(75%)),IF(REPORT!$V$23="Poor",(REPORT!$P$23*(50%)),IF(REPORT!$V$23="Very Poor",(REPORT!$P$23*(25%)),0))))*1000000,"")</f>
        <v>7106161893.5</v>
      </c>
      <c r="AT18" s="112"/>
      <c r="AU18" s="117" t="s">
        <v>215</v>
      </c>
      <c r="AV18" s="123">
        <f>IFERROR(IF(REPORT!$V$24="Good",(REPORT!$P$24*(100%)),IF(REPORT!$V$24="Satisfactory",(REPORT!$P$24*(75%)),IF(REPORT!$V$24="Poor",(REPORT!$P$24*(50%)),IF(REPORT!$V$24="Very Poor",(REPORT!$P$24*(25%)),0))))*1000000,"")</f>
        <v>7106161893.5</v>
      </c>
      <c r="BC18" s="112"/>
      <c r="BD18" s="117" t="s">
        <v>215</v>
      </c>
      <c r="BE18" s="123">
        <f>IFERROR(IF(REPORT!$V$25="Good",(REPORT!$P$25*(100%)),IF(REPORT!$V$25="Satisfactory",(REPORT!$P$25*(75%)),IF(REPORT!$V$25="Poor",(REPORT!$P$25*(50%)),IF(REPORT!$V$25="Very Poor",(REPORT!$P$25*(25%)),0))))*1000000,"")</f>
        <v>7106161893.5</v>
      </c>
      <c r="BL18" s="112"/>
      <c r="BM18" s="117" t="s">
        <v>215</v>
      </c>
      <c r="BN18" s="123">
        <f>IFERROR(IF(REPORT!$V$26="Good",(REPORT!$P$26*(100%)),IF(REPORT!$V$26="Satisfactory",(REPORT!$P$26*(75%)),IF(REPORT!$V$26="Poor",(REPORT!$P$26*(50%)),IF(REPORT!$V$26="Very Poor",(REPORT!$P$26*(25%)),0))))*1000000,"")</f>
        <v>7106161893.5</v>
      </c>
      <c r="BU18" s="112"/>
      <c r="BV18" s="117" t="s">
        <v>215</v>
      </c>
      <c r="BW18" s="123">
        <f>IFERROR(IF(REPORT!$V$27="Good",(REPORT!$P$27*(100%)),IF(REPORT!$V$27="Satisfactory",(REPORT!$P$27*(75%)),IF(REPORT!$V$27="Poor",(REPORT!$P$27*(50%)),IF(REPORT!$V$27="Very Poor",(REPORT!$P$27*(25%)),0))))*1000000,"")</f>
        <v>7106161893.5</v>
      </c>
      <c r="CD18" s="112"/>
      <c r="CE18" s="117" t="s">
        <v>215</v>
      </c>
      <c r="CF18" s="123">
        <f>IFERROR(IF(REPORT!$V$28="Good",(REPORT!$P$28*(100%)),IF(REPORT!$V$28="Satisfactory",(REPORT!$P$28*(75%)),IF(REPORT!$V$28="Poor",(REPORT!$P$28*(50%)),IF(REPORT!$V$28="Very Poor",(REPORT!$P$28*(25%)),0))))*1000000,"")</f>
        <v>7106161893.5</v>
      </c>
      <c r="CM18" s="112"/>
      <c r="CN18" s="117" t="s">
        <v>215</v>
      </c>
      <c r="CO18" s="123">
        <f>IFERROR(IF(REPORT!$V$29="Good",(REPORT!$P$29*(100%)),IF(REPORT!$V$29="Satisfactory",(REPORT!$P$29*(75%)),IF(REPORT!$V$29="Poor",(REPORT!$P$29*(50%)),IF(REPORT!$V$29="Very Poor",(REPORT!$P$29*(25%)),0))))*1000000,"")</f>
        <v>7106161893.5</v>
      </c>
      <c r="CV18" s="112"/>
      <c r="CW18" s="117" t="s">
        <v>215</v>
      </c>
      <c r="CX18" s="123">
        <f>IFERROR(IF(REPORT!$V$30="Good",(REPORT!$P$30*(100%)),IF(REPORT!$V$30="Satisfactory",(REPORT!$P$30*(75%)),IF(REPORT!$V$30="Poor",(REPORT!$P$30*(50%)),IF(REPORT!$V$30="Very Poor",(REPORT!$P$30*(25%)),0))))*1000000,"")</f>
        <v>7106161893.5</v>
      </c>
      <c r="DE18" s="112"/>
      <c r="DF18" s="117" t="s">
        <v>215</v>
      </c>
      <c r="DG18" s="123">
        <f>IFERROR(IF(REPORT!$V$31="Good",(REPORT!$P$31*(100%)),IF(REPORT!$V$31="Satisfactory",(REPORT!$P$31*(75%)),IF(REPORT!$V$31="Poor",(REPORT!$P$31*(50%)),IF(REPORT!$V$31="Very Poor",(REPORT!$P$31*(25%)),0))))*1000000,"")</f>
        <v>7106161893.5</v>
      </c>
      <c r="DN18" s="112"/>
      <c r="DO18" s="117" t="s">
        <v>215</v>
      </c>
      <c r="DP18" s="123">
        <f>IFERROR(IF(REPORT!$V$32="Good",(REPORT!$P$32*(100%)),IF(REPORT!$V$32="Satisfactory",(REPORT!$P$32*(75%)),IF(REPORT!$V$32="Poor",(REPORT!$P$32*(50%)),IF(REPORT!$V$32="Very Poor",(REPORT!$P$32*(25%)),0))))*1000000,"")</f>
        <v>7106161893.5</v>
      </c>
      <c r="DW18" s="112"/>
      <c r="DX18" s="117" t="s">
        <v>215</v>
      </c>
      <c r="DY18" s="123">
        <f>IFERROR(IF(REPORT!$V$33="Good",(REPORT!$P$33*(100%)),IF(REPORT!$V$33="Satisfactory",(REPORT!$P$33*(75%)),IF(REPORT!$V$33="Poor",(REPORT!$P$33*(50%)),IF(REPORT!$V$33="Very Poor",(REPORT!$P$33*(25%)),0))))*1000000,"")</f>
        <v>7106161893.5</v>
      </c>
    </row>
    <row r="19" spans="2:133" x14ac:dyDescent="0.35">
      <c r="B19" s="117" t="s">
        <v>12</v>
      </c>
      <c r="C19" s="240" t="s">
        <v>3</v>
      </c>
      <c r="J19" s="112"/>
      <c r="K19" s="117" t="s">
        <v>12</v>
      </c>
      <c r="L19" s="66" t="s">
        <v>3</v>
      </c>
      <c r="S19" s="112"/>
      <c r="T19" s="117" t="s">
        <v>12</v>
      </c>
      <c r="U19" s="66" t="s">
        <v>3768</v>
      </c>
      <c r="AB19" s="112"/>
      <c r="AC19" s="117" t="s">
        <v>12</v>
      </c>
      <c r="AD19" s="240" t="s">
        <v>3768</v>
      </c>
      <c r="AK19" s="112"/>
      <c r="AL19" s="117" t="s">
        <v>12</v>
      </c>
      <c r="AM19" s="240" t="s">
        <v>3768</v>
      </c>
      <c r="AT19" s="112"/>
      <c r="AU19" s="117" t="s">
        <v>12</v>
      </c>
      <c r="AV19" s="240" t="s">
        <v>3768</v>
      </c>
      <c r="BC19" s="112"/>
      <c r="BD19" s="117" t="s">
        <v>12</v>
      </c>
      <c r="BE19" s="240" t="s">
        <v>3768</v>
      </c>
      <c r="BL19" s="112"/>
      <c r="BM19" s="117" t="s">
        <v>12</v>
      </c>
      <c r="BN19" s="240" t="s">
        <v>3768</v>
      </c>
      <c r="BU19" s="112"/>
      <c r="BV19" s="117" t="s">
        <v>12</v>
      </c>
      <c r="BW19" s="240" t="s">
        <v>3768</v>
      </c>
      <c r="CD19" s="112"/>
      <c r="CE19" s="117" t="s">
        <v>12</v>
      </c>
      <c r="CF19" s="240" t="s">
        <v>3768</v>
      </c>
      <c r="CM19" s="112"/>
      <c r="CN19" s="117" t="s">
        <v>12</v>
      </c>
      <c r="CO19" s="240" t="s">
        <v>3768</v>
      </c>
      <c r="CV19" s="112"/>
      <c r="CW19" s="117" t="s">
        <v>12</v>
      </c>
      <c r="CX19" s="240" t="s">
        <v>3768</v>
      </c>
      <c r="DE19" s="112"/>
      <c r="DF19" s="117" t="s">
        <v>12</v>
      </c>
      <c r="DG19" s="240" t="s">
        <v>3768</v>
      </c>
      <c r="DN19" s="112"/>
      <c r="DO19" s="117" t="s">
        <v>12</v>
      </c>
      <c r="DP19" s="240" t="s">
        <v>3768</v>
      </c>
      <c r="DW19" s="112"/>
      <c r="DX19" s="117" t="s">
        <v>12</v>
      </c>
      <c r="DY19" s="240" t="s">
        <v>3768</v>
      </c>
    </row>
    <row r="20" spans="2:133" x14ac:dyDescent="0.35">
      <c r="B20" s="117" t="s">
        <v>29</v>
      </c>
      <c r="C20" s="240" t="s">
        <v>3</v>
      </c>
      <c r="J20" s="112"/>
      <c r="K20" s="117" t="s">
        <v>29</v>
      </c>
      <c r="L20" s="66" t="s">
        <v>3</v>
      </c>
      <c r="S20" s="112"/>
      <c r="T20" s="117" t="s">
        <v>29</v>
      </c>
      <c r="U20" s="66" t="s">
        <v>3768</v>
      </c>
      <c r="AB20" s="112"/>
      <c r="AC20" s="117" t="s">
        <v>29</v>
      </c>
      <c r="AD20" s="240" t="s">
        <v>3768</v>
      </c>
      <c r="AK20" s="112"/>
      <c r="AL20" s="117" t="s">
        <v>29</v>
      </c>
      <c r="AM20" s="240" t="s">
        <v>3768</v>
      </c>
      <c r="AT20" s="112"/>
      <c r="AU20" s="117" t="s">
        <v>29</v>
      </c>
      <c r="AV20" s="240" t="s">
        <v>3768</v>
      </c>
      <c r="BC20" s="112"/>
      <c r="BD20" s="117" t="s">
        <v>29</v>
      </c>
      <c r="BE20" s="240" t="s">
        <v>3768</v>
      </c>
      <c r="BL20" s="112"/>
      <c r="BM20" s="117" t="s">
        <v>29</v>
      </c>
      <c r="BN20" s="240" t="s">
        <v>3768</v>
      </c>
      <c r="BU20" s="112"/>
      <c r="BV20" s="117" t="s">
        <v>29</v>
      </c>
      <c r="BW20" s="240" t="s">
        <v>3768</v>
      </c>
      <c r="CD20" s="112"/>
      <c r="CE20" s="117" t="s">
        <v>29</v>
      </c>
      <c r="CF20" s="240" t="s">
        <v>3768</v>
      </c>
      <c r="CM20" s="112"/>
      <c r="CN20" s="117" t="s">
        <v>29</v>
      </c>
      <c r="CO20" s="240" t="s">
        <v>3768</v>
      </c>
      <c r="CV20" s="112"/>
      <c r="CW20" s="117" t="s">
        <v>29</v>
      </c>
      <c r="CX20" s="240" t="s">
        <v>3768</v>
      </c>
      <c r="DE20" s="112"/>
      <c r="DF20" s="117" t="s">
        <v>29</v>
      </c>
      <c r="DG20" s="240" t="s">
        <v>3768</v>
      </c>
      <c r="DN20" s="112"/>
      <c r="DO20" s="117" t="s">
        <v>29</v>
      </c>
      <c r="DP20" s="240" t="s">
        <v>3768</v>
      </c>
      <c r="DW20" s="112"/>
      <c r="DX20" s="117" t="s">
        <v>29</v>
      </c>
      <c r="DY20" s="240" t="s">
        <v>3768</v>
      </c>
    </row>
    <row r="21" spans="2:133" x14ac:dyDescent="0.35">
      <c r="B21" s="125" t="s">
        <v>30</v>
      </c>
      <c r="C21" s="43"/>
      <c r="J21" s="112"/>
      <c r="K21" s="125" t="s">
        <v>30</v>
      </c>
      <c r="L21" s="43"/>
      <c r="S21" s="112"/>
      <c r="T21" s="125" t="s">
        <v>30</v>
      </c>
      <c r="U21" s="43"/>
      <c r="AB21" s="112"/>
      <c r="AC21" s="125" t="s">
        <v>30</v>
      </c>
      <c r="AD21" s="43"/>
      <c r="AK21" s="112"/>
      <c r="AL21" s="125" t="s">
        <v>30</v>
      </c>
      <c r="AM21" s="43"/>
      <c r="AT21" s="112"/>
      <c r="AU21" s="125" t="s">
        <v>30</v>
      </c>
      <c r="AV21" s="43"/>
      <c r="BC21" s="112"/>
      <c r="BD21" s="125" t="s">
        <v>30</v>
      </c>
      <c r="BE21" s="43"/>
      <c r="BL21" s="112"/>
      <c r="BM21" s="125" t="s">
        <v>30</v>
      </c>
      <c r="BN21" s="43"/>
      <c r="BU21" s="112"/>
      <c r="BV21" s="125" t="s">
        <v>30</v>
      </c>
      <c r="BW21" s="43"/>
      <c r="CD21" s="112"/>
      <c r="CE21" s="125" t="s">
        <v>30</v>
      </c>
      <c r="CF21" s="43"/>
      <c r="CM21" s="112"/>
      <c r="CN21" s="125" t="s">
        <v>30</v>
      </c>
      <c r="CO21" s="43"/>
      <c r="CV21" s="112"/>
      <c r="CW21" s="125" t="s">
        <v>30</v>
      </c>
      <c r="CX21" s="43"/>
      <c r="DE21" s="112"/>
      <c r="DF21" s="125" t="s">
        <v>30</v>
      </c>
      <c r="DG21" s="43"/>
      <c r="DN21" s="112"/>
      <c r="DO21" s="125" t="s">
        <v>30</v>
      </c>
      <c r="DP21" s="43"/>
      <c r="DW21" s="112"/>
      <c r="DX21" s="125" t="s">
        <v>30</v>
      </c>
      <c r="DY21" s="43"/>
    </row>
    <row r="22" spans="2:133" x14ac:dyDescent="0.35">
      <c r="B22" s="126" t="s">
        <v>18</v>
      </c>
      <c r="C22" s="103" t="s">
        <v>19</v>
      </c>
      <c r="D22" s="127" t="s">
        <v>14</v>
      </c>
      <c r="E22" s="127" t="s">
        <v>15</v>
      </c>
      <c r="F22" s="127" t="s">
        <v>21</v>
      </c>
      <c r="G22" s="128" t="s">
        <v>23</v>
      </c>
      <c r="J22" s="112"/>
      <c r="K22" s="126" t="s">
        <v>18</v>
      </c>
      <c r="L22" s="103" t="s">
        <v>19</v>
      </c>
      <c r="M22" s="127" t="s">
        <v>14</v>
      </c>
      <c r="N22" s="127" t="s">
        <v>15</v>
      </c>
      <c r="O22" s="127" t="s">
        <v>21</v>
      </c>
      <c r="P22" s="128" t="s">
        <v>23</v>
      </c>
      <c r="S22" s="112"/>
      <c r="T22" s="126" t="s">
        <v>18</v>
      </c>
      <c r="U22" s="103" t="s">
        <v>19</v>
      </c>
      <c r="V22" s="127" t="s">
        <v>14</v>
      </c>
      <c r="W22" s="127" t="s">
        <v>15</v>
      </c>
      <c r="X22" s="127" t="s">
        <v>21</v>
      </c>
      <c r="Y22" s="128" t="s">
        <v>23</v>
      </c>
      <c r="AB22" s="112"/>
      <c r="AC22" s="126" t="s">
        <v>18</v>
      </c>
      <c r="AD22" s="103" t="s">
        <v>19</v>
      </c>
      <c r="AE22" s="127" t="s">
        <v>14</v>
      </c>
      <c r="AF22" s="127" t="s">
        <v>15</v>
      </c>
      <c r="AG22" s="127" t="s">
        <v>21</v>
      </c>
      <c r="AH22" s="128" t="s">
        <v>23</v>
      </c>
      <c r="AK22" s="112"/>
      <c r="AL22" s="126" t="s">
        <v>18</v>
      </c>
      <c r="AM22" s="103" t="s">
        <v>19</v>
      </c>
      <c r="AN22" s="127" t="s">
        <v>14</v>
      </c>
      <c r="AO22" s="127" t="s">
        <v>15</v>
      </c>
      <c r="AP22" s="127" t="s">
        <v>21</v>
      </c>
      <c r="AQ22" s="128" t="s">
        <v>23</v>
      </c>
      <c r="AT22" s="112"/>
      <c r="AU22" s="126" t="s">
        <v>18</v>
      </c>
      <c r="AV22" s="103" t="s">
        <v>19</v>
      </c>
      <c r="AW22" s="127" t="s">
        <v>14</v>
      </c>
      <c r="AX22" s="127" t="s">
        <v>15</v>
      </c>
      <c r="AY22" s="127" t="s">
        <v>21</v>
      </c>
      <c r="AZ22" s="128" t="s">
        <v>23</v>
      </c>
      <c r="BC22" s="112"/>
      <c r="BD22" s="126" t="s">
        <v>18</v>
      </c>
      <c r="BE22" s="103" t="s">
        <v>19</v>
      </c>
      <c r="BF22" s="127" t="s">
        <v>14</v>
      </c>
      <c r="BG22" s="127" t="s">
        <v>15</v>
      </c>
      <c r="BH22" s="127" t="s">
        <v>21</v>
      </c>
      <c r="BI22" s="128" t="s">
        <v>23</v>
      </c>
      <c r="BL22" s="112"/>
      <c r="BM22" s="126" t="s">
        <v>18</v>
      </c>
      <c r="BN22" s="103" t="s">
        <v>19</v>
      </c>
      <c r="BO22" s="127" t="s">
        <v>14</v>
      </c>
      <c r="BP22" s="127" t="s">
        <v>15</v>
      </c>
      <c r="BQ22" s="127" t="s">
        <v>21</v>
      </c>
      <c r="BR22" s="128" t="s">
        <v>23</v>
      </c>
      <c r="BU22" s="112"/>
      <c r="BV22" s="126" t="s">
        <v>18</v>
      </c>
      <c r="BW22" s="103" t="s">
        <v>19</v>
      </c>
      <c r="BX22" s="127" t="s">
        <v>14</v>
      </c>
      <c r="BY22" s="127" t="s">
        <v>15</v>
      </c>
      <c r="BZ22" s="127" t="s">
        <v>21</v>
      </c>
      <c r="CA22" s="128" t="s">
        <v>23</v>
      </c>
      <c r="CD22" s="112"/>
      <c r="CE22" s="126" t="s">
        <v>18</v>
      </c>
      <c r="CF22" s="103" t="s">
        <v>19</v>
      </c>
      <c r="CG22" s="127" t="s">
        <v>14</v>
      </c>
      <c r="CH22" s="127" t="s">
        <v>15</v>
      </c>
      <c r="CI22" s="127" t="s">
        <v>21</v>
      </c>
      <c r="CJ22" s="128" t="s">
        <v>23</v>
      </c>
      <c r="CM22" s="112"/>
      <c r="CN22" s="126" t="s">
        <v>18</v>
      </c>
      <c r="CO22" s="103" t="s">
        <v>19</v>
      </c>
      <c r="CP22" s="127" t="s">
        <v>14</v>
      </c>
      <c r="CQ22" s="127" t="s">
        <v>15</v>
      </c>
      <c r="CR22" s="127" t="s">
        <v>21</v>
      </c>
      <c r="CS22" s="128" t="s">
        <v>23</v>
      </c>
      <c r="CV22" s="112"/>
      <c r="CW22" s="126" t="s">
        <v>18</v>
      </c>
      <c r="CX22" s="103" t="s">
        <v>19</v>
      </c>
      <c r="CY22" s="127" t="s">
        <v>14</v>
      </c>
      <c r="CZ22" s="127" t="s">
        <v>15</v>
      </c>
      <c r="DA22" s="127" t="s">
        <v>21</v>
      </c>
      <c r="DB22" s="128" t="s">
        <v>23</v>
      </c>
      <c r="DE22" s="112"/>
      <c r="DF22" s="126" t="s">
        <v>18</v>
      </c>
      <c r="DG22" s="103" t="s">
        <v>19</v>
      </c>
      <c r="DH22" s="127" t="s">
        <v>14</v>
      </c>
      <c r="DI22" s="127" t="s">
        <v>15</v>
      </c>
      <c r="DJ22" s="127" t="s">
        <v>21</v>
      </c>
      <c r="DK22" s="128" t="s">
        <v>23</v>
      </c>
      <c r="DN22" s="112"/>
      <c r="DO22" s="126" t="s">
        <v>18</v>
      </c>
      <c r="DP22" s="103" t="s">
        <v>19</v>
      </c>
      <c r="DQ22" s="127" t="s">
        <v>14</v>
      </c>
      <c r="DR22" s="127" t="s">
        <v>15</v>
      </c>
      <c r="DS22" s="127" t="s">
        <v>21</v>
      </c>
      <c r="DT22" s="128" t="s">
        <v>23</v>
      </c>
      <c r="DW22" s="112"/>
      <c r="DX22" s="126" t="s">
        <v>18</v>
      </c>
      <c r="DY22" s="103" t="s">
        <v>19</v>
      </c>
      <c r="DZ22" s="127" t="s">
        <v>14</v>
      </c>
      <c r="EA22" s="127" t="s">
        <v>15</v>
      </c>
      <c r="EB22" s="127" t="s">
        <v>21</v>
      </c>
      <c r="EC22" s="128" t="s">
        <v>23</v>
      </c>
    </row>
    <row r="23" spans="2:133" ht="43.5" x14ac:dyDescent="0.35">
      <c r="B23" s="241" t="s">
        <v>31</v>
      </c>
      <c r="C23" s="240" t="s">
        <v>3797</v>
      </c>
      <c r="D23" s="243">
        <v>1</v>
      </c>
      <c r="E23" s="239" t="s">
        <v>137</v>
      </c>
      <c r="F23" s="142">
        <v>50000000</v>
      </c>
      <c r="G23" s="129">
        <f>D23*F23</f>
        <v>50000000</v>
      </c>
      <c r="J23" s="112"/>
      <c r="K23" s="241" t="s">
        <v>31</v>
      </c>
      <c r="L23" s="240" t="s">
        <v>3778</v>
      </c>
      <c r="M23" s="243">
        <v>1</v>
      </c>
      <c r="N23" s="239" t="s">
        <v>137</v>
      </c>
      <c r="O23" s="142">
        <v>350000000</v>
      </c>
      <c r="P23" s="129">
        <f>M23*O23</f>
        <v>350000000</v>
      </c>
      <c r="S23" s="112"/>
      <c r="T23" s="241" t="s">
        <v>31</v>
      </c>
      <c r="U23" s="249" t="s">
        <v>3785</v>
      </c>
      <c r="V23" s="243">
        <v>1</v>
      </c>
      <c r="W23" s="239" t="s">
        <v>137</v>
      </c>
      <c r="X23" s="148">
        <v>5684929514.8953085</v>
      </c>
      <c r="Y23" s="129">
        <f>V23*X23</f>
        <v>5684929514.8953085</v>
      </c>
      <c r="AB23" s="112"/>
      <c r="AC23" s="241" t="s">
        <v>31</v>
      </c>
      <c r="AD23" s="249" t="s">
        <v>3785</v>
      </c>
      <c r="AE23" s="243">
        <v>1</v>
      </c>
      <c r="AF23" s="239" t="s">
        <v>137</v>
      </c>
      <c r="AG23" s="148">
        <v>5684929514.8953085</v>
      </c>
      <c r="AH23" s="129">
        <f>AE23*AG23</f>
        <v>5684929514.8953085</v>
      </c>
      <c r="AK23" s="112"/>
      <c r="AL23" s="241" t="s">
        <v>31</v>
      </c>
      <c r="AM23" s="249" t="s">
        <v>3785</v>
      </c>
      <c r="AN23" s="243">
        <v>1</v>
      </c>
      <c r="AO23" s="239" t="s">
        <v>137</v>
      </c>
      <c r="AP23" s="148">
        <v>5684929514.8953085</v>
      </c>
      <c r="AQ23" s="129">
        <f>AN23*AP23</f>
        <v>5684929514.8953085</v>
      </c>
      <c r="AT23" s="112"/>
      <c r="AU23" s="241" t="s">
        <v>31</v>
      </c>
      <c r="AV23" s="249" t="s">
        <v>3785</v>
      </c>
      <c r="AW23" s="243">
        <v>1</v>
      </c>
      <c r="AX23" s="239" t="s">
        <v>137</v>
      </c>
      <c r="AY23" s="148">
        <v>5684929514.8953085</v>
      </c>
      <c r="AZ23" s="129">
        <f>AW23*AY23</f>
        <v>5684929514.8953085</v>
      </c>
      <c r="BC23" s="112"/>
      <c r="BD23" s="241" t="s">
        <v>31</v>
      </c>
      <c r="BE23" s="249" t="s">
        <v>3785</v>
      </c>
      <c r="BF23" s="243">
        <v>1</v>
      </c>
      <c r="BG23" s="239" t="s">
        <v>137</v>
      </c>
      <c r="BH23" s="148">
        <v>5684929514.8953085</v>
      </c>
      <c r="BI23" s="129">
        <f>BF23*BH23</f>
        <v>5684929514.8953085</v>
      </c>
      <c r="BL23" s="112"/>
      <c r="BM23" s="241" t="s">
        <v>31</v>
      </c>
      <c r="BN23" s="249" t="s">
        <v>3785</v>
      </c>
      <c r="BO23" s="243">
        <v>1</v>
      </c>
      <c r="BP23" s="239" t="s">
        <v>137</v>
      </c>
      <c r="BQ23" s="148">
        <v>5684929514.8953085</v>
      </c>
      <c r="BR23" s="129">
        <f>BO23*BQ23</f>
        <v>5684929514.8953085</v>
      </c>
      <c r="BU23" s="112"/>
      <c r="BV23" s="241" t="s">
        <v>31</v>
      </c>
      <c r="BW23" s="249" t="s">
        <v>3785</v>
      </c>
      <c r="BX23" s="243">
        <v>1</v>
      </c>
      <c r="BY23" s="239" t="s">
        <v>137</v>
      </c>
      <c r="BZ23" s="148">
        <v>5684929514.8953085</v>
      </c>
      <c r="CA23" s="129">
        <f>BX23*BZ23</f>
        <v>5684929514.8953085</v>
      </c>
      <c r="CD23" s="112"/>
      <c r="CE23" s="241" t="s">
        <v>31</v>
      </c>
      <c r="CF23" s="249" t="s">
        <v>3785</v>
      </c>
      <c r="CG23" s="243">
        <v>1</v>
      </c>
      <c r="CH23" s="239" t="s">
        <v>137</v>
      </c>
      <c r="CI23" s="148">
        <v>5684929514.8953085</v>
      </c>
      <c r="CJ23" s="129">
        <f>CG23*CI23</f>
        <v>5684929514.8953085</v>
      </c>
      <c r="CM23" s="112"/>
      <c r="CN23" s="241" t="s">
        <v>31</v>
      </c>
      <c r="CO23" s="249" t="s">
        <v>3785</v>
      </c>
      <c r="CP23" s="243">
        <v>1</v>
      </c>
      <c r="CQ23" s="239" t="s">
        <v>137</v>
      </c>
      <c r="CR23" s="148">
        <v>5684929514.8953085</v>
      </c>
      <c r="CS23" s="129">
        <f>CP23*CR23</f>
        <v>5684929514.8953085</v>
      </c>
      <c r="CV23" s="112"/>
      <c r="CW23" s="241" t="s">
        <v>31</v>
      </c>
      <c r="CX23" s="249" t="s">
        <v>3785</v>
      </c>
      <c r="CY23" s="243">
        <v>1</v>
      </c>
      <c r="CZ23" s="239" t="s">
        <v>137</v>
      </c>
      <c r="DA23" s="148">
        <v>5684929514.8953085</v>
      </c>
      <c r="DB23" s="129">
        <f>CY23*DA23</f>
        <v>5684929514.8953085</v>
      </c>
      <c r="DE23" s="112"/>
      <c r="DF23" s="241" t="s">
        <v>31</v>
      </c>
      <c r="DG23" s="249" t="s">
        <v>3785</v>
      </c>
      <c r="DH23" s="243">
        <v>1</v>
      </c>
      <c r="DI23" s="239" t="s">
        <v>137</v>
      </c>
      <c r="DJ23" s="148">
        <v>5684929514.8953085</v>
      </c>
      <c r="DK23" s="129">
        <f>DH23*DJ23</f>
        <v>5684929514.8953085</v>
      </c>
      <c r="DN23" s="112"/>
      <c r="DO23" s="241" t="s">
        <v>31</v>
      </c>
      <c r="DP23" s="249" t="s">
        <v>3785</v>
      </c>
      <c r="DQ23" s="243">
        <v>1</v>
      </c>
      <c r="DR23" s="239" t="s">
        <v>137</v>
      </c>
      <c r="DS23" s="148">
        <v>5684929514.8953085</v>
      </c>
      <c r="DT23" s="129">
        <f>DQ23*DS23</f>
        <v>5684929514.8953085</v>
      </c>
      <c r="DW23" s="112"/>
      <c r="DX23" s="241" t="s">
        <v>31</v>
      </c>
      <c r="DY23" s="249" t="s">
        <v>3785</v>
      </c>
      <c r="DZ23" s="243">
        <v>1</v>
      </c>
      <c r="EA23" s="239" t="s">
        <v>137</v>
      </c>
      <c r="EB23" s="148">
        <v>5684929514.8953085</v>
      </c>
      <c r="EC23" s="129">
        <f>DZ23*EB23</f>
        <v>5684929514.8953085</v>
      </c>
    </row>
    <row r="24" spans="2:133" x14ac:dyDescent="0.35">
      <c r="B24" s="67"/>
      <c r="C24" s="240"/>
      <c r="D24" s="141"/>
      <c r="E24" s="41"/>
      <c r="F24" s="142"/>
      <c r="G24" s="129">
        <f>D24*F24</f>
        <v>0</v>
      </c>
      <c r="J24" s="112"/>
      <c r="K24" s="241"/>
      <c r="L24" s="240"/>
      <c r="M24" s="243"/>
      <c r="N24" s="239"/>
      <c r="O24" s="142"/>
      <c r="P24" s="129">
        <f>M24*O24</f>
        <v>0</v>
      </c>
      <c r="S24" s="112"/>
      <c r="T24" s="241"/>
      <c r="U24" s="240"/>
      <c r="V24" s="243"/>
      <c r="W24" s="239"/>
      <c r="X24" s="142"/>
      <c r="Y24" s="129">
        <f>V24*X24</f>
        <v>0</v>
      </c>
      <c r="AB24" s="112"/>
      <c r="AC24" s="241"/>
      <c r="AD24" s="240"/>
      <c r="AE24" s="243"/>
      <c r="AF24" s="239"/>
      <c r="AG24" s="142"/>
      <c r="AH24" s="129">
        <f>AE24*AG24</f>
        <v>0</v>
      </c>
      <c r="AK24" s="112"/>
      <c r="AL24" s="241"/>
      <c r="AM24" s="240"/>
      <c r="AN24" s="243"/>
      <c r="AO24" s="239"/>
      <c r="AP24" s="142"/>
      <c r="AQ24" s="129">
        <f>AN24*AP24</f>
        <v>0</v>
      </c>
      <c r="AT24" s="112"/>
      <c r="AU24" s="241"/>
      <c r="AV24" s="240"/>
      <c r="AW24" s="243"/>
      <c r="AX24" s="239"/>
      <c r="AY24" s="142"/>
      <c r="AZ24" s="129">
        <f>AW24*AY24</f>
        <v>0</v>
      </c>
      <c r="BC24" s="112"/>
      <c r="BD24" s="241"/>
      <c r="BE24" s="240"/>
      <c r="BF24" s="243"/>
      <c r="BG24" s="239"/>
      <c r="BH24" s="142"/>
      <c r="BI24" s="129">
        <f>BF24*BH24</f>
        <v>0</v>
      </c>
      <c r="BL24" s="112"/>
      <c r="BM24" s="241"/>
      <c r="BN24" s="240"/>
      <c r="BO24" s="243"/>
      <c r="BP24" s="239"/>
      <c r="BQ24" s="142"/>
      <c r="BR24" s="129">
        <f>BO24*BQ24</f>
        <v>0</v>
      </c>
      <c r="BU24" s="112"/>
      <c r="BV24" s="241"/>
      <c r="BW24" s="240"/>
      <c r="BX24" s="243"/>
      <c r="BY24" s="239"/>
      <c r="BZ24" s="142"/>
      <c r="CA24" s="129">
        <f>BX24*BZ24</f>
        <v>0</v>
      </c>
      <c r="CD24" s="112"/>
      <c r="CE24" s="241"/>
      <c r="CF24" s="240"/>
      <c r="CG24" s="243"/>
      <c r="CH24" s="239"/>
      <c r="CI24" s="142"/>
      <c r="CJ24" s="129">
        <f>CG24*CI24</f>
        <v>0</v>
      </c>
      <c r="CM24" s="112"/>
      <c r="CN24" s="241"/>
      <c r="CO24" s="240"/>
      <c r="CP24" s="243"/>
      <c r="CQ24" s="239"/>
      <c r="CR24" s="142"/>
      <c r="CS24" s="129">
        <f>CP24*CR24</f>
        <v>0</v>
      </c>
      <c r="CV24" s="112"/>
      <c r="CW24" s="241"/>
      <c r="CX24" s="240"/>
      <c r="CY24" s="243"/>
      <c r="CZ24" s="239"/>
      <c r="DA24" s="142"/>
      <c r="DB24" s="129">
        <f>CY24*DA24</f>
        <v>0</v>
      </c>
      <c r="DE24" s="112"/>
      <c r="DF24" s="241"/>
      <c r="DG24" s="240"/>
      <c r="DH24" s="243"/>
      <c r="DI24" s="239"/>
      <c r="DJ24" s="142"/>
      <c r="DK24" s="129">
        <f>DH24*DJ24</f>
        <v>0</v>
      </c>
      <c r="DN24" s="112"/>
      <c r="DO24" s="241"/>
      <c r="DP24" s="240"/>
      <c r="DQ24" s="243"/>
      <c r="DR24" s="239"/>
      <c r="DS24" s="142"/>
      <c r="DT24" s="129">
        <f>DQ24*DS24</f>
        <v>0</v>
      </c>
      <c r="DW24" s="112"/>
      <c r="DX24" s="241"/>
      <c r="DY24" s="240"/>
      <c r="DZ24" s="243"/>
      <c r="EA24" s="239"/>
      <c r="EB24" s="142"/>
      <c r="EC24" s="129">
        <f>DZ24*EB24</f>
        <v>0</v>
      </c>
    </row>
    <row r="25" spans="2:133" x14ac:dyDescent="0.35">
      <c r="B25" s="67"/>
      <c r="C25" s="240"/>
      <c r="D25" s="141"/>
      <c r="E25" s="41"/>
      <c r="F25" s="142"/>
      <c r="G25" s="129">
        <f>D25*F25</f>
        <v>0</v>
      </c>
      <c r="J25" s="112"/>
      <c r="K25" s="241"/>
      <c r="L25" s="240"/>
      <c r="M25" s="243"/>
      <c r="N25" s="239"/>
      <c r="O25" s="142"/>
      <c r="P25" s="129">
        <f>M25*O25</f>
        <v>0</v>
      </c>
      <c r="S25" s="112"/>
      <c r="T25" s="241"/>
      <c r="U25" s="240"/>
      <c r="V25" s="243"/>
      <c r="W25" s="239"/>
      <c r="X25" s="142"/>
      <c r="Y25" s="129">
        <f>V25*X25</f>
        <v>0</v>
      </c>
      <c r="AB25" s="112"/>
      <c r="AC25" s="241"/>
      <c r="AD25" s="240"/>
      <c r="AE25" s="243"/>
      <c r="AF25" s="239"/>
      <c r="AG25" s="142"/>
      <c r="AH25" s="129">
        <f>AE25*AG25</f>
        <v>0</v>
      </c>
      <c r="AK25" s="112"/>
      <c r="AL25" s="241"/>
      <c r="AM25" s="240"/>
      <c r="AN25" s="243"/>
      <c r="AO25" s="239"/>
      <c r="AP25" s="142"/>
      <c r="AQ25" s="129">
        <f>AN25*AP25</f>
        <v>0</v>
      </c>
      <c r="AT25" s="112"/>
      <c r="AU25" s="241"/>
      <c r="AV25" s="240"/>
      <c r="AW25" s="243"/>
      <c r="AX25" s="239"/>
      <c r="AY25" s="142"/>
      <c r="AZ25" s="129">
        <f>AW25*AY25</f>
        <v>0</v>
      </c>
      <c r="BC25" s="112"/>
      <c r="BD25" s="241"/>
      <c r="BE25" s="240"/>
      <c r="BF25" s="243"/>
      <c r="BG25" s="239"/>
      <c r="BH25" s="142"/>
      <c r="BI25" s="129">
        <f>BF25*BH25</f>
        <v>0</v>
      </c>
      <c r="BL25" s="112"/>
      <c r="BM25" s="241"/>
      <c r="BN25" s="240"/>
      <c r="BO25" s="243"/>
      <c r="BP25" s="239"/>
      <c r="BQ25" s="142"/>
      <c r="BR25" s="129">
        <f>BO25*BQ25</f>
        <v>0</v>
      </c>
      <c r="BU25" s="112"/>
      <c r="BV25" s="241"/>
      <c r="BW25" s="240"/>
      <c r="BX25" s="243"/>
      <c r="BY25" s="239"/>
      <c r="BZ25" s="142"/>
      <c r="CA25" s="129">
        <f>BX25*BZ25</f>
        <v>0</v>
      </c>
      <c r="CD25" s="112"/>
      <c r="CE25" s="241"/>
      <c r="CF25" s="240"/>
      <c r="CG25" s="243"/>
      <c r="CH25" s="239"/>
      <c r="CI25" s="142"/>
      <c r="CJ25" s="129">
        <f>CG25*CI25</f>
        <v>0</v>
      </c>
      <c r="CM25" s="112"/>
      <c r="CN25" s="241"/>
      <c r="CO25" s="240"/>
      <c r="CP25" s="243"/>
      <c r="CQ25" s="239"/>
      <c r="CR25" s="142"/>
      <c r="CS25" s="129">
        <f>CP25*CR25</f>
        <v>0</v>
      </c>
      <c r="CV25" s="112"/>
      <c r="CW25" s="241"/>
      <c r="CX25" s="240"/>
      <c r="CY25" s="243"/>
      <c r="CZ25" s="239"/>
      <c r="DA25" s="142"/>
      <c r="DB25" s="129">
        <f>CY25*DA25</f>
        <v>0</v>
      </c>
      <c r="DE25" s="112"/>
      <c r="DF25" s="241"/>
      <c r="DG25" s="240"/>
      <c r="DH25" s="243"/>
      <c r="DI25" s="239"/>
      <c r="DJ25" s="142"/>
      <c r="DK25" s="129">
        <f>DH25*DJ25</f>
        <v>0</v>
      </c>
      <c r="DN25" s="112"/>
      <c r="DO25" s="241"/>
      <c r="DP25" s="240"/>
      <c r="DQ25" s="243"/>
      <c r="DR25" s="239"/>
      <c r="DS25" s="142"/>
      <c r="DT25" s="129">
        <f>DQ25*DS25</f>
        <v>0</v>
      </c>
      <c r="DW25" s="112"/>
      <c r="DX25" s="241"/>
      <c r="DY25" s="240"/>
      <c r="DZ25" s="243"/>
      <c r="EA25" s="239"/>
      <c r="EB25" s="142"/>
      <c r="EC25" s="129">
        <f>DZ25*EB25</f>
        <v>0</v>
      </c>
    </row>
    <row r="26" spans="2:133" x14ac:dyDescent="0.35">
      <c r="B26" s="70"/>
      <c r="C26" s="240"/>
      <c r="D26" s="143"/>
      <c r="E26" s="41"/>
      <c r="F26" s="144"/>
      <c r="G26" s="130">
        <f t="shared" ref="G26:G32" si="0">D26*F26</f>
        <v>0</v>
      </c>
      <c r="J26" s="112"/>
      <c r="K26" s="242"/>
      <c r="L26" s="240"/>
      <c r="M26" s="244"/>
      <c r="N26" s="239"/>
      <c r="O26" s="144"/>
      <c r="P26" s="130">
        <f t="shared" ref="P26:P32" si="1">M26*O26</f>
        <v>0</v>
      </c>
      <c r="S26" s="112"/>
      <c r="T26" s="242"/>
      <c r="U26" s="240"/>
      <c r="V26" s="244"/>
      <c r="W26" s="239"/>
      <c r="X26" s="144"/>
      <c r="Y26" s="130">
        <f t="shared" ref="Y26:Y32" si="2">V26*X26</f>
        <v>0</v>
      </c>
      <c r="AB26" s="112"/>
      <c r="AC26" s="242"/>
      <c r="AD26" s="240"/>
      <c r="AE26" s="244"/>
      <c r="AF26" s="239"/>
      <c r="AG26" s="144"/>
      <c r="AH26" s="130">
        <f t="shared" ref="AH26:AH32" si="3">AE26*AG26</f>
        <v>0</v>
      </c>
      <c r="AK26" s="112"/>
      <c r="AL26" s="242"/>
      <c r="AM26" s="240"/>
      <c r="AN26" s="244"/>
      <c r="AO26" s="239"/>
      <c r="AP26" s="144"/>
      <c r="AQ26" s="130">
        <f t="shared" ref="AQ26:AQ32" si="4">AN26*AP26</f>
        <v>0</v>
      </c>
      <c r="AT26" s="112"/>
      <c r="AU26" s="242"/>
      <c r="AV26" s="240"/>
      <c r="AW26" s="244"/>
      <c r="AX26" s="239"/>
      <c r="AY26" s="144"/>
      <c r="AZ26" s="130">
        <f t="shared" ref="AZ26:AZ32" si="5">AW26*AY26</f>
        <v>0</v>
      </c>
      <c r="BC26" s="112"/>
      <c r="BD26" s="242"/>
      <c r="BE26" s="240"/>
      <c r="BF26" s="244"/>
      <c r="BG26" s="239"/>
      <c r="BH26" s="144"/>
      <c r="BI26" s="130">
        <f t="shared" ref="BI26:BI32" si="6">BF26*BH26</f>
        <v>0</v>
      </c>
      <c r="BL26" s="112"/>
      <c r="BM26" s="242"/>
      <c r="BN26" s="240"/>
      <c r="BO26" s="244"/>
      <c r="BP26" s="239"/>
      <c r="BQ26" s="144"/>
      <c r="BR26" s="130">
        <f t="shared" ref="BR26:BR32" si="7">BO26*BQ26</f>
        <v>0</v>
      </c>
      <c r="BU26" s="112"/>
      <c r="BV26" s="242"/>
      <c r="BW26" s="240"/>
      <c r="BX26" s="244"/>
      <c r="BY26" s="239"/>
      <c r="BZ26" s="144"/>
      <c r="CA26" s="130">
        <f t="shared" ref="CA26:CA32" si="8">BX26*BZ26</f>
        <v>0</v>
      </c>
      <c r="CD26" s="112"/>
      <c r="CE26" s="242"/>
      <c r="CF26" s="240"/>
      <c r="CG26" s="244"/>
      <c r="CH26" s="239"/>
      <c r="CI26" s="144"/>
      <c r="CJ26" s="130">
        <f t="shared" ref="CJ26:CJ32" si="9">CG26*CI26</f>
        <v>0</v>
      </c>
      <c r="CM26" s="112"/>
      <c r="CN26" s="242"/>
      <c r="CO26" s="240"/>
      <c r="CP26" s="244"/>
      <c r="CQ26" s="239"/>
      <c r="CR26" s="144"/>
      <c r="CS26" s="130">
        <f t="shared" ref="CS26:CS32" si="10">CP26*CR26</f>
        <v>0</v>
      </c>
      <c r="CV26" s="112"/>
      <c r="CW26" s="242"/>
      <c r="CX26" s="240"/>
      <c r="CY26" s="244"/>
      <c r="CZ26" s="239"/>
      <c r="DA26" s="144"/>
      <c r="DB26" s="130">
        <f t="shared" ref="DB26:DB32" si="11">CY26*DA26</f>
        <v>0</v>
      </c>
      <c r="DE26" s="112"/>
      <c r="DF26" s="242"/>
      <c r="DG26" s="240"/>
      <c r="DH26" s="244"/>
      <c r="DI26" s="239"/>
      <c r="DJ26" s="144"/>
      <c r="DK26" s="130">
        <f t="shared" ref="DK26:DK32" si="12">DH26*DJ26</f>
        <v>0</v>
      </c>
      <c r="DN26" s="112"/>
      <c r="DO26" s="242"/>
      <c r="DP26" s="240"/>
      <c r="DQ26" s="244"/>
      <c r="DR26" s="239"/>
      <c r="DS26" s="144"/>
      <c r="DT26" s="130">
        <f t="shared" ref="DT26:DT32" si="13">DQ26*DS26</f>
        <v>0</v>
      </c>
      <c r="DW26" s="112"/>
      <c r="DX26" s="242"/>
      <c r="DY26" s="240"/>
      <c r="DZ26" s="244"/>
      <c r="EA26" s="239"/>
      <c r="EB26" s="144"/>
      <c r="EC26" s="130">
        <f t="shared" ref="EC26:EC32" si="14">DZ26*EB26</f>
        <v>0</v>
      </c>
    </row>
    <row r="27" spans="2:133" x14ac:dyDescent="0.35">
      <c r="B27" s="70"/>
      <c r="C27" s="240"/>
      <c r="D27" s="143"/>
      <c r="E27" s="41"/>
      <c r="F27" s="144"/>
      <c r="G27" s="130">
        <f t="shared" si="0"/>
        <v>0</v>
      </c>
      <c r="J27" s="112"/>
      <c r="K27" s="242"/>
      <c r="L27" s="240"/>
      <c r="M27" s="244"/>
      <c r="N27" s="239"/>
      <c r="O27" s="144"/>
      <c r="P27" s="130">
        <f t="shared" si="1"/>
        <v>0</v>
      </c>
      <c r="S27" s="112"/>
      <c r="T27" s="242"/>
      <c r="U27" s="240"/>
      <c r="V27" s="244"/>
      <c r="W27" s="239"/>
      <c r="X27" s="144"/>
      <c r="Y27" s="130">
        <f t="shared" si="2"/>
        <v>0</v>
      </c>
      <c r="AB27" s="112"/>
      <c r="AC27" s="242"/>
      <c r="AD27" s="240"/>
      <c r="AE27" s="244"/>
      <c r="AF27" s="239"/>
      <c r="AG27" s="144"/>
      <c r="AH27" s="130">
        <f t="shared" si="3"/>
        <v>0</v>
      </c>
      <c r="AK27" s="112"/>
      <c r="AL27" s="242"/>
      <c r="AM27" s="240"/>
      <c r="AN27" s="244"/>
      <c r="AO27" s="239"/>
      <c r="AP27" s="144"/>
      <c r="AQ27" s="130">
        <f t="shared" si="4"/>
        <v>0</v>
      </c>
      <c r="AT27" s="112"/>
      <c r="AU27" s="242"/>
      <c r="AV27" s="240"/>
      <c r="AW27" s="244"/>
      <c r="AX27" s="239"/>
      <c r="AY27" s="144"/>
      <c r="AZ27" s="130">
        <f t="shared" si="5"/>
        <v>0</v>
      </c>
      <c r="BC27" s="112"/>
      <c r="BD27" s="242"/>
      <c r="BE27" s="240"/>
      <c r="BF27" s="244"/>
      <c r="BG27" s="239"/>
      <c r="BH27" s="144"/>
      <c r="BI27" s="130">
        <f t="shared" si="6"/>
        <v>0</v>
      </c>
      <c r="BL27" s="112"/>
      <c r="BM27" s="242"/>
      <c r="BN27" s="240"/>
      <c r="BO27" s="244"/>
      <c r="BP27" s="239"/>
      <c r="BQ27" s="144"/>
      <c r="BR27" s="130">
        <f t="shared" si="7"/>
        <v>0</v>
      </c>
      <c r="BU27" s="112"/>
      <c r="BV27" s="242"/>
      <c r="BW27" s="240"/>
      <c r="BX27" s="244"/>
      <c r="BY27" s="239"/>
      <c r="BZ27" s="144"/>
      <c r="CA27" s="130">
        <f t="shared" si="8"/>
        <v>0</v>
      </c>
      <c r="CD27" s="112"/>
      <c r="CE27" s="242"/>
      <c r="CF27" s="240"/>
      <c r="CG27" s="244"/>
      <c r="CH27" s="239"/>
      <c r="CI27" s="144"/>
      <c r="CJ27" s="130">
        <f t="shared" si="9"/>
        <v>0</v>
      </c>
      <c r="CM27" s="112"/>
      <c r="CN27" s="242"/>
      <c r="CO27" s="240"/>
      <c r="CP27" s="244"/>
      <c r="CQ27" s="239"/>
      <c r="CR27" s="144"/>
      <c r="CS27" s="130">
        <f t="shared" si="10"/>
        <v>0</v>
      </c>
      <c r="CV27" s="112"/>
      <c r="CW27" s="242"/>
      <c r="CX27" s="240"/>
      <c r="CY27" s="244"/>
      <c r="CZ27" s="239"/>
      <c r="DA27" s="144"/>
      <c r="DB27" s="130">
        <f t="shared" si="11"/>
        <v>0</v>
      </c>
      <c r="DE27" s="112"/>
      <c r="DF27" s="242"/>
      <c r="DG27" s="240"/>
      <c r="DH27" s="244"/>
      <c r="DI27" s="239"/>
      <c r="DJ27" s="144"/>
      <c r="DK27" s="130">
        <f t="shared" si="12"/>
        <v>0</v>
      </c>
      <c r="DN27" s="112"/>
      <c r="DO27" s="242"/>
      <c r="DP27" s="240"/>
      <c r="DQ27" s="244"/>
      <c r="DR27" s="239"/>
      <c r="DS27" s="144"/>
      <c r="DT27" s="130">
        <f t="shared" si="13"/>
        <v>0</v>
      </c>
      <c r="DW27" s="112"/>
      <c r="DX27" s="242"/>
      <c r="DY27" s="240"/>
      <c r="DZ27" s="244"/>
      <c r="EA27" s="239"/>
      <c r="EB27" s="144"/>
      <c r="EC27" s="130">
        <f t="shared" si="14"/>
        <v>0</v>
      </c>
    </row>
    <row r="28" spans="2:133" x14ac:dyDescent="0.35">
      <c r="B28" s="70"/>
      <c r="C28" s="240"/>
      <c r="D28" s="143"/>
      <c r="E28" s="41"/>
      <c r="F28" s="144"/>
      <c r="G28" s="130">
        <f t="shared" si="0"/>
        <v>0</v>
      </c>
      <c r="J28" s="112"/>
      <c r="K28" s="242"/>
      <c r="L28" s="240"/>
      <c r="M28" s="244"/>
      <c r="N28" s="239"/>
      <c r="O28" s="144"/>
      <c r="P28" s="130">
        <f t="shared" si="1"/>
        <v>0</v>
      </c>
      <c r="S28" s="112"/>
      <c r="T28" s="242"/>
      <c r="U28" s="240"/>
      <c r="V28" s="244"/>
      <c r="W28" s="239"/>
      <c r="X28" s="144"/>
      <c r="Y28" s="130">
        <f t="shared" si="2"/>
        <v>0</v>
      </c>
      <c r="AB28" s="112"/>
      <c r="AC28" s="242"/>
      <c r="AD28" s="240"/>
      <c r="AE28" s="244"/>
      <c r="AF28" s="239"/>
      <c r="AG28" s="144"/>
      <c r="AH28" s="130">
        <f t="shared" si="3"/>
        <v>0</v>
      </c>
      <c r="AK28" s="112"/>
      <c r="AL28" s="242"/>
      <c r="AM28" s="240"/>
      <c r="AN28" s="244"/>
      <c r="AO28" s="239"/>
      <c r="AP28" s="144"/>
      <c r="AQ28" s="130">
        <f t="shared" si="4"/>
        <v>0</v>
      </c>
      <c r="AT28" s="112"/>
      <c r="AU28" s="242"/>
      <c r="AV28" s="240"/>
      <c r="AW28" s="244"/>
      <c r="AX28" s="239"/>
      <c r="AY28" s="144"/>
      <c r="AZ28" s="130">
        <f t="shared" si="5"/>
        <v>0</v>
      </c>
      <c r="BC28" s="112"/>
      <c r="BD28" s="242"/>
      <c r="BE28" s="240"/>
      <c r="BF28" s="244"/>
      <c r="BG28" s="239"/>
      <c r="BH28" s="144"/>
      <c r="BI28" s="130">
        <f t="shared" si="6"/>
        <v>0</v>
      </c>
      <c r="BL28" s="112"/>
      <c r="BM28" s="242"/>
      <c r="BN28" s="240"/>
      <c r="BO28" s="244"/>
      <c r="BP28" s="239"/>
      <c r="BQ28" s="144"/>
      <c r="BR28" s="130">
        <f t="shared" si="7"/>
        <v>0</v>
      </c>
      <c r="BU28" s="112"/>
      <c r="BV28" s="242"/>
      <c r="BW28" s="240"/>
      <c r="BX28" s="244"/>
      <c r="BY28" s="239"/>
      <c r="BZ28" s="144"/>
      <c r="CA28" s="130">
        <f t="shared" si="8"/>
        <v>0</v>
      </c>
      <c r="CD28" s="112"/>
      <c r="CE28" s="242"/>
      <c r="CF28" s="240"/>
      <c r="CG28" s="244"/>
      <c r="CH28" s="239"/>
      <c r="CI28" s="144"/>
      <c r="CJ28" s="130">
        <f t="shared" si="9"/>
        <v>0</v>
      </c>
      <c r="CM28" s="112"/>
      <c r="CN28" s="242"/>
      <c r="CO28" s="240"/>
      <c r="CP28" s="244"/>
      <c r="CQ28" s="239"/>
      <c r="CR28" s="144"/>
      <c r="CS28" s="130">
        <f t="shared" si="10"/>
        <v>0</v>
      </c>
      <c r="CV28" s="112"/>
      <c r="CW28" s="242"/>
      <c r="CX28" s="240"/>
      <c r="CY28" s="244"/>
      <c r="CZ28" s="239"/>
      <c r="DA28" s="144"/>
      <c r="DB28" s="130">
        <f t="shared" si="11"/>
        <v>0</v>
      </c>
      <c r="DE28" s="112"/>
      <c r="DF28" s="242"/>
      <c r="DG28" s="240"/>
      <c r="DH28" s="244"/>
      <c r="DI28" s="239"/>
      <c r="DJ28" s="144"/>
      <c r="DK28" s="130">
        <f t="shared" si="12"/>
        <v>0</v>
      </c>
      <c r="DN28" s="112"/>
      <c r="DO28" s="242"/>
      <c r="DP28" s="240"/>
      <c r="DQ28" s="244"/>
      <c r="DR28" s="239"/>
      <c r="DS28" s="144"/>
      <c r="DT28" s="130">
        <f t="shared" si="13"/>
        <v>0</v>
      </c>
      <c r="DW28" s="112"/>
      <c r="DX28" s="242"/>
      <c r="DY28" s="240"/>
      <c r="DZ28" s="244"/>
      <c r="EA28" s="239"/>
      <c r="EB28" s="144"/>
      <c r="EC28" s="130">
        <f t="shared" si="14"/>
        <v>0</v>
      </c>
    </row>
    <row r="29" spans="2:133" x14ac:dyDescent="0.35">
      <c r="B29" s="70"/>
      <c r="C29" s="240"/>
      <c r="D29" s="143"/>
      <c r="E29" s="41"/>
      <c r="F29" s="144"/>
      <c r="G29" s="130">
        <f t="shared" si="0"/>
        <v>0</v>
      </c>
      <c r="J29" s="112"/>
      <c r="K29" s="242"/>
      <c r="L29" s="240"/>
      <c r="M29" s="244"/>
      <c r="N29" s="239"/>
      <c r="O29" s="144"/>
      <c r="P29" s="130">
        <f t="shared" si="1"/>
        <v>0</v>
      </c>
      <c r="S29" s="112"/>
      <c r="T29" s="242"/>
      <c r="U29" s="240"/>
      <c r="V29" s="244"/>
      <c r="W29" s="239"/>
      <c r="X29" s="144"/>
      <c r="Y29" s="130">
        <f t="shared" si="2"/>
        <v>0</v>
      </c>
      <c r="AB29" s="112"/>
      <c r="AC29" s="242"/>
      <c r="AD29" s="240"/>
      <c r="AE29" s="244"/>
      <c r="AF29" s="239"/>
      <c r="AG29" s="144"/>
      <c r="AH29" s="130">
        <f t="shared" si="3"/>
        <v>0</v>
      </c>
      <c r="AK29" s="112"/>
      <c r="AL29" s="242"/>
      <c r="AM29" s="240"/>
      <c r="AN29" s="244"/>
      <c r="AO29" s="239"/>
      <c r="AP29" s="144"/>
      <c r="AQ29" s="130">
        <f t="shared" si="4"/>
        <v>0</v>
      </c>
      <c r="AT29" s="112"/>
      <c r="AU29" s="242"/>
      <c r="AV29" s="240"/>
      <c r="AW29" s="244"/>
      <c r="AX29" s="239"/>
      <c r="AY29" s="144"/>
      <c r="AZ29" s="130">
        <f t="shared" si="5"/>
        <v>0</v>
      </c>
      <c r="BC29" s="112"/>
      <c r="BD29" s="242"/>
      <c r="BE29" s="240"/>
      <c r="BF29" s="244"/>
      <c r="BG29" s="239"/>
      <c r="BH29" s="144"/>
      <c r="BI29" s="130">
        <f t="shared" si="6"/>
        <v>0</v>
      </c>
      <c r="BL29" s="112"/>
      <c r="BM29" s="242"/>
      <c r="BN29" s="240"/>
      <c r="BO29" s="244"/>
      <c r="BP29" s="239"/>
      <c r="BQ29" s="144"/>
      <c r="BR29" s="130">
        <f t="shared" si="7"/>
        <v>0</v>
      </c>
      <c r="BU29" s="112"/>
      <c r="BV29" s="242"/>
      <c r="BW29" s="240"/>
      <c r="BX29" s="244"/>
      <c r="BY29" s="239"/>
      <c r="BZ29" s="144"/>
      <c r="CA29" s="130">
        <f t="shared" si="8"/>
        <v>0</v>
      </c>
      <c r="CD29" s="112"/>
      <c r="CE29" s="242"/>
      <c r="CF29" s="240"/>
      <c r="CG29" s="244"/>
      <c r="CH29" s="239"/>
      <c r="CI29" s="144"/>
      <c r="CJ29" s="130">
        <f t="shared" si="9"/>
        <v>0</v>
      </c>
      <c r="CM29" s="112"/>
      <c r="CN29" s="242"/>
      <c r="CO29" s="240"/>
      <c r="CP29" s="244"/>
      <c r="CQ29" s="239"/>
      <c r="CR29" s="144"/>
      <c r="CS29" s="130">
        <f t="shared" si="10"/>
        <v>0</v>
      </c>
      <c r="CV29" s="112"/>
      <c r="CW29" s="242"/>
      <c r="CX29" s="240"/>
      <c r="CY29" s="244"/>
      <c r="CZ29" s="239"/>
      <c r="DA29" s="144"/>
      <c r="DB29" s="130">
        <f t="shared" si="11"/>
        <v>0</v>
      </c>
      <c r="DE29" s="112"/>
      <c r="DF29" s="242"/>
      <c r="DG29" s="240"/>
      <c r="DH29" s="244"/>
      <c r="DI29" s="239"/>
      <c r="DJ29" s="144"/>
      <c r="DK29" s="130">
        <f t="shared" si="12"/>
        <v>0</v>
      </c>
      <c r="DN29" s="112"/>
      <c r="DO29" s="242"/>
      <c r="DP29" s="240"/>
      <c r="DQ29" s="244"/>
      <c r="DR29" s="239"/>
      <c r="DS29" s="144"/>
      <c r="DT29" s="130">
        <f t="shared" si="13"/>
        <v>0</v>
      </c>
      <c r="DW29" s="112"/>
      <c r="DX29" s="242"/>
      <c r="DY29" s="240"/>
      <c r="DZ29" s="244"/>
      <c r="EA29" s="239"/>
      <c r="EB29" s="144"/>
      <c r="EC29" s="130">
        <f t="shared" si="14"/>
        <v>0</v>
      </c>
    </row>
    <row r="30" spans="2:133" x14ac:dyDescent="0.35">
      <c r="B30" s="70"/>
      <c r="C30" s="240"/>
      <c r="D30" s="143"/>
      <c r="E30" s="41"/>
      <c r="F30" s="144"/>
      <c r="G30" s="130">
        <f t="shared" si="0"/>
        <v>0</v>
      </c>
      <c r="J30" s="112"/>
      <c r="K30" s="242"/>
      <c r="L30" s="240"/>
      <c r="M30" s="244"/>
      <c r="N30" s="239"/>
      <c r="O30" s="144"/>
      <c r="P30" s="130">
        <f t="shared" si="1"/>
        <v>0</v>
      </c>
      <c r="S30" s="112"/>
      <c r="T30" s="242"/>
      <c r="U30" s="240"/>
      <c r="V30" s="244"/>
      <c r="W30" s="239"/>
      <c r="X30" s="144"/>
      <c r="Y30" s="130">
        <f t="shared" si="2"/>
        <v>0</v>
      </c>
      <c r="AB30" s="112"/>
      <c r="AC30" s="242"/>
      <c r="AD30" s="240"/>
      <c r="AE30" s="244"/>
      <c r="AF30" s="239"/>
      <c r="AG30" s="144"/>
      <c r="AH30" s="130">
        <f t="shared" si="3"/>
        <v>0</v>
      </c>
      <c r="AK30" s="112"/>
      <c r="AL30" s="242"/>
      <c r="AM30" s="240"/>
      <c r="AN30" s="244"/>
      <c r="AO30" s="239"/>
      <c r="AP30" s="144"/>
      <c r="AQ30" s="130">
        <f t="shared" si="4"/>
        <v>0</v>
      </c>
      <c r="AT30" s="112"/>
      <c r="AU30" s="242"/>
      <c r="AV30" s="240"/>
      <c r="AW30" s="244"/>
      <c r="AX30" s="239"/>
      <c r="AY30" s="144"/>
      <c r="AZ30" s="130">
        <f t="shared" si="5"/>
        <v>0</v>
      </c>
      <c r="BC30" s="112"/>
      <c r="BD30" s="242"/>
      <c r="BE30" s="240"/>
      <c r="BF30" s="244"/>
      <c r="BG30" s="239"/>
      <c r="BH30" s="144"/>
      <c r="BI30" s="130">
        <f t="shared" si="6"/>
        <v>0</v>
      </c>
      <c r="BL30" s="112"/>
      <c r="BM30" s="242"/>
      <c r="BN30" s="240"/>
      <c r="BO30" s="244"/>
      <c r="BP30" s="239"/>
      <c r="BQ30" s="144"/>
      <c r="BR30" s="130">
        <f t="shared" si="7"/>
        <v>0</v>
      </c>
      <c r="BU30" s="112"/>
      <c r="BV30" s="242"/>
      <c r="BW30" s="240"/>
      <c r="BX30" s="244"/>
      <c r="BY30" s="239"/>
      <c r="BZ30" s="144"/>
      <c r="CA30" s="130">
        <f t="shared" si="8"/>
        <v>0</v>
      </c>
      <c r="CD30" s="112"/>
      <c r="CE30" s="242"/>
      <c r="CF30" s="240"/>
      <c r="CG30" s="244"/>
      <c r="CH30" s="239"/>
      <c r="CI30" s="144"/>
      <c r="CJ30" s="130">
        <f t="shared" si="9"/>
        <v>0</v>
      </c>
      <c r="CM30" s="112"/>
      <c r="CN30" s="242"/>
      <c r="CO30" s="240"/>
      <c r="CP30" s="244"/>
      <c r="CQ30" s="239"/>
      <c r="CR30" s="144"/>
      <c r="CS30" s="130">
        <f t="shared" si="10"/>
        <v>0</v>
      </c>
      <c r="CV30" s="112"/>
      <c r="CW30" s="242"/>
      <c r="CX30" s="240"/>
      <c r="CY30" s="244"/>
      <c r="CZ30" s="239"/>
      <c r="DA30" s="144"/>
      <c r="DB30" s="130">
        <f t="shared" si="11"/>
        <v>0</v>
      </c>
      <c r="DE30" s="112"/>
      <c r="DF30" s="242"/>
      <c r="DG30" s="240"/>
      <c r="DH30" s="244"/>
      <c r="DI30" s="239"/>
      <c r="DJ30" s="144"/>
      <c r="DK30" s="130">
        <f t="shared" si="12"/>
        <v>0</v>
      </c>
      <c r="DN30" s="112"/>
      <c r="DO30" s="242"/>
      <c r="DP30" s="240"/>
      <c r="DQ30" s="244"/>
      <c r="DR30" s="239"/>
      <c r="DS30" s="144"/>
      <c r="DT30" s="130">
        <f t="shared" si="13"/>
        <v>0</v>
      </c>
      <c r="DW30" s="112"/>
      <c r="DX30" s="242"/>
      <c r="DY30" s="240"/>
      <c r="DZ30" s="244"/>
      <c r="EA30" s="239"/>
      <c r="EB30" s="144"/>
      <c r="EC30" s="130">
        <f t="shared" si="14"/>
        <v>0</v>
      </c>
    </row>
    <row r="31" spans="2:133" x14ac:dyDescent="0.35">
      <c r="B31" s="70"/>
      <c r="C31" s="240"/>
      <c r="D31" s="143"/>
      <c r="E31" s="41"/>
      <c r="F31" s="144"/>
      <c r="G31" s="130">
        <f t="shared" si="0"/>
        <v>0</v>
      </c>
      <c r="J31" s="112"/>
      <c r="K31" s="242"/>
      <c r="L31" s="240"/>
      <c r="M31" s="244"/>
      <c r="N31" s="239"/>
      <c r="O31" s="144"/>
      <c r="P31" s="130">
        <f t="shared" si="1"/>
        <v>0</v>
      </c>
      <c r="S31" s="112"/>
      <c r="T31" s="242"/>
      <c r="U31" s="240"/>
      <c r="V31" s="244"/>
      <c r="W31" s="239"/>
      <c r="X31" s="144"/>
      <c r="Y31" s="130">
        <f t="shared" si="2"/>
        <v>0</v>
      </c>
      <c r="AB31" s="112"/>
      <c r="AC31" s="242"/>
      <c r="AD31" s="240"/>
      <c r="AE31" s="244"/>
      <c r="AF31" s="239"/>
      <c r="AG31" s="144"/>
      <c r="AH31" s="130">
        <f t="shared" si="3"/>
        <v>0</v>
      </c>
      <c r="AK31" s="112"/>
      <c r="AL31" s="242"/>
      <c r="AM31" s="240"/>
      <c r="AN31" s="244"/>
      <c r="AO31" s="239"/>
      <c r="AP31" s="144"/>
      <c r="AQ31" s="130">
        <f t="shared" si="4"/>
        <v>0</v>
      </c>
      <c r="AT31" s="112"/>
      <c r="AU31" s="242"/>
      <c r="AV31" s="240"/>
      <c r="AW31" s="244"/>
      <c r="AX31" s="239"/>
      <c r="AY31" s="144"/>
      <c r="AZ31" s="130">
        <f t="shared" si="5"/>
        <v>0</v>
      </c>
      <c r="BC31" s="112"/>
      <c r="BD31" s="242"/>
      <c r="BE31" s="240"/>
      <c r="BF31" s="244"/>
      <c r="BG31" s="239"/>
      <c r="BH31" s="144"/>
      <c r="BI31" s="130">
        <f t="shared" si="6"/>
        <v>0</v>
      </c>
      <c r="BL31" s="112"/>
      <c r="BM31" s="242"/>
      <c r="BN31" s="240"/>
      <c r="BO31" s="244"/>
      <c r="BP31" s="239"/>
      <c r="BQ31" s="144"/>
      <c r="BR31" s="130">
        <f t="shared" si="7"/>
        <v>0</v>
      </c>
      <c r="BU31" s="112"/>
      <c r="BV31" s="242"/>
      <c r="BW31" s="240"/>
      <c r="BX31" s="244"/>
      <c r="BY31" s="239"/>
      <c r="BZ31" s="144"/>
      <c r="CA31" s="130">
        <f t="shared" si="8"/>
        <v>0</v>
      </c>
      <c r="CD31" s="112"/>
      <c r="CE31" s="242"/>
      <c r="CF31" s="240"/>
      <c r="CG31" s="244"/>
      <c r="CH31" s="239"/>
      <c r="CI31" s="144"/>
      <c r="CJ31" s="130">
        <f t="shared" si="9"/>
        <v>0</v>
      </c>
      <c r="CM31" s="112"/>
      <c r="CN31" s="242"/>
      <c r="CO31" s="240"/>
      <c r="CP31" s="244"/>
      <c r="CQ31" s="239"/>
      <c r="CR31" s="144"/>
      <c r="CS31" s="130">
        <f t="shared" si="10"/>
        <v>0</v>
      </c>
      <c r="CV31" s="112"/>
      <c r="CW31" s="242"/>
      <c r="CX31" s="240"/>
      <c r="CY31" s="244"/>
      <c r="CZ31" s="239"/>
      <c r="DA31" s="144"/>
      <c r="DB31" s="130">
        <f t="shared" si="11"/>
        <v>0</v>
      </c>
      <c r="DE31" s="112"/>
      <c r="DF31" s="242"/>
      <c r="DG31" s="240"/>
      <c r="DH31" s="244"/>
      <c r="DI31" s="239"/>
      <c r="DJ31" s="144"/>
      <c r="DK31" s="130">
        <f t="shared" si="12"/>
        <v>0</v>
      </c>
      <c r="DN31" s="112"/>
      <c r="DO31" s="242"/>
      <c r="DP31" s="240"/>
      <c r="DQ31" s="244"/>
      <c r="DR31" s="239"/>
      <c r="DS31" s="144"/>
      <c r="DT31" s="130">
        <f t="shared" si="13"/>
        <v>0</v>
      </c>
      <c r="DW31" s="112"/>
      <c r="DX31" s="242"/>
      <c r="DY31" s="240"/>
      <c r="DZ31" s="244"/>
      <c r="EA31" s="239"/>
      <c r="EB31" s="144"/>
      <c r="EC31" s="130">
        <f t="shared" si="14"/>
        <v>0</v>
      </c>
    </row>
    <row r="32" spans="2:133" x14ac:dyDescent="0.35">
      <c r="B32" s="70"/>
      <c r="C32" s="240"/>
      <c r="D32" s="143"/>
      <c r="E32" s="41"/>
      <c r="F32" s="144"/>
      <c r="G32" s="130">
        <f t="shared" si="0"/>
        <v>0</v>
      </c>
      <c r="J32" s="112"/>
      <c r="K32" s="242"/>
      <c r="L32" s="240"/>
      <c r="M32" s="244"/>
      <c r="N32" s="239"/>
      <c r="O32" s="144"/>
      <c r="P32" s="130">
        <f t="shared" si="1"/>
        <v>0</v>
      </c>
      <c r="S32" s="112"/>
      <c r="T32" s="242"/>
      <c r="U32" s="240"/>
      <c r="V32" s="244"/>
      <c r="W32" s="239"/>
      <c r="X32" s="144"/>
      <c r="Y32" s="130">
        <f t="shared" si="2"/>
        <v>0</v>
      </c>
      <c r="AB32" s="112"/>
      <c r="AC32" s="242"/>
      <c r="AD32" s="240"/>
      <c r="AE32" s="244"/>
      <c r="AF32" s="239"/>
      <c r="AG32" s="144"/>
      <c r="AH32" s="130">
        <f t="shared" si="3"/>
        <v>0</v>
      </c>
      <c r="AK32" s="112"/>
      <c r="AL32" s="242"/>
      <c r="AM32" s="240"/>
      <c r="AN32" s="244"/>
      <c r="AO32" s="239"/>
      <c r="AP32" s="144"/>
      <c r="AQ32" s="130">
        <f t="shared" si="4"/>
        <v>0</v>
      </c>
      <c r="AT32" s="112"/>
      <c r="AU32" s="242"/>
      <c r="AV32" s="240"/>
      <c r="AW32" s="244"/>
      <c r="AX32" s="239"/>
      <c r="AY32" s="144"/>
      <c r="AZ32" s="130">
        <f t="shared" si="5"/>
        <v>0</v>
      </c>
      <c r="BC32" s="112"/>
      <c r="BD32" s="242"/>
      <c r="BE32" s="240"/>
      <c r="BF32" s="244"/>
      <c r="BG32" s="239"/>
      <c r="BH32" s="144"/>
      <c r="BI32" s="130">
        <f t="shared" si="6"/>
        <v>0</v>
      </c>
      <c r="BL32" s="112"/>
      <c r="BM32" s="242"/>
      <c r="BN32" s="240"/>
      <c r="BO32" s="244"/>
      <c r="BP32" s="239"/>
      <c r="BQ32" s="144"/>
      <c r="BR32" s="130">
        <f t="shared" si="7"/>
        <v>0</v>
      </c>
      <c r="BU32" s="112"/>
      <c r="BV32" s="242"/>
      <c r="BW32" s="240"/>
      <c r="BX32" s="244"/>
      <c r="BY32" s="239"/>
      <c r="BZ32" s="144"/>
      <c r="CA32" s="130">
        <f t="shared" si="8"/>
        <v>0</v>
      </c>
      <c r="CD32" s="112"/>
      <c r="CE32" s="242"/>
      <c r="CF32" s="240"/>
      <c r="CG32" s="244"/>
      <c r="CH32" s="239"/>
      <c r="CI32" s="144"/>
      <c r="CJ32" s="130">
        <f t="shared" si="9"/>
        <v>0</v>
      </c>
      <c r="CM32" s="112"/>
      <c r="CN32" s="242"/>
      <c r="CO32" s="240"/>
      <c r="CP32" s="244"/>
      <c r="CQ32" s="239"/>
      <c r="CR32" s="144"/>
      <c r="CS32" s="130">
        <f t="shared" si="10"/>
        <v>0</v>
      </c>
      <c r="CV32" s="112"/>
      <c r="CW32" s="242"/>
      <c r="CX32" s="240"/>
      <c r="CY32" s="244"/>
      <c r="CZ32" s="239"/>
      <c r="DA32" s="144"/>
      <c r="DB32" s="130">
        <f t="shared" si="11"/>
        <v>0</v>
      </c>
      <c r="DE32" s="112"/>
      <c r="DF32" s="242"/>
      <c r="DG32" s="240"/>
      <c r="DH32" s="244"/>
      <c r="DI32" s="239"/>
      <c r="DJ32" s="144"/>
      <c r="DK32" s="130">
        <f t="shared" si="12"/>
        <v>0</v>
      </c>
      <c r="DN32" s="112"/>
      <c r="DO32" s="242"/>
      <c r="DP32" s="240"/>
      <c r="DQ32" s="244"/>
      <c r="DR32" s="239"/>
      <c r="DS32" s="144"/>
      <c r="DT32" s="130">
        <f t="shared" si="13"/>
        <v>0</v>
      </c>
      <c r="DW32" s="112"/>
      <c r="DX32" s="242"/>
      <c r="DY32" s="240"/>
      <c r="DZ32" s="244"/>
      <c r="EA32" s="239"/>
      <c r="EB32" s="144"/>
      <c r="EC32" s="130">
        <f t="shared" si="14"/>
        <v>0</v>
      </c>
    </row>
    <row r="33" spans="1:133" x14ac:dyDescent="0.35">
      <c r="B33" s="131"/>
      <c r="C33" s="132"/>
      <c r="D33" s="132"/>
      <c r="E33" s="132"/>
      <c r="F33" s="132"/>
      <c r="G33" s="132"/>
      <c r="J33" s="112"/>
      <c r="K33" s="131"/>
      <c r="L33" s="132"/>
      <c r="M33" s="132"/>
      <c r="N33" s="132"/>
      <c r="O33" s="132"/>
      <c r="P33" s="132"/>
      <c r="S33" s="112"/>
      <c r="T33" s="131"/>
      <c r="U33" s="132"/>
      <c r="V33" s="132"/>
      <c r="W33" s="132"/>
      <c r="X33" s="132"/>
      <c r="Y33" s="132"/>
      <c r="AB33" s="112"/>
      <c r="AC33" s="131"/>
      <c r="AD33" s="132"/>
      <c r="AE33" s="132"/>
      <c r="AF33" s="132"/>
      <c r="AG33" s="132"/>
      <c r="AH33" s="132"/>
      <c r="AK33" s="112"/>
      <c r="AL33" s="131"/>
      <c r="AM33" s="132"/>
      <c r="AN33" s="132"/>
      <c r="AO33" s="132"/>
      <c r="AP33" s="132"/>
      <c r="AQ33" s="132"/>
      <c r="AT33" s="112"/>
      <c r="AU33" s="131"/>
      <c r="AV33" s="132"/>
      <c r="AW33" s="132"/>
      <c r="AX33" s="132"/>
      <c r="AY33" s="132"/>
      <c r="AZ33" s="132"/>
      <c r="BC33" s="112"/>
      <c r="BD33" s="131"/>
      <c r="BE33" s="132"/>
      <c r="BF33" s="132"/>
      <c r="BG33" s="132"/>
      <c r="BH33" s="132"/>
      <c r="BI33" s="132"/>
      <c r="BL33" s="112"/>
      <c r="BM33" s="131"/>
      <c r="BN33" s="132"/>
      <c r="BO33" s="132"/>
      <c r="BP33" s="132"/>
      <c r="BQ33" s="132"/>
      <c r="BR33" s="132"/>
      <c r="BU33" s="112"/>
      <c r="BV33" s="131"/>
      <c r="BW33" s="132"/>
      <c r="BX33" s="132"/>
      <c r="BY33" s="132"/>
      <c r="BZ33" s="132"/>
      <c r="CA33" s="132"/>
      <c r="CD33" s="112"/>
      <c r="CE33" s="131"/>
      <c r="CF33" s="132"/>
      <c r="CG33" s="132"/>
      <c r="CH33" s="132"/>
      <c r="CI33" s="132"/>
      <c r="CJ33" s="132"/>
      <c r="CM33" s="112"/>
      <c r="CN33" s="131"/>
      <c r="CO33" s="132"/>
      <c r="CP33" s="132"/>
      <c r="CQ33" s="132"/>
      <c r="CR33" s="132"/>
      <c r="CS33" s="132"/>
      <c r="CV33" s="112"/>
      <c r="CW33" s="131"/>
      <c r="CX33" s="132"/>
      <c r="CY33" s="132"/>
      <c r="CZ33" s="132"/>
      <c r="DA33" s="132"/>
      <c r="DB33" s="132"/>
      <c r="DE33" s="112"/>
      <c r="DF33" s="131"/>
      <c r="DG33" s="132"/>
      <c r="DH33" s="132"/>
      <c r="DI33" s="132"/>
      <c r="DJ33" s="132"/>
      <c r="DK33" s="132"/>
      <c r="DN33" s="112"/>
      <c r="DO33" s="131"/>
      <c r="DP33" s="132"/>
      <c r="DQ33" s="132"/>
      <c r="DR33" s="132"/>
      <c r="DS33" s="132"/>
      <c r="DT33" s="132"/>
      <c r="DW33" s="112"/>
      <c r="DX33" s="131"/>
      <c r="DY33" s="132"/>
      <c r="DZ33" s="132"/>
      <c r="EA33" s="132"/>
      <c r="EB33" s="132"/>
      <c r="EC33" s="132"/>
    </row>
    <row r="34" spans="1:133" x14ac:dyDescent="0.35">
      <c r="B34" s="117" t="s">
        <v>223</v>
      </c>
      <c r="C34" s="133">
        <f>SUM(G23:G32)</f>
        <v>50000000</v>
      </c>
      <c r="D34" s="135" t="str">
        <f>IF(C34&gt;C18,"Nilai Total Biaya Reaktif Tidak Boleh Melebihi Efektifitas RTL Proaktif ","")</f>
        <v/>
      </c>
      <c r="J34" s="112"/>
      <c r="K34" s="117" t="s">
        <v>223</v>
      </c>
      <c r="L34" s="133">
        <f>SUM(P23:P32)</f>
        <v>350000000</v>
      </c>
      <c r="M34" s="135" t="str">
        <f>IF(L34&gt;L18,"Nilai Total Biaya Reaktif Tidak Boleh Melebihi Efektifitas RTL Proaktif ","")</f>
        <v/>
      </c>
      <c r="S34" s="112"/>
      <c r="T34" s="117" t="s">
        <v>223</v>
      </c>
      <c r="U34" s="133">
        <f>SUM(Y23:Y32)</f>
        <v>5684929514.8953085</v>
      </c>
      <c r="V34" s="135" t="str">
        <f>IF(U34&gt;U18,"Nilai Total Biaya Reaktif Tidak Boleh Melebihi Efektifitas RTL Proaktif ","")</f>
        <v/>
      </c>
      <c r="AB34" s="112"/>
      <c r="AC34" s="117" t="s">
        <v>223</v>
      </c>
      <c r="AD34" s="133">
        <f>SUM(AH23:AH32)</f>
        <v>5684929514.8953085</v>
      </c>
      <c r="AE34" s="135" t="str">
        <f>IF(AD34&gt;AD18,"Nilai Total Biaya Reaktif Tidak Boleh Melebihi Efektifitas RTL Proaktif ","")</f>
        <v/>
      </c>
      <c r="AK34" s="112"/>
      <c r="AL34" s="117" t="s">
        <v>223</v>
      </c>
      <c r="AM34" s="133">
        <f>SUM(AQ23:AQ32)</f>
        <v>5684929514.8953085</v>
      </c>
      <c r="AN34" s="135" t="str">
        <f>IF(AM34&gt;AM18,"Nilai Total Biaya Reaktif Tidak Boleh Melebihi Efektifitas RTL Proaktif ","")</f>
        <v/>
      </c>
      <c r="AT34" s="112"/>
      <c r="AU34" s="117" t="s">
        <v>223</v>
      </c>
      <c r="AV34" s="133">
        <f>SUM(AZ23:AZ32)</f>
        <v>5684929514.8953085</v>
      </c>
      <c r="AW34" s="135" t="str">
        <f>IF(AV34&gt;AV18,"Nilai Total Biaya Reaktif Tidak Boleh Melebihi Efektifitas RTL Proaktif ","")</f>
        <v/>
      </c>
      <c r="BC34" s="112"/>
      <c r="BD34" s="117" t="s">
        <v>223</v>
      </c>
      <c r="BE34" s="133">
        <f>SUM(BI23:BI32)</f>
        <v>5684929514.8953085</v>
      </c>
      <c r="BF34" s="135" t="str">
        <f>IF(BE34&gt;BE18,"Nilai Total Biaya Reaktif Tidak Boleh Melebihi Efektifitas RTL Proaktif ","")</f>
        <v/>
      </c>
      <c r="BL34" s="112"/>
      <c r="BM34" s="117" t="s">
        <v>223</v>
      </c>
      <c r="BN34" s="133">
        <f>SUM(BR23:BR32)</f>
        <v>5684929514.8953085</v>
      </c>
      <c r="BO34" s="135" t="str">
        <f>IF(BN34&gt;BN18,"Nilai Total Biaya Reaktif Tidak Boleh Melebihi Efektifitas RTL Proaktif ","")</f>
        <v/>
      </c>
      <c r="BU34" s="112"/>
      <c r="BV34" s="117" t="s">
        <v>223</v>
      </c>
      <c r="BW34" s="133">
        <f>SUM(CA23:CA32)</f>
        <v>5684929514.8953085</v>
      </c>
      <c r="BX34" s="135" t="str">
        <f>IF(BW34&gt;BW18,"Nilai Total Biaya Reaktif Tidak Boleh Melebihi Efektifitas RTL Proaktif ","")</f>
        <v/>
      </c>
      <c r="CD34" s="112"/>
      <c r="CE34" s="117" t="s">
        <v>223</v>
      </c>
      <c r="CF34" s="133">
        <f>SUM(CJ23:CJ32)</f>
        <v>5684929514.8953085</v>
      </c>
      <c r="CG34" s="135" t="str">
        <f>IF(CF34&gt;CF18,"Nilai Total Biaya Reaktif Tidak Boleh Melebihi Efektifitas RTL Proaktif ","")</f>
        <v/>
      </c>
      <c r="CM34" s="112"/>
      <c r="CN34" s="117" t="s">
        <v>223</v>
      </c>
      <c r="CO34" s="133">
        <f>SUM(CS23:CS32)</f>
        <v>5684929514.8953085</v>
      </c>
      <c r="CP34" s="135" t="str">
        <f>IF(CO34&gt;CO18,"Nilai Total Biaya Reaktif Tidak Boleh Melebihi Efektifitas RTL Proaktif ","")</f>
        <v/>
      </c>
      <c r="CV34" s="112"/>
      <c r="CW34" s="117" t="s">
        <v>223</v>
      </c>
      <c r="CX34" s="133">
        <f>SUM(DB23:DB32)</f>
        <v>5684929514.8953085</v>
      </c>
      <c r="CY34" s="135" t="str">
        <f>IF(CX34&gt;CX18,"Nilai Total Biaya Reaktif Tidak Boleh Melebihi Efektifitas RTL Proaktif ","")</f>
        <v/>
      </c>
      <c r="DE34" s="112"/>
      <c r="DF34" s="117" t="s">
        <v>223</v>
      </c>
      <c r="DG34" s="133">
        <f>SUM(DK23:DK32)</f>
        <v>5684929514.8953085</v>
      </c>
      <c r="DH34" s="135" t="str">
        <f>IF(DG34&gt;DG18,"Nilai Total Biaya Reaktif Tidak Boleh Melebihi Efektifitas RTL Proaktif ","")</f>
        <v/>
      </c>
      <c r="DN34" s="112"/>
      <c r="DO34" s="117" t="s">
        <v>223</v>
      </c>
      <c r="DP34" s="133">
        <f>SUM(DT23:DT32)</f>
        <v>5684929514.8953085</v>
      </c>
      <c r="DQ34" s="135" t="str">
        <f>IF(DP34&gt;DP18,"Nilai Total Biaya Reaktif Tidak Boleh Melebihi Efektifitas RTL Proaktif ","")</f>
        <v/>
      </c>
      <c r="DW34" s="112"/>
      <c r="DX34" s="117" t="s">
        <v>223</v>
      </c>
      <c r="DY34" s="133">
        <f>SUM(EC23:EC32)</f>
        <v>5684929514.8953085</v>
      </c>
      <c r="DZ34" s="135" t="str">
        <f>IF(DY34&gt;DY18,"Nilai Total Biaya Reaktif Tidak Boleh Melebihi Efektifitas RTL Proaktif ","")</f>
        <v/>
      </c>
    </row>
    <row r="35" spans="1:133" x14ac:dyDescent="0.35">
      <c r="C35" s="134"/>
      <c r="J35" s="112"/>
      <c r="L35" s="134"/>
      <c r="S35" s="112"/>
      <c r="U35" s="134"/>
      <c r="AB35" s="112"/>
      <c r="AD35" s="134"/>
      <c r="AK35" s="112"/>
      <c r="AM35" s="134"/>
      <c r="AT35" s="112"/>
      <c r="AV35" s="134"/>
      <c r="BC35" s="112"/>
      <c r="BE35" s="134"/>
      <c r="BL35" s="112"/>
      <c r="BN35" s="134"/>
      <c r="BU35" s="112"/>
      <c r="BW35" s="134"/>
      <c r="CD35" s="112"/>
      <c r="CF35" s="134"/>
      <c r="CM35" s="112"/>
      <c r="CO35" s="134"/>
      <c r="CV35" s="112"/>
      <c r="CX35" s="134"/>
      <c r="DE35" s="112"/>
      <c r="DG35" s="134"/>
      <c r="DN35" s="112"/>
      <c r="DP35" s="134"/>
      <c r="DW35" s="112"/>
      <c r="DY35" s="134"/>
    </row>
    <row r="36" spans="1:133" x14ac:dyDescent="0.35">
      <c r="J36" s="112"/>
      <c r="S36" s="112"/>
      <c r="AB36" s="112"/>
      <c r="AK36" s="112"/>
      <c r="AT36" s="112"/>
      <c r="BC36" s="112"/>
      <c r="BL36" s="112"/>
      <c r="BU36" s="112"/>
      <c r="CD36" s="112"/>
      <c r="CM36" s="112"/>
      <c r="CV36" s="112"/>
      <c r="DE36" s="112"/>
      <c r="DN36" s="112"/>
      <c r="DW36" s="112"/>
    </row>
    <row r="37" spans="1:133" ht="15.5" x14ac:dyDescent="0.35">
      <c r="A37" s="115" t="s">
        <v>237</v>
      </c>
      <c r="B37" s="115" t="s">
        <v>285</v>
      </c>
      <c r="C37" s="135" t="str">
        <f>IF('RISK REGISTER'!C6="PELUANG","Tidak Perlu Melakukan Input RTL Reaktif"," ")</f>
        <v xml:space="preserve"> </v>
      </c>
      <c r="J37" s="116" t="s">
        <v>237</v>
      </c>
      <c r="K37" s="115" t="s">
        <v>285</v>
      </c>
      <c r="L37" s="135" t="str">
        <f>IF('RISK REGISTER'!L6="PELUANG","Tidak Perlu Melakukan Input RTL Reaktif"," ")</f>
        <v xml:space="preserve"> </v>
      </c>
      <c r="S37" s="116" t="s">
        <v>237</v>
      </c>
      <c r="T37" s="115" t="s">
        <v>285</v>
      </c>
      <c r="U37" s="135" t="str">
        <f>IF('RISK REGISTER'!U6="PELUANG","Tidak Perlu Melakukan Input RTL Reaktif"," ")</f>
        <v xml:space="preserve"> </v>
      </c>
      <c r="AB37" s="116" t="s">
        <v>237</v>
      </c>
      <c r="AC37" s="115" t="s">
        <v>285</v>
      </c>
      <c r="AD37" s="135" t="str">
        <f>IF('RISK REGISTER'!AD6="PELUANG","Tidak Perlu Melakukan Input RTL Reaktif"," ")</f>
        <v xml:space="preserve"> </v>
      </c>
      <c r="AK37" s="116" t="s">
        <v>237</v>
      </c>
      <c r="AL37" s="115" t="s">
        <v>285</v>
      </c>
      <c r="AM37" s="135" t="str">
        <f>IF('RISK REGISTER'!AM6="PELUANG","Tidak Perlu Melakukan Input RTL Reaktif"," ")</f>
        <v xml:space="preserve"> </v>
      </c>
      <c r="AT37" s="116" t="s">
        <v>237</v>
      </c>
      <c r="AU37" s="115" t="s">
        <v>285</v>
      </c>
      <c r="AV37" s="135" t="str">
        <f>IF('RISK REGISTER'!AV6="PELUANG","Tidak Perlu Melakukan Input RTL Reaktif"," ")</f>
        <v xml:space="preserve"> </v>
      </c>
      <c r="BC37" s="116" t="s">
        <v>237</v>
      </c>
      <c r="BD37" s="115" t="s">
        <v>285</v>
      </c>
      <c r="BE37" s="135" t="str">
        <f>IF('RISK REGISTER'!BE6="PELUANG","Tidak Perlu Melakukan Input RTL Reaktif"," ")</f>
        <v xml:space="preserve"> </v>
      </c>
      <c r="BL37" s="116" t="s">
        <v>237</v>
      </c>
      <c r="BM37" s="115" t="s">
        <v>285</v>
      </c>
      <c r="BN37" s="135" t="str">
        <f>IF('RISK REGISTER'!BN6="PELUANG","Tidak Perlu Melakukan Input RTL Reaktif"," ")</f>
        <v xml:space="preserve"> </v>
      </c>
      <c r="BU37" s="116" t="s">
        <v>237</v>
      </c>
      <c r="BV37" s="115" t="s">
        <v>285</v>
      </c>
      <c r="BW37" s="135" t="str">
        <f>IF('RISK REGISTER'!BW6="PELUANG","Tidak Perlu Melakukan Input RTL Reaktif"," ")</f>
        <v xml:space="preserve"> </v>
      </c>
      <c r="CD37" s="116" t="s">
        <v>237</v>
      </c>
      <c r="CE37" s="115" t="s">
        <v>285</v>
      </c>
      <c r="CF37" s="135" t="str">
        <f>IF('RISK REGISTER'!CF6="PELUANG","Tidak Perlu Melakukan Input RTL Reaktif"," ")</f>
        <v xml:space="preserve"> </v>
      </c>
      <c r="CM37" s="116" t="s">
        <v>237</v>
      </c>
      <c r="CN37" s="115" t="s">
        <v>285</v>
      </c>
      <c r="CO37" s="135" t="str">
        <f>IF('RISK REGISTER'!CO6="PELUANG","Tidak Perlu Melakukan Input RTL Reaktif"," ")</f>
        <v xml:space="preserve"> </v>
      </c>
      <c r="CV37" s="116" t="s">
        <v>237</v>
      </c>
      <c r="CW37" s="115" t="s">
        <v>285</v>
      </c>
      <c r="CX37" s="135" t="str">
        <f>IF('RISK REGISTER'!CX6="PELUANG","Tidak Perlu Melakukan Input RTL Reaktif"," ")</f>
        <v xml:space="preserve"> </v>
      </c>
      <c r="DE37" s="116" t="s">
        <v>237</v>
      </c>
      <c r="DF37" s="115" t="s">
        <v>285</v>
      </c>
      <c r="DG37" s="135" t="str">
        <f>IF('RISK REGISTER'!DG6="PELUANG","Tidak Perlu Melakukan Input RTL Reaktif"," ")</f>
        <v xml:space="preserve"> </v>
      </c>
      <c r="DN37" s="116" t="s">
        <v>237</v>
      </c>
      <c r="DO37" s="115" t="s">
        <v>285</v>
      </c>
      <c r="DP37" s="135" t="str">
        <f>IF('RISK REGISTER'!DP6="PELUANG","Tidak Perlu Melakukan Input RTL Reaktif"," ")</f>
        <v xml:space="preserve"> </v>
      </c>
      <c r="DW37" s="116" t="s">
        <v>237</v>
      </c>
      <c r="DX37" s="115" t="s">
        <v>285</v>
      </c>
      <c r="DY37" s="135" t="str">
        <f>IF('RISK REGISTER'!DY6="PELUANG","Tidak Perlu Melakukan Input RTL Reaktif"," ")</f>
        <v xml:space="preserve"> </v>
      </c>
    </row>
    <row r="38" spans="1:133" x14ac:dyDescent="0.35">
      <c r="B38" s="117" t="s">
        <v>27</v>
      </c>
      <c r="C38" s="240" t="s">
        <v>3780</v>
      </c>
      <c r="J38" s="112"/>
      <c r="K38" s="117" t="s">
        <v>27</v>
      </c>
      <c r="L38" s="66" t="s">
        <v>3780</v>
      </c>
      <c r="S38" s="112"/>
      <c r="T38" s="117" t="s">
        <v>27</v>
      </c>
      <c r="U38" s="66" t="s">
        <v>3780</v>
      </c>
      <c r="AB38" s="112"/>
      <c r="AC38" s="117" t="s">
        <v>27</v>
      </c>
      <c r="AD38" s="240" t="s">
        <v>3780</v>
      </c>
      <c r="AK38" s="112"/>
      <c r="AL38" s="117" t="s">
        <v>27</v>
      </c>
      <c r="AM38" s="240" t="s">
        <v>3780</v>
      </c>
      <c r="AT38" s="112"/>
      <c r="AU38" s="117" t="s">
        <v>27</v>
      </c>
      <c r="AV38" s="240" t="s">
        <v>3780</v>
      </c>
      <c r="BC38" s="112"/>
      <c r="BD38" s="117" t="s">
        <v>27</v>
      </c>
      <c r="BE38" s="240" t="s">
        <v>3780</v>
      </c>
      <c r="BL38" s="112"/>
      <c r="BM38" s="117" t="s">
        <v>27</v>
      </c>
      <c r="BN38" s="240" t="s">
        <v>3780</v>
      </c>
      <c r="BU38" s="112"/>
      <c r="BV38" s="117" t="s">
        <v>27</v>
      </c>
      <c r="BW38" s="240" t="s">
        <v>3780</v>
      </c>
      <c r="CD38" s="112"/>
      <c r="CE38" s="117" t="s">
        <v>27</v>
      </c>
      <c r="CF38" s="240" t="s">
        <v>3780</v>
      </c>
      <c r="CM38" s="112"/>
      <c r="CN38" s="117" t="s">
        <v>27</v>
      </c>
      <c r="CO38" s="240" t="s">
        <v>3780</v>
      </c>
      <c r="CV38" s="112"/>
      <c r="CW38" s="117" t="s">
        <v>27</v>
      </c>
      <c r="CX38" s="240" t="s">
        <v>3780</v>
      </c>
      <c r="DE38" s="112"/>
      <c r="DF38" s="117" t="s">
        <v>27</v>
      </c>
      <c r="DG38" s="240" t="s">
        <v>3780</v>
      </c>
      <c r="DN38" s="112"/>
      <c r="DO38" s="117" t="s">
        <v>27</v>
      </c>
      <c r="DP38" s="240" t="s">
        <v>3780</v>
      </c>
      <c r="DW38" s="112"/>
      <c r="DX38" s="117" t="s">
        <v>27</v>
      </c>
      <c r="DY38" s="240" t="s">
        <v>3780</v>
      </c>
    </row>
    <row r="39" spans="1:133" x14ac:dyDescent="0.35">
      <c r="B39" s="117" t="s">
        <v>34</v>
      </c>
      <c r="C39" s="136">
        <f>C58</f>
        <v>0</v>
      </c>
      <c r="J39" s="112"/>
      <c r="K39" s="117" t="s">
        <v>34</v>
      </c>
      <c r="L39" s="136">
        <f>L58</f>
        <v>0</v>
      </c>
      <c r="S39" s="112"/>
      <c r="T39" s="117" t="s">
        <v>34</v>
      </c>
      <c r="U39" s="136">
        <f>U58</f>
        <v>0</v>
      </c>
      <c r="AB39" s="112"/>
      <c r="AC39" s="117" t="s">
        <v>34</v>
      </c>
      <c r="AD39" s="136">
        <f>AD58</f>
        <v>0</v>
      </c>
      <c r="AK39" s="112"/>
      <c r="AL39" s="117" t="s">
        <v>34</v>
      </c>
      <c r="AM39" s="136">
        <f>AM58</f>
        <v>0</v>
      </c>
      <c r="AT39" s="112"/>
      <c r="AU39" s="117" t="s">
        <v>34</v>
      </c>
      <c r="AV39" s="136">
        <f>AV58</f>
        <v>0</v>
      </c>
      <c r="BC39" s="112"/>
      <c r="BD39" s="117" t="s">
        <v>34</v>
      </c>
      <c r="BE39" s="136">
        <f>BE58</f>
        <v>0</v>
      </c>
      <c r="BL39" s="112"/>
      <c r="BM39" s="117" t="s">
        <v>34</v>
      </c>
      <c r="BN39" s="136">
        <f>BN58</f>
        <v>0</v>
      </c>
      <c r="BU39" s="112"/>
      <c r="BV39" s="117" t="s">
        <v>34</v>
      </c>
      <c r="BW39" s="136">
        <f>BW58</f>
        <v>0</v>
      </c>
      <c r="CD39" s="112"/>
      <c r="CE39" s="117" t="s">
        <v>34</v>
      </c>
      <c r="CF39" s="136">
        <f>CF58</f>
        <v>0</v>
      </c>
      <c r="CM39" s="112"/>
      <c r="CN39" s="117" t="s">
        <v>34</v>
      </c>
      <c r="CO39" s="136">
        <f>CO58</f>
        <v>0</v>
      </c>
      <c r="CV39" s="112"/>
      <c r="CW39" s="117" t="s">
        <v>34</v>
      </c>
      <c r="CX39" s="136">
        <f>CX58</f>
        <v>0</v>
      </c>
      <c r="DE39" s="112"/>
      <c r="DF39" s="117" t="s">
        <v>34</v>
      </c>
      <c r="DG39" s="136">
        <f>DG58</f>
        <v>0</v>
      </c>
      <c r="DN39" s="112"/>
      <c r="DO39" s="117" t="s">
        <v>34</v>
      </c>
      <c r="DP39" s="136">
        <f>DP58</f>
        <v>0</v>
      </c>
      <c r="DW39" s="112"/>
      <c r="DX39" s="117" t="s">
        <v>34</v>
      </c>
      <c r="DY39" s="136">
        <f>DY58</f>
        <v>0</v>
      </c>
    </row>
    <row r="40" spans="1:133" x14ac:dyDescent="0.35">
      <c r="J40" s="112"/>
      <c r="S40" s="112"/>
      <c r="AB40" s="112"/>
      <c r="AK40" s="112"/>
      <c r="AT40" s="112"/>
      <c r="BC40" s="112"/>
      <c r="BL40" s="112"/>
      <c r="BU40" s="112"/>
      <c r="CD40" s="112"/>
      <c r="CM40" s="112"/>
      <c r="CV40" s="112"/>
      <c r="DE40" s="112"/>
      <c r="DN40" s="112"/>
      <c r="DW40" s="112"/>
    </row>
    <row r="41" spans="1:133" x14ac:dyDescent="0.35">
      <c r="B41" s="124" t="s">
        <v>222</v>
      </c>
      <c r="J41" s="112"/>
      <c r="K41" s="124" t="s">
        <v>222</v>
      </c>
      <c r="S41" s="112"/>
      <c r="T41" s="124" t="s">
        <v>222</v>
      </c>
      <c r="AB41" s="112"/>
      <c r="AC41" s="124" t="s">
        <v>222</v>
      </c>
      <c r="AK41" s="112"/>
      <c r="AL41" s="124" t="s">
        <v>222</v>
      </c>
      <c r="AT41" s="112"/>
      <c r="AU41" s="124" t="s">
        <v>222</v>
      </c>
      <c r="BC41" s="112"/>
      <c r="BD41" s="124" t="s">
        <v>222</v>
      </c>
      <c r="BL41" s="112"/>
      <c r="BM41" s="124" t="s">
        <v>222</v>
      </c>
      <c r="BU41" s="112"/>
      <c r="BV41" s="124" t="s">
        <v>222</v>
      </c>
      <c r="CD41" s="112"/>
      <c r="CE41" s="124" t="s">
        <v>222</v>
      </c>
      <c r="CM41" s="112"/>
      <c r="CN41" s="124" t="s">
        <v>222</v>
      </c>
      <c r="CV41" s="112"/>
      <c r="CW41" s="124" t="s">
        <v>222</v>
      </c>
      <c r="DE41" s="112"/>
      <c r="DF41" s="124" t="s">
        <v>222</v>
      </c>
      <c r="DN41" s="112"/>
      <c r="DO41" s="124" t="s">
        <v>222</v>
      </c>
      <c r="DW41" s="112"/>
      <c r="DX41" s="124" t="s">
        <v>222</v>
      </c>
    </row>
    <row r="42" spans="1:133" x14ac:dyDescent="0.35">
      <c r="B42" s="117" t="s">
        <v>225</v>
      </c>
      <c r="C42" s="133">
        <f>IF('RISK REGISTER'!C6="RISIKO",REPORT!$W$19*1000000,"")</f>
        <v>1312500000</v>
      </c>
      <c r="J42" s="112"/>
      <c r="K42" s="117" t="s">
        <v>225</v>
      </c>
      <c r="L42" s="133">
        <f>IF('RISK REGISTER'!L6="RISIKO",REPORT!$W$20*1000000,"")</f>
        <v>5435122692.4799995</v>
      </c>
      <c r="S42" s="112"/>
      <c r="T42" s="117" t="s">
        <v>225</v>
      </c>
      <c r="U42" s="133">
        <f>IF('RISK REGISTER'!U6="RISIKO",REPORT!$W$21*1000000,"")</f>
        <v>7106161893.5</v>
      </c>
      <c r="AB42" s="112"/>
      <c r="AC42" s="117" t="s">
        <v>225</v>
      </c>
      <c r="AD42" s="133">
        <f>IF('RISK REGISTER'!AD6="RISIKO",REPORT!$W$22*1000000,"")</f>
        <v>7106161893.5</v>
      </c>
      <c r="AK42" s="112"/>
      <c r="AL42" s="117" t="s">
        <v>225</v>
      </c>
      <c r="AM42" s="133">
        <f>IF('RISK REGISTER'!AM6="RISIKO",REPORT!$W$23*1000000,"")</f>
        <v>7106161893.5</v>
      </c>
      <c r="AT42" s="112"/>
      <c r="AU42" s="117" t="s">
        <v>225</v>
      </c>
      <c r="AV42" s="133">
        <f>IF('RISK REGISTER'!AV6="RISIKO",REPORT!$W$24*1000000,"")</f>
        <v>7106161893.5</v>
      </c>
      <c r="BC42" s="112"/>
      <c r="BD42" s="117" t="s">
        <v>225</v>
      </c>
      <c r="BE42" s="133">
        <f>IF('RISK REGISTER'!BE6="RISIKO",REPORT!$W$25*1000000,"")</f>
        <v>7106161893.5</v>
      </c>
      <c r="BL42" s="112"/>
      <c r="BM42" s="117" t="s">
        <v>225</v>
      </c>
      <c r="BN42" s="133">
        <f>IF('RISK REGISTER'!BN6="RISIKO",REPORT!$W$26*1000000,"")</f>
        <v>7106161893.5</v>
      </c>
      <c r="BU42" s="112"/>
      <c r="BV42" s="117" t="s">
        <v>225</v>
      </c>
      <c r="BW42" s="133">
        <f>IF('RISK REGISTER'!BW6="RISIKO",REPORT!$W$27*1000000,"")</f>
        <v>7106161893.5</v>
      </c>
      <c r="CD42" s="112"/>
      <c r="CE42" s="117" t="s">
        <v>225</v>
      </c>
      <c r="CF42" s="133">
        <f>IF('RISK REGISTER'!CF6="RISIKO",REPORT!$W$28*1000000,"")</f>
        <v>7106161893.5</v>
      </c>
      <c r="CM42" s="112"/>
      <c r="CN42" s="117" t="s">
        <v>225</v>
      </c>
      <c r="CO42" s="133">
        <f>IF('RISK REGISTER'!CO6="RISIKO",REPORT!$W$29*1000000,"")</f>
        <v>7106161893.5</v>
      </c>
      <c r="CV42" s="112"/>
      <c r="CW42" s="117" t="s">
        <v>225</v>
      </c>
      <c r="CX42" s="133">
        <f>IF('RISK REGISTER'!CX6="RISIKO",REPORT!$W$30*1000000,"")</f>
        <v>7106161893.5</v>
      </c>
      <c r="DE42" s="112"/>
      <c r="DF42" s="117" t="s">
        <v>225</v>
      </c>
      <c r="DG42" s="133">
        <f>IF('RISK REGISTER'!DG6="RISIKO",REPORT!$W$31*1000000,"")</f>
        <v>7106161893.5</v>
      </c>
      <c r="DN42" s="112"/>
      <c r="DO42" s="117" t="s">
        <v>225</v>
      </c>
      <c r="DP42" s="133">
        <f>IF('RISK REGISTER'!DP6="RISIKO",REPORT!$W$32*1000000,"")</f>
        <v>7106161893.5</v>
      </c>
      <c r="DW42" s="112"/>
      <c r="DX42" s="117" t="s">
        <v>225</v>
      </c>
      <c r="DY42" s="133">
        <f>IF('RISK REGISTER'!DY6="RISIKO",REPORT!$W$33*1000000,"")</f>
        <v>7106161893.5</v>
      </c>
    </row>
    <row r="43" spans="1:133" x14ac:dyDescent="0.35">
      <c r="B43" s="117" t="s">
        <v>12</v>
      </c>
      <c r="C43" s="145"/>
      <c r="J43" s="112"/>
      <c r="K43" s="117" t="s">
        <v>12</v>
      </c>
      <c r="L43" s="145"/>
      <c r="S43" s="112"/>
      <c r="T43" s="117" t="s">
        <v>12</v>
      </c>
      <c r="U43" s="145"/>
      <c r="AB43" s="112"/>
      <c r="AC43" s="117" t="s">
        <v>12</v>
      </c>
      <c r="AD43" s="145"/>
      <c r="AK43" s="112"/>
      <c r="AL43" s="117" t="s">
        <v>12</v>
      </c>
      <c r="AM43" s="145"/>
      <c r="AT43" s="112"/>
      <c r="AU43" s="117" t="s">
        <v>12</v>
      </c>
      <c r="AV43" s="145"/>
      <c r="BC43" s="112"/>
      <c r="BD43" s="117" t="s">
        <v>12</v>
      </c>
      <c r="BE43" s="145"/>
      <c r="BL43" s="112"/>
      <c r="BM43" s="117" t="s">
        <v>12</v>
      </c>
      <c r="BN43" s="66"/>
      <c r="BU43" s="112"/>
      <c r="BV43" s="117" t="s">
        <v>12</v>
      </c>
      <c r="BW43" s="66"/>
      <c r="CD43" s="112"/>
      <c r="CE43" s="117" t="s">
        <v>12</v>
      </c>
      <c r="CF43" s="66"/>
      <c r="CM43" s="112"/>
      <c r="CN43" s="117" t="s">
        <v>12</v>
      </c>
      <c r="CO43" s="145"/>
      <c r="CV43" s="112"/>
      <c r="CW43" s="117" t="s">
        <v>12</v>
      </c>
      <c r="CX43" s="145"/>
      <c r="DE43" s="112"/>
      <c r="DF43" s="117" t="s">
        <v>12</v>
      </c>
      <c r="DG43" s="240"/>
      <c r="DN43" s="112"/>
      <c r="DO43" s="117" t="s">
        <v>12</v>
      </c>
      <c r="DP43" s="240"/>
      <c r="DW43" s="112"/>
      <c r="DX43" s="117" t="s">
        <v>12</v>
      </c>
      <c r="DY43" s="240"/>
    </row>
    <row r="44" spans="1:133" x14ac:dyDescent="0.35">
      <c r="B44" s="117" t="s">
        <v>29</v>
      </c>
      <c r="C44" s="145"/>
      <c r="J44" s="112"/>
      <c r="K44" s="117" t="s">
        <v>29</v>
      </c>
      <c r="L44" s="145"/>
      <c r="S44" s="112"/>
      <c r="T44" s="117" t="s">
        <v>29</v>
      </c>
      <c r="U44" s="145"/>
      <c r="AB44" s="112"/>
      <c r="AC44" s="117" t="s">
        <v>29</v>
      </c>
      <c r="AD44" s="145"/>
      <c r="AK44" s="112"/>
      <c r="AL44" s="117" t="s">
        <v>29</v>
      </c>
      <c r="AM44" s="145"/>
      <c r="AT44" s="112"/>
      <c r="AU44" s="117" t="s">
        <v>29</v>
      </c>
      <c r="AV44" s="66"/>
      <c r="BC44" s="112"/>
      <c r="BD44" s="117" t="s">
        <v>29</v>
      </c>
      <c r="BE44" s="66"/>
      <c r="BL44" s="112"/>
      <c r="BM44" s="117" t="s">
        <v>29</v>
      </c>
      <c r="BN44" s="145"/>
      <c r="BU44" s="112"/>
      <c r="BV44" s="117" t="s">
        <v>29</v>
      </c>
      <c r="BW44" s="145"/>
      <c r="CD44" s="112"/>
      <c r="CE44" s="117" t="s">
        <v>29</v>
      </c>
      <c r="CF44" s="145"/>
      <c r="CM44" s="112"/>
      <c r="CN44" s="117" t="s">
        <v>29</v>
      </c>
      <c r="CO44" s="240"/>
      <c r="CV44" s="112"/>
      <c r="CW44" s="117" t="s">
        <v>29</v>
      </c>
      <c r="CX44" s="240"/>
      <c r="DE44" s="112"/>
      <c r="DF44" s="117" t="s">
        <v>29</v>
      </c>
      <c r="DG44" s="145"/>
      <c r="DN44" s="112"/>
      <c r="DO44" s="117" t="s">
        <v>29</v>
      </c>
      <c r="DP44" s="145"/>
      <c r="DW44" s="112"/>
      <c r="DX44" s="117" t="s">
        <v>29</v>
      </c>
      <c r="DY44" s="145"/>
    </row>
    <row r="45" spans="1:133" x14ac:dyDescent="0.35">
      <c r="B45" s="125" t="s">
        <v>30</v>
      </c>
      <c r="J45" s="112"/>
      <c r="K45" s="125" t="s">
        <v>30</v>
      </c>
      <c r="S45" s="112"/>
      <c r="T45" s="125" t="s">
        <v>30</v>
      </c>
      <c r="AB45" s="112"/>
      <c r="AC45" s="125" t="s">
        <v>30</v>
      </c>
      <c r="AK45" s="112"/>
      <c r="AL45" s="125" t="s">
        <v>30</v>
      </c>
      <c r="AT45" s="112"/>
      <c r="AU45" s="125" t="s">
        <v>30</v>
      </c>
      <c r="BC45" s="112"/>
      <c r="BD45" s="125" t="s">
        <v>30</v>
      </c>
      <c r="BL45" s="112"/>
      <c r="BM45" s="125" t="s">
        <v>30</v>
      </c>
      <c r="BU45" s="112"/>
      <c r="BV45" s="125" t="s">
        <v>30</v>
      </c>
      <c r="CD45" s="112"/>
      <c r="CE45" s="125" t="s">
        <v>30</v>
      </c>
      <c r="CM45" s="112"/>
      <c r="CN45" s="125" t="s">
        <v>30</v>
      </c>
      <c r="CV45" s="112"/>
      <c r="CW45" s="125" t="s">
        <v>30</v>
      </c>
      <c r="DE45" s="112"/>
      <c r="DF45" s="125" t="s">
        <v>30</v>
      </c>
      <c r="DN45" s="112"/>
      <c r="DO45" s="125" t="s">
        <v>30</v>
      </c>
      <c r="DW45" s="112"/>
      <c r="DX45" s="125" t="s">
        <v>30</v>
      </c>
    </row>
    <row r="46" spans="1:133" x14ac:dyDescent="0.35">
      <c r="B46" s="126" t="s">
        <v>18</v>
      </c>
      <c r="C46" s="127" t="s">
        <v>19</v>
      </c>
      <c r="D46" s="127" t="s">
        <v>14</v>
      </c>
      <c r="E46" s="127" t="s">
        <v>15</v>
      </c>
      <c r="F46" s="127" t="s">
        <v>21</v>
      </c>
      <c r="G46" s="128" t="s">
        <v>23</v>
      </c>
      <c r="J46" s="112"/>
      <c r="K46" s="126" t="s">
        <v>18</v>
      </c>
      <c r="L46" s="127" t="s">
        <v>19</v>
      </c>
      <c r="M46" s="127" t="s">
        <v>14</v>
      </c>
      <c r="N46" s="127" t="s">
        <v>15</v>
      </c>
      <c r="O46" s="127" t="s">
        <v>21</v>
      </c>
      <c r="P46" s="128" t="s">
        <v>23</v>
      </c>
      <c r="S46" s="112"/>
      <c r="T46" s="126" t="s">
        <v>18</v>
      </c>
      <c r="U46" s="127" t="s">
        <v>19</v>
      </c>
      <c r="V46" s="127" t="s">
        <v>14</v>
      </c>
      <c r="W46" s="127" t="s">
        <v>15</v>
      </c>
      <c r="X46" s="127" t="s">
        <v>21</v>
      </c>
      <c r="Y46" s="128" t="s">
        <v>23</v>
      </c>
      <c r="AB46" s="112"/>
      <c r="AC46" s="126" t="s">
        <v>18</v>
      </c>
      <c r="AD46" s="127" t="s">
        <v>19</v>
      </c>
      <c r="AE46" s="127" t="s">
        <v>14</v>
      </c>
      <c r="AF46" s="127" t="s">
        <v>15</v>
      </c>
      <c r="AG46" s="127" t="s">
        <v>21</v>
      </c>
      <c r="AH46" s="128" t="s">
        <v>23</v>
      </c>
      <c r="AK46" s="112"/>
      <c r="AL46" s="126" t="s">
        <v>18</v>
      </c>
      <c r="AM46" s="127" t="s">
        <v>19</v>
      </c>
      <c r="AN46" s="127" t="s">
        <v>14</v>
      </c>
      <c r="AO46" s="127" t="s">
        <v>15</v>
      </c>
      <c r="AP46" s="127" t="s">
        <v>21</v>
      </c>
      <c r="AQ46" s="128" t="s">
        <v>23</v>
      </c>
      <c r="AT46" s="112"/>
      <c r="AU46" s="126" t="s">
        <v>18</v>
      </c>
      <c r="AV46" s="127" t="s">
        <v>19</v>
      </c>
      <c r="AW46" s="127" t="s">
        <v>14</v>
      </c>
      <c r="AX46" s="127" t="s">
        <v>15</v>
      </c>
      <c r="AY46" s="127" t="s">
        <v>21</v>
      </c>
      <c r="AZ46" s="128" t="s">
        <v>23</v>
      </c>
      <c r="BC46" s="112"/>
      <c r="BD46" s="126" t="s">
        <v>18</v>
      </c>
      <c r="BE46" s="127" t="s">
        <v>19</v>
      </c>
      <c r="BF46" s="127" t="s">
        <v>14</v>
      </c>
      <c r="BG46" s="127" t="s">
        <v>15</v>
      </c>
      <c r="BH46" s="127" t="s">
        <v>21</v>
      </c>
      <c r="BI46" s="128" t="s">
        <v>23</v>
      </c>
      <c r="BL46" s="112"/>
      <c r="BM46" s="126" t="s">
        <v>18</v>
      </c>
      <c r="BN46" s="127" t="s">
        <v>19</v>
      </c>
      <c r="BO46" s="127" t="s">
        <v>14</v>
      </c>
      <c r="BP46" s="127" t="s">
        <v>15</v>
      </c>
      <c r="BQ46" s="127" t="s">
        <v>21</v>
      </c>
      <c r="BR46" s="128" t="s">
        <v>23</v>
      </c>
      <c r="BU46" s="112"/>
      <c r="BV46" s="126" t="s">
        <v>18</v>
      </c>
      <c r="BW46" s="127" t="s">
        <v>19</v>
      </c>
      <c r="BX46" s="127" t="s">
        <v>14</v>
      </c>
      <c r="BY46" s="127" t="s">
        <v>15</v>
      </c>
      <c r="BZ46" s="127" t="s">
        <v>21</v>
      </c>
      <c r="CA46" s="128" t="s">
        <v>23</v>
      </c>
      <c r="CD46" s="112"/>
      <c r="CE46" s="126" t="s">
        <v>18</v>
      </c>
      <c r="CF46" s="127" t="s">
        <v>19</v>
      </c>
      <c r="CG46" s="127" t="s">
        <v>14</v>
      </c>
      <c r="CH46" s="127" t="s">
        <v>15</v>
      </c>
      <c r="CI46" s="127" t="s">
        <v>21</v>
      </c>
      <c r="CJ46" s="128" t="s">
        <v>23</v>
      </c>
      <c r="CM46" s="112"/>
      <c r="CN46" s="126" t="s">
        <v>18</v>
      </c>
      <c r="CO46" s="127" t="s">
        <v>19</v>
      </c>
      <c r="CP46" s="127" t="s">
        <v>14</v>
      </c>
      <c r="CQ46" s="127" t="s">
        <v>15</v>
      </c>
      <c r="CR46" s="127" t="s">
        <v>21</v>
      </c>
      <c r="CS46" s="128" t="s">
        <v>23</v>
      </c>
      <c r="CV46" s="112"/>
      <c r="CW46" s="126" t="s">
        <v>18</v>
      </c>
      <c r="CX46" s="127" t="s">
        <v>19</v>
      </c>
      <c r="CY46" s="127" t="s">
        <v>14</v>
      </c>
      <c r="CZ46" s="127" t="s">
        <v>15</v>
      </c>
      <c r="DA46" s="127" t="s">
        <v>21</v>
      </c>
      <c r="DB46" s="128" t="s">
        <v>23</v>
      </c>
      <c r="DE46" s="112"/>
      <c r="DF46" s="126" t="s">
        <v>18</v>
      </c>
      <c r="DG46" s="127" t="s">
        <v>19</v>
      </c>
      <c r="DH46" s="127" t="s">
        <v>14</v>
      </c>
      <c r="DI46" s="127" t="s">
        <v>15</v>
      </c>
      <c r="DJ46" s="127" t="s">
        <v>21</v>
      </c>
      <c r="DK46" s="128" t="s">
        <v>23</v>
      </c>
      <c r="DN46" s="112"/>
      <c r="DO46" s="126" t="s">
        <v>18</v>
      </c>
      <c r="DP46" s="127" t="s">
        <v>19</v>
      </c>
      <c r="DQ46" s="127" t="s">
        <v>14</v>
      </c>
      <c r="DR46" s="127" t="s">
        <v>15</v>
      </c>
      <c r="DS46" s="127" t="s">
        <v>21</v>
      </c>
      <c r="DT46" s="128" t="s">
        <v>23</v>
      </c>
      <c r="DW46" s="112"/>
      <c r="DX46" s="126" t="s">
        <v>18</v>
      </c>
      <c r="DY46" s="127" t="s">
        <v>19</v>
      </c>
      <c r="DZ46" s="127" t="s">
        <v>14</v>
      </c>
      <c r="EA46" s="127" t="s">
        <v>15</v>
      </c>
      <c r="EB46" s="127" t="s">
        <v>21</v>
      </c>
      <c r="EC46" s="128" t="s">
        <v>23</v>
      </c>
    </row>
    <row r="47" spans="1:133" x14ac:dyDescent="0.35">
      <c r="B47" s="67"/>
      <c r="C47" s="240"/>
      <c r="D47" s="141"/>
      <c r="E47" s="41"/>
      <c r="F47" s="142"/>
      <c r="G47" s="129">
        <f>D47*F47</f>
        <v>0</v>
      </c>
      <c r="J47" s="112"/>
      <c r="K47" s="67"/>
      <c r="L47" s="240"/>
      <c r="M47" s="141"/>
      <c r="N47" s="41"/>
      <c r="O47" s="142"/>
      <c r="P47" s="129">
        <f>M47*O47</f>
        <v>0</v>
      </c>
      <c r="S47" s="112"/>
      <c r="T47" s="67"/>
      <c r="U47" s="66"/>
      <c r="V47" s="141"/>
      <c r="W47" s="41"/>
      <c r="X47" s="142"/>
      <c r="Y47" s="129">
        <f>V47*X47</f>
        <v>0</v>
      </c>
      <c r="AB47" s="112"/>
      <c r="AC47" s="67"/>
      <c r="AD47" s="66"/>
      <c r="AE47" s="141"/>
      <c r="AF47" s="41"/>
      <c r="AG47" s="142"/>
      <c r="AH47" s="129">
        <f>AE47*AG47</f>
        <v>0</v>
      </c>
      <c r="AK47" s="112"/>
      <c r="AL47" s="67"/>
      <c r="AM47" s="66"/>
      <c r="AN47" s="141"/>
      <c r="AO47" s="41"/>
      <c r="AP47" s="142"/>
      <c r="AQ47" s="129">
        <f>AN47*AP47</f>
        <v>0</v>
      </c>
      <c r="AT47" s="112"/>
      <c r="AU47" s="67"/>
      <c r="AV47" s="66"/>
      <c r="AW47" s="141"/>
      <c r="AX47" s="41"/>
      <c r="AY47" s="142"/>
      <c r="AZ47" s="129">
        <f>AW47*AY47</f>
        <v>0</v>
      </c>
      <c r="BC47" s="112"/>
      <c r="BD47" s="67"/>
      <c r="BE47" s="66"/>
      <c r="BF47" s="141"/>
      <c r="BG47" s="41"/>
      <c r="BH47" s="142"/>
      <c r="BI47" s="129">
        <f>BF47*BH47</f>
        <v>0</v>
      </c>
      <c r="BL47" s="112"/>
      <c r="BM47" s="67"/>
      <c r="BN47" s="66"/>
      <c r="BO47" s="141"/>
      <c r="BP47" s="41"/>
      <c r="BQ47" s="142"/>
      <c r="BR47" s="129">
        <f>BO47*BQ47</f>
        <v>0</v>
      </c>
      <c r="BU47" s="112"/>
      <c r="BV47" s="67"/>
      <c r="BW47" s="66"/>
      <c r="BX47" s="141"/>
      <c r="BY47" s="41"/>
      <c r="BZ47" s="142"/>
      <c r="CA47" s="129">
        <f>BX47*BZ47</f>
        <v>0</v>
      </c>
      <c r="CD47" s="112"/>
      <c r="CE47" s="67"/>
      <c r="CF47" s="66"/>
      <c r="CG47" s="141"/>
      <c r="CH47" s="41"/>
      <c r="CI47" s="142"/>
      <c r="CJ47" s="129">
        <f>CG47*CI47</f>
        <v>0</v>
      </c>
      <c r="CM47" s="112"/>
      <c r="CN47" s="241"/>
      <c r="CO47" s="240"/>
      <c r="CP47" s="243"/>
      <c r="CQ47" s="239"/>
      <c r="CR47" s="142"/>
      <c r="CS47" s="129">
        <f>CP47*CR47</f>
        <v>0</v>
      </c>
      <c r="CV47" s="112"/>
      <c r="CW47" s="241"/>
      <c r="CX47" s="240"/>
      <c r="CY47" s="243"/>
      <c r="CZ47" s="239"/>
      <c r="DA47" s="142"/>
      <c r="DB47" s="129">
        <f>CY47*DA47</f>
        <v>0</v>
      </c>
      <c r="DE47" s="112"/>
      <c r="DF47" s="241"/>
      <c r="DG47" s="240"/>
      <c r="DH47" s="243"/>
      <c r="DI47" s="239"/>
      <c r="DJ47" s="142"/>
      <c r="DK47" s="129">
        <f>DH47*DJ47</f>
        <v>0</v>
      </c>
      <c r="DN47" s="112"/>
      <c r="DO47" s="241"/>
      <c r="DP47" s="240"/>
      <c r="DQ47" s="243"/>
      <c r="DR47" s="239"/>
      <c r="DS47" s="142"/>
      <c r="DT47" s="129">
        <f>DQ47*DS47</f>
        <v>0</v>
      </c>
      <c r="DW47" s="112"/>
      <c r="DX47" s="241"/>
      <c r="DY47" s="240"/>
      <c r="DZ47" s="243"/>
      <c r="EA47" s="239"/>
      <c r="EB47" s="142"/>
      <c r="EC47" s="129">
        <f>DZ47*EB47</f>
        <v>0</v>
      </c>
    </row>
    <row r="48" spans="1:133" x14ac:dyDescent="0.35">
      <c r="B48" s="67"/>
      <c r="C48" s="240"/>
      <c r="D48" s="141"/>
      <c r="E48" s="41"/>
      <c r="F48" s="142"/>
      <c r="G48" s="129">
        <f>D48*F48</f>
        <v>0</v>
      </c>
      <c r="J48" s="112"/>
      <c r="K48" s="67"/>
      <c r="L48" s="240"/>
      <c r="M48" s="141"/>
      <c r="N48" s="41"/>
      <c r="O48" s="142"/>
      <c r="P48" s="129">
        <f>M48*O48</f>
        <v>0</v>
      </c>
      <c r="S48" s="112"/>
      <c r="T48" s="67"/>
      <c r="U48" s="66"/>
      <c r="V48" s="141"/>
      <c r="W48" s="41"/>
      <c r="X48" s="142"/>
      <c r="Y48" s="129">
        <f>V48*X48</f>
        <v>0</v>
      </c>
      <c r="AB48" s="112"/>
      <c r="AC48" s="67"/>
      <c r="AD48" s="66"/>
      <c r="AE48" s="141"/>
      <c r="AF48" s="41"/>
      <c r="AG48" s="142"/>
      <c r="AH48" s="129">
        <f>AE48*AG48</f>
        <v>0</v>
      </c>
      <c r="AK48" s="112"/>
      <c r="AL48" s="67"/>
      <c r="AM48" s="66"/>
      <c r="AN48" s="141"/>
      <c r="AO48" s="41"/>
      <c r="AP48" s="142"/>
      <c r="AQ48" s="129">
        <f>AN48*AP48</f>
        <v>0</v>
      </c>
      <c r="AT48" s="112"/>
      <c r="AU48" s="67"/>
      <c r="AV48" s="66"/>
      <c r="AW48" s="141"/>
      <c r="AX48" s="41"/>
      <c r="AY48" s="142"/>
      <c r="AZ48" s="129">
        <f>AW48*AY48</f>
        <v>0</v>
      </c>
      <c r="BC48" s="112"/>
      <c r="BD48" s="67"/>
      <c r="BE48" s="66"/>
      <c r="BF48" s="141"/>
      <c r="BG48" s="41"/>
      <c r="BH48" s="142"/>
      <c r="BI48" s="129">
        <f>BF48*BH48</f>
        <v>0</v>
      </c>
      <c r="BL48" s="112"/>
      <c r="BM48" s="67"/>
      <c r="BN48" s="66"/>
      <c r="BO48" s="141"/>
      <c r="BP48" s="41"/>
      <c r="BQ48" s="142"/>
      <c r="BR48" s="129">
        <f>BO48*BQ48</f>
        <v>0</v>
      </c>
      <c r="BU48" s="112"/>
      <c r="BV48" s="67"/>
      <c r="BW48" s="66"/>
      <c r="BX48" s="141"/>
      <c r="BY48" s="41"/>
      <c r="BZ48" s="142"/>
      <c r="CA48" s="129">
        <f>BX48*BZ48</f>
        <v>0</v>
      </c>
      <c r="CD48" s="112"/>
      <c r="CE48" s="67"/>
      <c r="CF48" s="66"/>
      <c r="CG48" s="141"/>
      <c r="CH48" s="41"/>
      <c r="CI48" s="142"/>
      <c r="CJ48" s="129">
        <f>CG48*CI48</f>
        <v>0</v>
      </c>
      <c r="CM48" s="112"/>
      <c r="CN48" s="241"/>
      <c r="CO48" s="240"/>
      <c r="CP48" s="243"/>
      <c r="CQ48" s="239"/>
      <c r="CR48" s="142"/>
      <c r="CS48" s="129">
        <f>CP48*CR48</f>
        <v>0</v>
      </c>
      <c r="CV48" s="112"/>
      <c r="CW48" s="241"/>
      <c r="CX48" s="240"/>
      <c r="CY48" s="243"/>
      <c r="CZ48" s="239"/>
      <c r="DA48" s="142"/>
      <c r="DB48" s="129">
        <f>CY48*DA48</f>
        <v>0</v>
      </c>
      <c r="DE48" s="112"/>
      <c r="DF48" s="241"/>
      <c r="DG48" s="240"/>
      <c r="DH48" s="243"/>
      <c r="DI48" s="239"/>
      <c r="DJ48" s="142"/>
      <c r="DK48" s="129">
        <f>DH48*DJ48</f>
        <v>0</v>
      </c>
      <c r="DN48" s="112"/>
      <c r="DO48" s="241"/>
      <c r="DP48" s="240"/>
      <c r="DQ48" s="243"/>
      <c r="DR48" s="239"/>
      <c r="DS48" s="142"/>
      <c r="DT48" s="129">
        <f>DQ48*DS48</f>
        <v>0</v>
      </c>
      <c r="DW48" s="112"/>
      <c r="DX48" s="241"/>
      <c r="DY48" s="240"/>
      <c r="DZ48" s="243"/>
      <c r="EA48" s="239"/>
      <c r="EB48" s="142"/>
      <c r="EC48" s="129">
        <f>DZ48*EB48</f>
        <v>0</v>
      </c>
    </row>
    <row r="49" spans="1:133" x14ac:dyDescent="0.35">
      <c r="B49" s="67"/>
      <c r="C49" s="240"/>
      <c r="D49" s="141"/>
      <c r="E49" s="41"/>
      <c r="F49" s="142"/>
      <c r="G49" s="129">
        <f>D49*F49</f>
        <v>0</v>
      </c>
      <c r="J49" s="112"/>
      <c r="K49" s="67"/>
      <c r="L49" s="240"/>
      <c r="M49" s="141"/>
      <c r="N49" s="41"/>
      <c r="O49" s="142"/>
      <c r="P49" s="129">
        <f>M49*O49</f>
        <v>0</v>
      </c>
      <c r="S49" s="112"/>
      <c r="T49" s="67"/>
      <c r="U49" s="66"/>
      <c r="V49" s="141"/>
      <c r="W49" s="41"/>
      <c r="X49" s="142"/>
      <c r="Y49" s="129">
        <f>V49*X49</f>
        <v>0</v>
      </c>
      <c r="AB49" s="112"/>
      <c r="AC49" s="67"/>
      <c r="AD49" s="66"/>
      <c r="AE49" s="141"/>
      <c r="AF49" s="41"/>
      <c r="AG49" s="142"/>
      <c r="AH49" s="129">
        <f>AE49*AG49</f>
        <v>0</v>
      </c>
      <c r="AK49" s="112"/>
      <c r="AL49" s="67"/>
      <c r="AM49" s="66"/>
      <c r="AN49" s="141"/>
      <c r="AO49" s="41"/>
      <c r="AP49" s="142"/>
      <c r="AQ49" s="129">
        <f>AN49*AP49</f>
        <v>0</v>
      </c>
      <c r="AT49" s="112"/>
      <c r="AU49" s="67"/>
      <c r="AV49" s="66"/>
      <c r="AW49" s="141"/>
      <c r="AX49" s="41"/>
      <c r="AY49" s="142"/>
      <c r="AZ49" s="129">
        <f>AW49*AY49</f>
        <v>0</v>
      </c>
      <c r="BC49" s="112"/>
      <c r="BD49" s="67"/>
      <c r="BE49" s="66"/>
      <c r="BF49" s="141"/>
      <c r="BG49" s="41"/>
      <c r="BH49" s="142"/>
      <c r="BI49" s="129">
        <f>BF49*BH49</f>
        <v>0</v>
      </c>
      <c r="BL49" s="112"/>
      <c r="BM49" s="67"/>
      <c r="BN49" s="66"/>
      <c r="BO49" s="141"/>
      <c r="BP49" s="41"/>
      <c r="BQ49" s="142"/>
      <c r="BR49" s="129">
        <f>BO49*BQ49</f>
        <v>0</v>
      </c>
      <c r="BU49" s="112"/>
      <c r="BV49" s="67"/>
      <c r="BW49" s="66"/>
      <c r="BX49" s="141"/>
      <c r="BY49" s="41"/>
      <c r="BZ49" s="142"/>
      <c r="CA49" s="129">
        <f>BX49*BZ49</f>
        <v>0</v>
      </c>
      <c r="CD49" s="112"/>
      <c r="CE49" s="67"/>
      <c r="CF49" s="66"/>
      <c r="CG49" s="141"/>
      <c r="CH49" s="41"/>
      <c r="CI49" s="142"/>
      <c r="CJ49" s="129">
        <f>CG49*CI49</f>
        <v>0</v>
      </c>
      <c r="CM49" s="112"/>
      <c r="CN49" s="241"/>
      <c r="CO49" s="240"/>
      <c r="CP49" s="243"/>
      <c r="CQ49" s="239"/>
      <c r="CR49" s="142"/>
      <c r="CS49" s="129">
        <f>CP49*CR49</f>
        <v>0</v>
      </c>
      <c r="CV49" s="112"/>
      <c r="CW49" s="241"/>
      <c r="CX49" s="240"/>
      <c r="CY49" s="243"/>
      <c r="CZ49" s="239"/>
      <c r="DA49" s="142"/>
      <c r="DB49" s="129">
        <f>CY49*DA49</f>
        <v>0</v>
      </c>
      <c r="DE49" s="112"/>
      <c r="DF49" s="241"/>
      <c r="DG49" s="240"/>
      <c r="DH49" s="243"/>
      <c r="DI49" s="239"/>
      <c r="DJ49" s="142"/>
      <c r="DK49" s="129">
        <f>DH49*DJ49</f>
        <v>0</v>
      </c>
      <c r="DN49" s="112"/>
      <c r="DO49" s="241"/>
      <c r="DP49" s="240"/>
      <c r="DQ49" s="243"/>
      <c r="DR49" s="239"/>
      <c r="DS49" s="142"/>
      <c r="DT49" s="129">
        <f>DQ49*DS49</f>
        <v>0</v>
      </c>
      <c r="DW49" s="112"/>
      <c r="DX49" s="241"/>
      <c r="DY49" s="240"/>
      <c r="DZ49" s="243"/>
      <c r="EA49" s="239"/>
      <c r="EB49" s="142"/>
      <c r="EC49" s="129">
        <f>DZ49*EB49</f>
        <v>0</v>
      </c>
    </row>
    <row r="50" spans="1:133" x14ac:dyDescent="0.35">
      <c r="B50" s="70"/>
      <c r="C50" s="240"/>
      <c r="D50" s="143"/>
      <c r="E50" s="41"/>
      <c r="F50" s="144"/>
      <c r="G50" s="130">
        <f t="shared" ref="G50:G55" si="15">D50*F50</f>
        <v>0</v>
      </c>
      <c r="J50" s="112"/>
      <c r="K50" s="70"/>
      <c r="L50" s="240"/>
      <c r="M50" s="143"/>
      <c r="N50" s="41"/>
      <c r="O50" s="144"/>
      <c r="P50" s="130">
        <f t="shared" ref="P50:P55" si="16">M50*O50</f>
        <v>0</v>
      </c>
      <c r="S50" s="112"/>
      <c r="T50" s="70"/>
      <c r="U50" s="71"/>
      <c r="V50" s="143"/>
      <c r="W50" s="41"/>
      <c r="X50" s="144"/>
      <c r="Y50" s="130">
        <f t="shared" ref="Y50:Y55" si="17">V50*X50</f>
        <v>0</v>
      </c>
      <c r="AB50" s="112"/>
      <c r="AC50" s="70"/>
      <c r="AD50" s="71"/>
      <c r="AE50" s="143"/>
      <c r="AF50" s="41"/>
      <c r="AG50" s="144"/>
      <c r="AH50" s="130">
        <f t="shared" ref="AH50:AH55" si="18">AE50*AG50</f>
        <v>0</v>
      </c>
      <c r="AK50" s="112"/>
      <c r="AL50" s="70"/>
      <c r="AM50" s="71"/>
      <c r="AN50" s="143"/>
      <c r="AO50" s="41"/>
      <c r="AP50" s="144"/>
      <c r="AQ50" s="130">
        <f t="shared" ref="AQ50:AQ55" si="19">AN50*AP50</f>
        <v>0</v>
      </c>
      <c r="AT50" s="112"/>
      <c r="AU50" s="70"/>
      <c r="AV50" s="71"/>
      <c r="AW50" s="143"/>
      <c r="AX50" s="41"/>
      <c r="AY50" s="144"/>
      <c r="AZ50" s="130">
        <f t="shared" ref="AZ50:AZ55" si="20">AW50*AY50</f>
        <v>0</v>
      </c>
      <c r="BC50" s="112"/>
      <c r="BD50" s="70"/>
      <c r="BE50" s="71"/>
      <c r="BF50" s="143"/>
      <c r="BG50" s="41"/>
      <c r="BH50" s="144"/>
      <c r="BI50" s="130">
        <f t="shared" ref="BI50:BI55" si="21">BF50*BH50</f>
        <v>0</v>
      </c>
      <c r="BL50" s="112"/>
      <c r="BM50" s="70"/>
      <c r="BN50" s="71"/>
      <c r="BO50" s="143"/>
      <c r="BP50" s="41"/>
      <c r="BQ50" s="144"/>
      <c r="BR50" s="130">
        <f t="shared" ref="BR50:BR55" si="22">BO50*BQ50</f>
        <v>0</v>
      </c>
      <c r="BU50" s="112"/>
      <c r="BV50" s="70"/>
      <c r="BW50" s="71"/>
      <c r="BX50" s="143"/>
      <c r="BY50" s="41"/>
      <c r="BZ50" s="144"/>
      <c r="CA50" s="130">
        <f t="shared" ref="CA50:CA55" si="23">BX50*BZ50</f>
        <v>0</v>
      </c>
      <c r="CD50" s="112"/>
      <c r="CE50" s="70"/>
      <c r="CF50" s="71"/>
      <c r="CG50" s="143"/>
      <c r="CH50" s="41"/>
      <c r="CI50" s="144"/>
      <c r="CJ50" s="130">
        <f t="shared" ref="CJ50:CJ55" si="24">CG50*CI50</f>
        <v>0</v>
      </c>
      <c r="CM50" s="112"/>
      <c r="CN50" s="242"/>
      <c r="CO50" s="71"/>
      <c r="CP50" s="244"/>
      <c r="CQ50" s="239"/>
      <c r="CR50" s="144"/>
      <c r="CS50" s="130">
        <f t="shared" ref="CS50:CS55" si="25">CP50*CR50</f>
        <v>0</v>
      </c>
      <c r="CV50" s="112"/>
      <c r="CW50" s="242"/>
      <c r="CX50" s="71"/>
      <c r="CY50" s="244"/>
      <c r="CZ50" s="239"/>
      <c r="DA50" s="144"/>
      <c r="DB50" s="130">
        <f t="shared" ref="DB50:DB55" si="26">CY50*DA50</f>
        <v>0</v>
      </c>
      <c r="DE50" s="112"/>
      <c r="DF50" s="242"/>
      <c r="DG50" s="71"/>
      <c r="DH50" s="244"/>
      <c r="DI50" s="239"/>
      <c r="DJ50" s="144"/>
      <c r="DK50" s="130">
        <f t="shared" ref="DK50:DK55" si="27">DH50*DJ50</f>
        <v>0</v>
      </c>
      <c r="DN50" s="112"/>
      <c r="DO50" s="242"/>
      <c r="DP50" s="71"/>
      <c r="DQ50" s="244"/>
      <c r="DR50" s="239"/>
      <c r="DS50" s="144"/>
      <c r="DT50" s="130">
        <f t="shared" ref="DT50:DT55" si="28">DQ50*DS50</f>
        <v>0</v>
      </c>
      <c r="DW50" s="112"/>
      <c r="DX50" s="242"/>
      <c r="DY50" s="71"/>
      <c r="DZ50" s="244"/>
      <c r="EA50" s="239"/>
      <c r="EB50" s="144"/>
      <c r="EC50" s="130">
        <f t="shared" ref="EC50:EC55" si="29">DZ50*EB50</f>
        <v>0</v>
      </c>
    </row>
    <row r="51" spans="1:133" x14ac:dyDescent="0.35">
      <c r="B51" s="70"/>
      <c r="C51" s="240"/>
      <c r="D51" s="143"/>
      <c r="E51" s="41"/>
      <c r="F51" s="144"/>
      <c r="G51" s="130">
        <f t="shared" si="15"/>
        <v>0</v>
      </c>
      <c r="J51" s="112"/>
      <c r="K51" s="70"/>
      <c r="L51" s="240"/>
      <c r="M51" s="143"/>
      <c r="N51" s="41"/>
      <c r="O51" s="144"/>
      <c r="P51" s="130">
        <f t="shared" si="16"/>
        <v>0</v>
      </c>
      <c r="S51" s="112"/>
      <c r="T51" s="70"/>
      <c r="U51" s="71"/>
      <c r="V51" s="143"/>
      <c r="W51" s="41"/>
      <c r="X51" s="144"/>
      <c r="Y51" s="130">
        <f t="shared" si="17"/>
        <v>0</v>
      </c>
      <c r="AB51" s="112"/>
      <c r="AC51" s="70"/>
      <c r="AD51" s="71"/>
      <c r="AE51" s="143"/>
      <c r="AF51" s="41"/>
      <c r="AG51" s="144"/>
      <c r="AH51" s="130">
        <f t="shared" si="18"/>
        <v>0</v>
      </c>
      <c r="AK51" s="112"/>
      <c r="AL51" s="70"/>
      <c r="AM51" s="71"/>
      <c r="AN51" s="143"/>
      <c r="AO51" s="41"/>
      <c r="AP51" s="144"/>
      <c r="AQ51" s="130">
        <f t="shared" si="19"/>
        <v>0</v>
      </c>
      <c r="AT51" s="112"/>
      <c r="AU51" s="70"/>
      <c r="AV51" s="71"/>
      <c r="AW51" s="143"/>
      <c r="AX51" s="41"/>
      <c r="AY51" s="144"/>
      <c r="AZ51" s="130">
        <f t="shared" si="20"/>
        <v>0</v>
      </c>
      <c r="BC51" s="112"/>
      <c r="BD51" s="70"/>
      <c r="BE51" s="71"/>
      <c r="BF51" s="143"/>
      <c r="BG51" s="41"/>
      <c r="BH51" s="144"/>
      <c r="BI51" s="130">
        <f t="shared" si="21"/>
        <v>0</v>
      </c>
      <c r="BL51" s="112"/>
      <c r="BM51" s="70"/>
      <c r="BN51" s="71"/>
      <c r="BO51" s="143"/>
      <c r="BP51" s="41"/>
      <c r="BQ51" s="144"/>
      <c r="BR51" s="130">
        <f t="shared" si="22"/>
        <v>0</v>
      </c>
      <c r="BU51" s="112"/>
      <c r="BV51" s="70"/>
      <c r="BW51" s="71"/>
      <c r="BX51" s="143"/>
      <c r="BY51" s="41"/>
      <c r="BZ51" s="144"/>
      <c r="CA51" s="130">
        <f t="shared" si="23"/>
        <v>0</v>
      </c>
      <c r="CD51" s="112"/>
      <c r="CE51" s="70"/>
      <c r="CF51" s="71"/>
      <c r="CG51" s="143"/>
      <c r="CH51" s="41"/>
      <c r="CI51" s="144"/>
      <c r="CJ51" s="130">
        <f t="shared" si="24"/>
        <v>0</v>
      </c>
      <c r="CM51" s="112"/>
      <c r="CN51" s="242"/>
      <c r="CO51" s="71"/>
      <c r="CP51" s="244"/>
      <c r="CQ51" s="239"/>
      <c r="CR51" s="144"/>
      <c r="CS51" s="130">
        <f t="shared" si="25"/>
        <v>0</v>
      </c>
      <c r="CV51" s="112"/>
      <c r="CW51" s="242"/>
      <c r="CX51" s="71"/>
      <c r="CY51" s="244"/>
      <c r="CZ51" s="239"/>
      <c r="DA51" s="144"/>
      <c r="DB51" s="130">
        <f t="shared" si="26"/>
        <v>0</v>
      </c>
      <c r="DE51" s="112"/>
      <c r="DF51" s="242"/>
      <c r="DG51" s="71"/>
      <c r="DH51" s="244"/>
      <c r="DI51" s="239"/>
      <c r="DJ51" s="144"/>
      <c r="DK51" s="130">
        <f t="shared" si="27"/>
        <v>0</v>
      </c>
      <c r="DN51" s="112"/>
      <c r="DO51" s="242"/>
      <c r="DP51" s="71"/>
      <c r="DQ51" s="244"/>
      <c r="DR51" s="239"/>
      <c r="DS51" s="144"/>
      <c r="DT51" s="130">
        <f t="shared" si="28"/>
        <v>0</v>
      </c>
      <c r="DW51" s="112"/>
      <c r="DX51" s="242"/>
      <c r="DY51" s="71"/>
      <c r="DZ51" s="244"/>
      <c r="EA51" s="239"/>
      <c r="EB51" s="144"/>
      <c r="EC51" s="130">
        <f t="shared" si="29"/>
        <v>0</v>
      </c>
    </row>
    <row r="52" spans="1:133" x14ac:dyDescent="0.35">
      <c r="B52" s="70"/>
      <c r="C52" s="240"/>
      <c r="D52" s="143"/>
      <c r="E52" s="41"/>
      <c r="F52" s="144"/>
      <c r="G52" s="130">
        <f t="shared" si="15"/>
        <v>0</v>
      </c>
      <c r="J52" s="112"/>
      <c r="K52" s="70"/>
      <c r="L52" s="240"/>
      <c r="M52" s="143"/>
      <c r="N52" s="41"/>
      <c r="O52" s="144"/>
      <c r="P52" s="130">
        <f t="shared" si="16"/>
        <v>0</v>
      </c>
      <c r="S52" s="112"/>
      <c r="T52" s="70"/>
      <c r="U52" s="71"/>
      <c r="V52" s="143"/>
      <c r="W52" s="41"/>
      <c r="X52" s="144"/>
      <c r="Y52" s="130">
        <f t="shared" si="17"/>
        <v>0</v>
      </c>
      <c r="AB52" s="112"/>
      <c r="AC52" s="70"/>
      <c r="AD52" s="71"/>
      <c r="AE52" s="143"/>
      <c r="AF52" s="41"/>
      <c r="AG52" s="144"/>
      <c r="AH52" s="130">
        <f t="shared" si="18"/>
        <v>0</v>
      </c>
      <c r="AK52" s="112"/>
      <c r="AL52" s="70"/>
      <c r="AM52" s="71"/>
      <c r="AN52" s="143"/>
      <c r="AO52" s="41"/>
      <c r="AP52" s="144"/>
      <c r="AQ52" s="130">
        <f t="shared" si="19"/>
        <v>0</v>
      </c>
      <c r="AT52" s="112"/>
      <c r="AU52" s="70"/>
      <c r="AV52" s="71"/>
      <c r="AW52" s="143"/>
      <c r="AX52" s="41"/>
      <c r="AY52" s="144"/>
      <c r="AZ52" s="130">
        <f t="shared" si="20"/>
        <v>0</v>
      </c>
      <c r="BC52" s="112"/>
      <c r="BD52" s="70"/>
      <c r="BE52" s="71"/>
      <c r="BF52" s="143"/>
      <c r="BG52" s="41"/>
      <c r="BH52" s="144"/>
      <c r="BI52" s="130">
        <f t="shared" si="21"/>
        <v>0</v>
      </c>
      <c r="BL52" s="112"/>
      <c r="BM52" s="70"/>
      <c r="BN52" s="71"/>
      <c r="BO52" s="143"/>
      <c r="BP52" s="41"/>
      <c r="BQ52" s="144"/>
      <c r="BR52" s="130">
        <f t="shared" si="22"/>
        <v>0</v>
      </c>
      <c r="BU52" s="112"/>
      <c r="BV52" s="70"/>
      <c r="BW52" s="71"/>
      <c r="BX52" s="143"/>
      <c r="BY52" s="41"/>
      <c r="BZ52" s="144"/>
      <c r="CA52" s="130">
        <f t="shared" si="23"/>
        <v>0</v>
      </c>
      <c r="CD52" s="112"/>
      <c r="CE52" s="70"/>
      <c r="CF52" s="71"/>
      <c r="CG52" s="143"/>
      <c r="CH52" s="41"/>
      <c r="CI52" s="144"/>
      <c r="CJ52" s="130">
        <f t="shared" si="24"/>
        <v>0</v>
      </c>
      <c r="CM52" s="112"/>
      <c r="CN52" s="242"/>
      <c r="CO52" s="71"/>
      <c r="CP52" s="244"/>
      <c r="CQ52" s="239"/>
      <c r="CR52" s="144"/>
      <c r="CS52" s="130">
        <f t="shared" si="25"/>
        <v>0</v>
      </c>
      <c r="CV52" s="112"/>
      <c r="CW52" s="242"/>
      <c r="CX52" s="71"/>
      <c r="CY52" s="244"/>
      <c r="CZ52" s="239"/>
      <c r="DA52" s="144"/>
      <c r="DB52" s="130">
        <f t="shared" si="26"/>
        <v>0</v>
      </c>
      <c r="DE52" s="112"/>
      <c r="DF52" s="242"/>
      <c r="DG52" s="71"/>
      <c r="DH52" s="244"/>
      <c r="DI52" s="239"/>
      <c r="DJ52" s="144"/>
      <c r="DK52" s="130">
        <f t="shared" si="27"/>
        <v>0</v>
      </c>
      <c r="DN52" s="112"/>
      <c r="DO52" s="242"/>
      <c r="DP52" s="71"/>
      <c r="DQ52" s="244"/>
      <c r="DR52" s="239"/>
      <c r="DS52" s="144"/>
      <c r="DT52" s="130">
        <f t="shared" si="28"/>
        <v>0</v>
      </c>
      <c r="DW52" s="112"/>
      <c r="DX52" s="242"/>
      <c r="DY52" s="71"/>
      <c r="DZ52" s="244"/>
      <c r="EA52" s="239"/>
      <c r="EB52" s="144"/>
      <c r="EC52" s="130">
        <f t="shared" si="29"/>
        <v>0</v>
      </c>
    </row>
    <row r="53" spans="1:133" x14ac:dyDescent="0.35">
      <c r="B53" s="70"/>
      <c r="C53" s="240"/>
      <c r="D53" s="143"/>
      <c r="E53" s="41"/>
      <c r="F53" s="144"/>
      <c r="G53" s="130">
        <f t="shared" si="15"/>
        <v>0</v>
      </c>
      <c r="J53" s="112"/>
      <c r="K53" s="70"/>
      <c r="L53" s="240"/>
      <c r="M53" s="143"/>
      <c r="N53" s="41"/>
      <c r="O53" s="144"/>
      <c r="P53" s="130">
        <f t="shared" si="16"/>
        <v>0</v>
      </c>
      <c r="S53" s="112"/>
      <c r="T53" s="70"/>
      <c r="U53" s="71"/>
      <c r="V53" s="143"/>
      <c r="W53" s="41"/>
      <c r="X53" s="144"/>
      <c r="Y53" s="130">
        <f t="shared" si="17"/>
        <v>0</v>
      </c>
      <c r="AB53" s="112"/>
      <c r="AC53" s="70"/>
      <c r="AD53" s="71"/>
      <c r="AE53" s="143"/>
      <c r="AF53" s="41"/>
      <c r="AG53" s="144"/>
      <c r="AH53" s="130">
        <f t="shared" si="18"/>
        <v>0</v>
      </c>
      <c r="AK53" s="112"/>
      <c r="AL53" s="70"/>
      <c r="AM53" s="71"/>
      <c r="AN53" s="143"/>
      <c r="AO53" s="41"/>
      <c r="AP53" s="144"/>
      <c r="AQ53" s="130">
        <f t="shared" si="19"/>
        <v>0</v>
      </c>
      <c r="AT53" s="112"/>
      <c r="AU53" s="70"/>
      <c r="AV53" s="71"/>
      <c r="AW53" s="143"/>
      <c r="AX53" s="41"/>
      <c r="AY53" s="144"/>
      <c r="AZ53" s="130">
        <f t="shared" si="20"/>
        <v>0</v>
      </c>
      <c r="BC53" s="112"/>
      <c r="BD53" s="70"/>
      <c r="BE53" s="71"/>
      <c r="BF53" s="143"/>
      <c r="BG53" s="41"/>
      <c r="BH53" s="144"/>
      <c r="BI53" s="130">
        <f t="shared" si="21"/>
        <v>0</v>
      </c>
      <c r="BL53" s="112"/>
      <c r="BM53" s="70"/>
      <c r="BN53" s="71"/>
      <c r="BO53" s="143"/>
      <c r="BP53" s="41"/>
      <c r="BQ53" s="144"/>
      <c r="BR53" s="130">
        <f t="shared" si="22"/>
        <v>0</v>
      </c>
      <c r="BU53" s="112"/>
      <c r="BV53" s="70"/>
      <c r="BW53" s="71"/>
      <c r="BX53" s="143"/>
      <c r="BY53" s="41"/>
      <c r="BZ53" s="144"/>
      <c r="CA53" s="130">
        <f t="shared" si="23"/>
        <v>0</v>
      </c>
      <c r="CD53" s="112"/>
      <c r="CE53" s="70"/>
      <c r="CF53" s="71"/>
      <c r="CG53" s="143"/>
      <c r="CH53" s="41"/>
      <c r="CI53" s="144"/>
      <c r="CJ53" s="130">
        <f t="shared" si="24"/>
        <v>0</v>
      </c>
      <c r="CM53" s="112"/>
      <c r="CN53" s="242"/>
      <c r="CO53" s="71"/>
      <c r="CP53" s="244"/>
      <c r="CQ53" s="239"/>
      <c r="CR53" s="144"/>
      <c r="CS53" s="130">
        <f t="shared" si="25"/>
        <v>0</v>
      </c>
      <c r="CV53" s="112"/>
      <c r="CW53" s="242"/>
      <c r="CX53" s="71"/>
      <c r="CY53" s="244"/>
      <c r="CZ53" s="239"/>
      <c r="DA53" s="144"/>
      <c r="DB53" s="130">
        <f t="shared" si="26"/>
        <v>0</v>
      </c>
      <c r="DE53" s="112"/>
      <c r="DF53" s="242"/>
      <c r="DG53" s="71"/>
      <c r="DH53" s="244"/>
      <c r="DI53" s="239"/>
      <c r="DJ53" s="144"/>
      <c r="DK53" s="130">
        <f t="shared" si="27"/>
        <v>0</v>
      </c>
      <c r="DN53" s="112"/>
      <c r="DO53" s="242"/>
      <c r="DP53" s="71"/>
      <c r="DQ53" s="244"/>
      <c r="DR53" s="239"/>
      <c r="DS53" s="144"/>
      <c r="DT53" s="130">
        <f t="shared" si="28"/>
        <v>0</v>
      </c>
      <c r="DW53" s="112"/>
      <c r="DX53" s="242"/>
      <c r="DY53" s="71"/>
      <c r="DZ53" s="244"/>
      <c r="EA53" s="239"/>
      <c r="EB53" s="144"/>
      <c r="EC53" s="130">
        <f t="shared" si="29"/>
        <v>0</v>
      </c>
    </row>
    <row r="54" spans="1:133" x14ac:dyDescent="0.35">
      <c r="B54" s="70"/>
      <c r="C54" s="240"/>
      <c r="D54" s="143"/>
      <c r="E54" s="41"/>
      <c r="F54" s="144"/>
      <c r="G54" s="130">
        <f t="shared" si="15"/>
        <v>0</v>
      </c>
      <c r="J54" s="112"/>
      <c r="K54" s="70"/>
      <c r="L54" s="240"/>
      <c r="M54" s="143"/>
      <c r="N54" s="41"/>
      <c r="O54" s="144"/>
      <c r="P54" s="130">
        <f t="shared" si="16"/>
        <v>0</v>
      </c>
      <c r="S54" s="112"/>
      <c r="T54" s="70"/>
      <c r="U54" s="71"/>
      <c r="V54" s="143"/>
      <c r="W54" s="41"/>
      <c r="X54" s="144"/>
      <c r="Y54" s="130">
        <f t="shared" si="17"/>
        <v>0</v>
      </c>
      <c r="AB54" s="112"/>
      <c r="AC54" s="70"/>
      <c r="AD54" s="71"/>
      <c r="AE54" s="143"/>
      <c r="AF54" s="41"/>
      <c r="AG54" s="144"/>
      <c r="AH54" s="130">
        <f t="shared" si="18"/>
        <v>0</v>
      </c>
      <c r="AK54" s="112"/>
      <c r="AL54" s="70"/>
      <c r="AM54" s="71"/>
      <c r="AN54" s="143"/>
      <c r="AO54" s="41"/>
      <c r="AP54" s="144"/>
      <c r="AQ54" s="130">
        <f t="shared" si="19"/>
        <v>0</v>
      </c>
      <c r="AT54" s="112"/>
      <c r="AU54" s="70"/>
      <c r="AV54" s="71"/>
      <c r="AW54" s="143"/>
      <c r="AX54" s="41"/>
      <c r="AY54" s="144"/>
      <c r="AZ54" s="130">
        <f t="shared" si="20"/>
        <v>0</v>
      </c>
      <c r="BC54" s="112"/>
      <c r="BD54" s="70"/>
      <c r="BE54" s="71"/>
      <c r="BF54" s="143"/>
      <c r="BG54" s="41"/>
      <c r="BH54" s="144"/>
      <c r="BI54" s="130">
        <f t="shared" si="21"/>
        <v>0</v>
      </c>
      <c r="BL54" s="112"/>
      <c r="BM54" s="70"/>
      <c r="BN54" s="71"/>
      <c r="BO54" s="143"/>
      <c r="BP54" s="41"/>
      <c r="BQ54" s="144"/>
      <c r="BR54" s="130">
        <f t="shared" si="22"/>
        <v>0</v>
      </c>
      <c r="BU54" s="112"/>
      <c r="BV54" s="70"/>
      <c r="BW54" s="71"/>
      <c r="BX54" s="143"/>
      <c r="BY54" s="41"/>
      <c r="BZ54" s="144"/>
      <c r="CA54" s="130">
        <f t="shared" si="23"/>
        <v>0</v>
      </c>
      <c r="CD54" s="112"/>
      <c r="CE54" s="70"/>
      <c r="CF54" s="71"/>
      <c r="CG54" s="143"/>
      <c r="CH54" s="41"/>
      <c r="CI54" s="144"/>
      <c r="CJ54" s="130">
        <f t="shared" si="24"/>
        <v>0</v>
      </c>
      <c r="CM54" s="112"/>
      <c r="CN54" s="242"/>
      <c r="CO54" s="71"/>
      <c r="CP54" s="244"/>
      <c r="CQ54" s="239"/>
      <c r="CR54" s="144"/>
      <c r="CS54" s="130">
        <f t="shared" si="25"/>
        <v>0</v>
      </c>
      <c r="CV54" s="112"/>
      <c r="CW54" s="242"/>
      <c r="CX54" s="71"/>
      <c r="CY54" s="244"/>
      <c r="CZ54" s="239"/>
      <c r="DA54" s="144"/>
      <c r="DB54" s="130">
        <f t="shared" si="26"/>
        <v>0</v>
      </c>
      <c r="DE54" s="112"/>
      <c r="DF54" s="242"/>
      <c r="DG54" s="71"/>
      <c r="DH54" s="244"/>
      <c r="DI54" s="239"/>
      <c r="DJ54" s="144"/>
      <c r="DK54" s="130">
        <f t="shared" si="27"/>
        <v>0</v>
      </c>
      <c r="DN54" s="112"/>
      <c r="DO54" s="242"/>
      <c r="DP54" s="71"/>
      <c r="DQ54" s="244"/>
      <c r="DR54" s="239"/>
      <c r="DS54" s="144"/>
      <c r="DT54" s="130">
        <f t="shared" si="28"/>
        <v>0</v>
      </c>
      <c r="DW54" s="112"/>
      <c r="DX54" s="242"/>
      <c r="DY54" s="71"/>
      <c r="DZ54" s="244"/>
      <c r="EA54" s="239"/>
      <c r="EB54" s="144"/>
      <c r="EC54" s="130">
        <f t="shared" si="29"/>
        <v>0</v>
      </c>
    </row>
    <row r="55" spans="1:133" x14ac:dyDescent="0.35">
      <c r="B55" s="70"/>
      <c r="C55" s="240"/>
      <c r="D55" s="143"/>
      <c r="E55" s="41"/>
      <c r="F55" s="144"/>
      <c r="G55" s="130">
        <f t="shared" si="15"/>
        <v>0</v>
      </c>
      <c r="J55" s="112"/>
      <c r="K55" s="70"/>
      <c r="L55" s="240"/>
      <c r="M55" s="143"/>
      <c r="N55" s="41"/>
      <c r="O55" s="144"/>
      <c r="P55" s="130">
        <f t="shared" si="16"/>
        <v>0</v>
      </c>
      <c r="S55" s="112"/>
      <c r="T55" s="70"/>
      <c r="U55" s="71"/>
      <c r="V55" s="143"/>
      <c r="W55" s="41"/>
      <c r="X55" s="144"/>
      <c r="Y55" s="130">
        <f t="shared" si="17"/>
        <v>0</v>
      </c>
      <c r="AB55" s="112"/>
      <c r="AC55" s="70"/>
      <c r="AD55" s="71"/>
      <c r="AE55" s="143"/>
      <c r="AF55" s="41"/>
      <c r="AG55" s="144"/>
      <c r="AH55" s="130">
        <f t="shared" si="18"/>
        <v>0</v>
      </c>
      <c r="AK55" s="112"/>
      <c r="AL55" s="70"/>
      <c r="AM55" s="71"/>
      <c r="AN55" s="143"/>
      <c r="AO55" s="41"/>
      <c r="AP55" s="144"/>
      <c r="AQ55" s="130">
        <f t="shared" si="19"/>
        <v>0</v>
      </c>
      <c r="AT55" s="112"/>
      <c r="AU55" s="70"/>
      <c r="AV55" s="71"/>
      <c r="AW55" s="143"/>
      <c r="AX55" s="41"/>
      <c r="AY55" s="144"/>
      <c r="AZ55" s="130">
        <f t="shared" si="20"/>
        <v>0</v>
      </c>
      <c r="BC55" s="112"/>
      <c r="BD55" s="70"/>
      <c r="BE55" s="71"/>
      <c r="BF55" s="143"/>
      <c r="BG55" s="41"/>
      <c r="BH55" s="144"/>
      <c r="BI55" s="130">
        <f t="shared" si="21"/>
        <v>0</v>
      </c>
      <c r="BL55" s="112"/>
      <c r="BM55" s="70"/>
      <c r="BN55" s="71"/>
      <c r="BO55" s="143"/>
      <c r="BP55" s="41"/>
      <c r="BQ55" s="144"/>
      <c r="BR55" s="130">
        <f t="shared" si="22"/>
        <v>0</v>
      </c>
      <c r="BU55" s="112"/>
      <c r="BV55" s="70"/>
      <c r="BW55" s="71"/>
      <c r="BX55" s="143"/>
      <c r="BY55" s="41"/>
      <c r="BZ55" s="144"/>
      <c r="CA55" s="130">
        <f t="shared" si="23"/>
        <v>0</v>
      </c>
      <c r="CD55" s="112"/>
      <c r="CE55" s="70"/>
      <c r="CF55" s="71"/>
      <c r="CG55" s="143"/>
      <c r="CH55" s="41"/>
      <c r="CI55" s="144"/>
      <c r="CJ55" s="130">
        <f t="shared" si="24"/>
        <v>0</v>
      </c>
      <c r="CM55" s="112"/>
      <c r="CN55" s="242"/>
      <c r="CO55" s="71"/>
      <c r="CP55" s="244"/>
      <c r="CQ55" s="239"/>
      <c r="CR55" s="144"/>
      <c r="CS55" s="130">
        <f t="shared" si="25"/>
        <v>0</v>
      </c>
      <c r="CV55" s="112"/>
      <c r="CW55" s="242"/>
      <c r="CX55" s="71"/>
      <c r="CY55" s="244"/>
      <c r="CZ55" s="239"/>
      <c r="DA55" s="144"/>
      <c r="DB55" s="130">
        <f t="shared" si="26"/>
        <v>0</v>
      </c>
      <c r="DE55" s="112"/>
      <c r="DF55" s="242"/>
      <c r="DG55" s="71"/>
      <c r="DH55" s="244"/>
      <c r="DI55" s="239"/>
      <c r="DJ55" s="144"/>
      <c r="DK55" s="130">
        <f t="shared" si="27"/>
        <v>0</v>
      </c>
      <c r="DN55" s="112"/>
      <c r="DO55" s="242"/>
      <c r="DP55" s="71"/>
      <c r="DQ55" s="244"/>
      <c r="DR55" s="239"/>
      <c r="DS55" s="144"/>
      <c r="DT55" s="130">
        <f t="shared" si="28"/>
        <v>0</v>
      </c>
      <c r="DW55" s="112"/>
      <c r="DX55" s="242"/>
      <c r="DY55" s="71"/>
      <c r="DZ55" s="244"/>
      <c r="EA55" s="239"/>
      <c r="EB55" s="144"/>
      <c r="EC55" s="130">
        <f t="shared" si="29"/>
        <v>0</v>
      </c>
    </row>
    <row r="56" spans="1:133" x14ac:dyDescent="0.35">
      <c r="B56" s="70"/>
      <c r="C56" s="240"/>
      <c r="D56" s="143"/>
      <c r="E56" s="41"/>
      <c r="F56" s="144"/>
      <c r="G56" s="130">
        <f>D56*F56</f>
        <v>0</v>
      </c>
      <c r="J56" s="112"/>
      <c r="K56" s="70"/>
      <c r="L56" s="240"/>
      <c r="M56" s="143"/>
      <c r="N56" s="41"/>
      <c r="O56" s="144"/>
      <c r="P56" s="130">
        <f>M56*O56</f>
        <v>0</v>
      </c>
      <c r="S56" s="112"/>
      <c r="T56" s="70"/>
      <c r="U56" s="71"/>
      <c r="V56" s="143"/>
      <c r="W56" s="41"/>
      <c r="X56" s="144"/>
      <c r="Y56" s="130">
        <f>V56*X56</f>
        <v>0</v>
      </c>
      <c r="AB56" s="112"/>
      <c r="AC56" s="70"/>
      <c r="AD56" s="71"/>
      <c r="AE56" s="143"/>
      <c r="AF56" s="41"/>
      <c r="AG56" s="144"/>
      <c r="AH56" s="130">
        <f>AE56*AG56</f>
        <v>0</v>
      </c>
      <c r="AK56" s="112"/>
      <c r="AL56" s="70"/>
      <c r="AM56" s="71"/>
      <c r="AN56" s="143"/>
      <c r="AO56" s="41"/>
      <c r="AP56" s="144"/>
      <c r="AQ56" s="130">
        <f>AN56*AP56</f>
        <v>0</v>
      </c>
      <c r="AT56" s="112"/>
      <c r="AU56" s="70"/>
      <c r="AV56" s="71"/>
      <c r="AW56" s="143"/>
      <c r="AX56" s="41"/>
      <c r="AY56" s="144"/>
      <c r="AZ56" s="130">
        <f>AW56*AY56</f>
        <v>0</v>
      </c>
      <c r="BC56" s="112"/>
      <c r="BD56" s="70"/>
      <c r="BE56" s="71"/>
      <c r="BF56" s="143"/>
      <c r="BG56" s="41"/>
      <c r="BH56" s="144"/>
      <c r="BI56" s="130">
        <f>BF56*BH56</f>
        <v>0</v>
      </c>
      <c r="BL56" s="112"/>
      <c r="BM56" s="70"/>
      <c r="BN56" s="71"/>
      <c r="BO56" s="143"/>
      <c r="BP56" s="41"/>
      <c r="BQ56" s="144"/>
      <c r="BR56" s="130">
        <f>BO56*BQ56</f>
        <v>0</v>
      </c>
      <c r="BU56" s="112"/>
      <c r="BV56" s="70"/>
      <c r="BW56" s="71"/>
      <c r="BX56" s="143"/>
      <c r="BY56" s="41"/>
      <c r="BZ56" s="144"/>
      <c r="CA56" s="130">
        <f>BX56*BZ56</f>
        <v>0</v>
      </c>
      <c r="CD56" s="112"/>
      <c r="CE56" s="70"/>
      <c r="CF56" s="71"/>
      <c r="CG56" s="143"/>
      <c r="CH56" s="41"/>
      <c r="CI56" s="144"/>
      <c r="CJ56" s="130">
        <f>CG56*CI56</f>
        <v>0</v>
      </c>
      <c r="CM56" s="112"/>
      <c r="CN56" s="242"/>
      <c r="CO56" s="71"/>
      <c r="CP56" s="244"/>
      <c r="CQ56" s="239"/>
      <c r="CR56" s="144"/>
      <c r="CS56" s="130">
        <f>CP56*CR56</f>
        <v>0</v>
      </c>
      <c r="CV56" s="112"/>
      <c r="CW56" s="242"/>
      <c r="CX56" s="71"/>
      <c r="CY56" s="244"/>
      <c r="CZ56" s="239"/>
      <c r="DA56" s="144"/>
      <c r="DB56" s="130">
        <f>CY56*DA56</f>
        <v>0</v>
      </c>
      <c r="DE56" s="112"/>
      <c r="DF56" s="242"/>
      <c r="DG56" s="71"/>
      <c r="DH56" s="244"/>
      <c r="DI56" s="239"/>
      <c r="DJ56" s="144"/>
      <c r="DK56" s="130">
        <f>DH56*DJ56</f>
        <v>0</v>
      </c>
      <c r="DN56" s="112"/>
      <c r="DO56" s="242"/>
      <c r="DP56" s="71"/>
      <c r="DQ56" s="244"/>
      <c r="DR56" s="239"/>
      <c r="DS56" s="144"/>
      <c r="DT56" s="130">
        <f>DQ56*DS56</f>
        <v>0</v>
      </c>
      <c r="DW56" s="112"/>
      <c r="DX56" s="242"/>
      <c r="DY56" s="71"/>
      <c r="DZ56" s="244"/>
      <c r="EA56" s="239"/>
      <c r="EB56" s="144"/>
      <c r="EC56" s="130">
        <f>DZ56*EB56</f>
        <v>0</v>
      </c>
    </row>
    <row r="57" spans="1:133" x14ac:dyDescent="0.35">
      <c r="B57" s="131"/>
      <c r="C57" s="132"/>
      <c r="D57" s="132"/>
      <c r="E57" s="132"/>
      <c r="F57" s="132"/>
      <c r="G57" s="132"/>
      <c r="J57" s="112"/>
      <c r="K57" s="131"/>
      <c r="L57" s="132"/>
      <c r="M57" s="132"/>
      <c r="N57" s="132"/>
      <c r="O57" s="132"/>
      <c r="P57" s="132"/>
      <c r="S57" s="112"/>
      <c r="T57" s="131"/>
      <c r="U57" s="132"/>
      <c r="V57" s="132"/>
      <c r="W57" s="132"/>
      <c r="X57" s="132"/>
      <c r="Y57" s="132"/>
      <c r="AB57" s="112"/>
      <c r="AC57" s="131"/>
      <c r="AD57" s="132"/>
      <c r="AE57" s="132"/>
      <c r="AF57" s="132"/>
      <c r="AG57" s="132"/>
      <c r="AH57" s="132"/>
      <c r="AK57" s="112"/>
      <c r="AL57" s="131"/>
      <c r="AM57" s="132"/>
      <c r="AN57" s="132"/>
      <c r="AO57" s="132"/>
      <c r="AP57" s="132"/>
      <c r="AQ57" s="132"/>
      <c r="AT57" s="112"/>
      <c r="AU57" s="131"/>
      <c r="AV57" s="132"/>
      <c r="AW57" s="132"/>
      <c r="AX57" s="132"/>
      <c r="AY57" s="132"/>
      <c r="AZ57" s="132"/>
      <c r="BC57" s="112"/>
      <c r="BD57" s="131"/>
      <c r="BE57" s="132"/>
      <c r="BF57" s="132"/>
      <c r="BG57" s="132"/>
      <c r="BH57" s="132"/>
      <c r="BI57" s="132"/>
      <c r="BL57" s="112"/>
      <c r="BM57" s="131"/>
      <c r="BN57" s="132"/>
      <c r="BO57" s="132"/>
      <c r="BP57" s="132"/>
      <c r="BQ57" s="132"/>
      <c r="BR57" s="132"/>
      <c r="BU57" s="112"/>
      <c r="BV57" s="131"/>
      <c r="BW57" s="132"/>
      <c r="BX57" s="132"/>
      <c r="BY57" s="132"/>
      <c r="BZ57" s="132"/>
      <c r="CA57" s="132"/>
      <c r="CD57" s="112"/>
      <c r="CE57" s="131"/>
      <c r="CF57" s="132"/>
      <c r="CG57" s="132"/>
      <c r="CH57" s="132"/>
      <c r="CI57" s="132"/>
      <c r="CJ57" s="132"/>
      <c r="CM57" s="112"/>
      <c r="CN57" s="131"/>
      <c r="CO57" s="132"/>
      <c r="CP57" s="132"/>
      <c r="CQ57" s="132"/>
      <c r="CR57" s="132"/>
      <c r="CS57" s="132"/>
      <c r="CV57" s="112"/>
      <c r="CW57" s="131"/>
      <c r="CX57" s="132"/>
      <c r="CY57" s="132"/>
      <c r="CZ57" s="132"/>
      <c r="DA57" s="132"/>
      <c r="DB57" s="132"/>
      <c r="DE57" s="112"/>
      <c r="DF57" s="131"/>
      <c r="DG57" s="132"/>
      <c r="DH57" s="132"/>
      <c r="DI57" s="132"/>
      <c r="DJ57" s="132"/>
      <c r="DK57" s="132"/>
      <c r="DN57" s="112"/>
      <c r="DO57" s="131"/>
      <c r="DP57" s="132"/>
      <c r="DQ57" s="132"/>
      <c r="DR57" s="132"/>
      <c r="DS57" s="132"/>
      <c r="DT57" s="132"/>
      <c r="DW57" s="112"/>
      <c r="DX57" s="131"/>
      <c r="DY57" s="132"/>
      <c r="DZ57" s="132"/>
      <c r="EA57" s="132"/>
      <c r="EB57" s="132"/>
      <c r="EC57" s="132"/>
    </row>
    <row r="58" spans="1:133" x14ac:dyDescent="0.35">
      <c r="B58" s="117" t="s">
        <v>224</v>
      </c>
      <c r="C58" s="133">
        <f>SUM(G47:G56)</f>
        <v>0</v>
      </c>
      <c r="D58" s="110" t="str">
        <f>IF(C58&gt;C42,"Nilai Total Biaya Reaktif Tidak Boleh Melebihi Nilai Sisa Risiko","")</f>
        <v/>
      </c>
      <c r="J58" s="112"/>
      <c r="K58" s="117" t="s">
        <v>224</v>
      </c>
      <c r="L58" s="133">
        <f>SUM(P47:P56)</f>
        <v>0</v>
      </c>
      <c r="M58" s="110" t="str">
        <f>IF(L58&gt;L42,"Nilai Total Biaya Reaktif Tidak Boleh Melebihi Nilai Sisa Risiko","")</f>
        <v/>
      </c>
      <c r="S58" s="112"/>
      <c r="T58" s="117" t="s">
        <v>224</v>
      </c>
      <c r="U58" s="133">
        <f>SUM(Y47:Y56)</f>
        <v>0</v>
      </c>
      <c r="V58" s="110" t="str">
        <f>IF(U58&gt;U42,"Nilai Total Biaya Reaktif Tidak Boleh Melebihi Nilai Sisa Risiko","")</f>
        <v/>
      </c>
      <c r="AB58" s="112"/>
      <c r="AC58" s="117" t="s">
        <v>224</v>
      </c>
      <c r="AD58" s="133">
        <f>SUM(AH47:AH56)</f>
        <v>0</v>
      </c>
      <c r="AE58" s="110" t="str">
        <f>IF(AD58&gt;AD42,"Nilai Total Biaya Reaktif Tidak Boleh Melebihi Nilai Sisa Risiko","")</f>
        <v/>
      </c>
      <c r="AK58" s="112"/>
      <c r="AL58" s="117" t="s">
        <v>224</v>
      </c>
      <c r="AM58" s="133">
        <f>SUM(AQ47:AQ56)</f>
        <v>0</v>
      </c>
      <c r="AN58" s="110" t="str">
        <f>IF(AM58&gt;AM42,"Nilai Total Biaya Reaktif Tidak Boleh Melebihi Nilai Sisa Risiko","")</f>
        <v/>
      </c>
      <c r="AT58" s="112"/>
      <c r="AU58" s="117" t="s">
        <v>224</v>
      </c>
      <c r="AV58" s="133">
        <f>SUM(AZ47:AZ56)</f>
        <v>0</v>
      </c>
      <c r="AW58" s="110" t="str">
        <f>IF(AV58&gt;AV42,"Nilai Total Biaya Reaktif Tidak Boleh Melebihi Nilai Sisa Risiko","")</f>
        <v/>
      </c>
      <c r="BC58" s="112"/>
      <c r="BD58" s="117" t="s">
        <v>224</v>
      </c>
      <c r="BE58" s="133">
        <f>SUM(BI47:BI56)</f>
        <v>0</v>
      </c>
      <c r="BF58" s="110" t="str">
        <f>IF(BE58&gt;BE42,"Nilai Total Biaya Reaktif Tidak Boleh Melebihi Nilai Sisa Risiko","")</f>
        <v/>
      </c>
      <c r="BL58" s="112"/>
      <c r="BM58" s="117" t="s">
        <v>224</v>
      </c>
      <c r="BN58" s="133">
        <f>SUM(BR47:BR56)</f>
        <v>0</v>
      </c>
      <c r="BO58" s="110" t="str">
        <f>IF(BN58&gt;BN42,"Nilai Total Biaya Reaktif Tidak Boleh Melebihi Nilai Sisa Risiko","")</f>
        <v/>
      </c>
      <c r="BU58" s="112"/>
      <c r="BV58" s="117" t="s">
        <v>224</v>
      </c>
      <c r="BW58" s="133">
        <f>SUM(CA47:CA56)</f>
        <v>0</v>
      </c>
      <c r="BX58" s="110" t="str">
        <f>IF(BW58&gt;BW42,"Nilai Total Biaya Reaktif Tidak Boleh Melebihi Nilai Sisa Risiko","")</f>
        <v/>
      </c>
      <c r="CD58" s="112"/>
      <c r="CE58" s="117" t="s">
        <v>224</v>
      </c>
      <c r="CF58" s="133">
        <f>SUM(CJ47:CJ56)</f>
        <v>0</v>
      </c>
      <c r="CG58" s="110" t="str">
        <f>IF(CF58&gt;CF42,"Nilai Total Biaya Reaktif Tidak Boleh Melebihi Nilai Sisa Risiko","")</f>
        <v/>
      </c>
      <c r="CM58" s="112"/>
      <c r="CN58" s="117" t="s">
        <v>224</v>
      </c>
      <c r="CO58" s="133">
        <f>SUM(CS47:CS56)</f>
        <v>0</v>
      </c>
      <c r="CP58" s="110" t="str">
        <f>IF(CO58&gt;CO42,"Nilai Total Biaya Reaktif Tidak Boleh Melebihi Nilai Sisa Risiko","")</f>
        <v/>
      </c>
      <c r="CV58" s="112"/>
      <c r="CW58" s="117" t="s">
        <v>224</v>
      </c>
      <c r="CX58" s="133">
        <f>SUM(DB47:DB56)</f>
        <v>0</v>
      </c>
      <c r="CY58" s="110" t="str">
        <f>IF(CX58&gt;CX42,"Nilai Total Biaya Reaktif Tidak Boleh Melebihi Nilai Sisa Risiko","")</f>
        <v/>
      </c>
      <c r="DE58" s="112"/>
      <c r="DF58" s="117" t="s">
        <v>224</v>
      </c>
      <c r="DG58" s="133">
        <f>SUM(DK47:DK56)</f>
        <v>0</v>
      </c>
      <c r="DH58" s="110" t="str">
        <f>IF(DG58&gt;DG42,"Nilai Total Biaya Reaktif Tidak Boleh Melebihi Nilai Sisa Risiko","")</f>
        <v/>
      </c>
      <c r="DN58" s="112"/>
      <c r="DO58" s="117" t="s">
        <v>224</v>
      </c>
      <c r="DP58" s="133">
        <f>SUM(DT47:DT56)</f>
        <v>0</v>
      </c>
      <c r="DQ58" s="110" t="str">
        <f>IF(DP58&gt;DP42,"Nilai Total Biaya Reaktif Tidak Boleh Melebihi Nilai Sisa Risiko","")</f>
        <v/>
      </c>
      <c r="DW58" s="112"/>
      <c r="DX58" s="117" t="s">
        <v>224</v>
      </c>
      <c r="DY58" s="133">
        <f>SUM(EC47:EC56)</f>
        <v>0</v>
      </c>
      <c r="DZ58" s="110" t="str">
        <f>IF(DY58&gt;DY42,"Nilai Total Biaya Reaktif Tidak Boleh Melebihi Nilai Sisa Risiko","")</f>
        <v/>
      </c>
    </row>
    <row r="59" spans="1:133" x14ac:dyDescent="0.35">
      <c r="J59" s="112"/>
      <c r="S59" s="112"/>
      <c r="AB59" s="112"/>
      <c r="AK59" s="112"/>
      <c r="AT59" s="112"/>
      <c r="BC59" s="112"/>
      <c r="BL59" s="112"/>
      <c r="BU59" s="112"/>
      <c r="CD59" s="112"/>
      <c r="CM59" s="112"/>
      <c r="CV59" s="112"/>
      <c r="DE59" s="112"/>
      <c r="DN59" s="112"/>
      <c r="DW59" s="112"/>
    </row>
    <row r="60" spans="1:133" x14ac:dyDescent="0.35">
      <c r="J60" s="112"/>
      <c r="S60" s="112"/>
      <c r="AB60" s="112"/>
      <c r="AK60" s="112"/>
      <c r="AT60" s="112"/>
      <c r="BC60" s="112"/>
      <c r="BL60" s="112"/>
      <c r="BU60" s="112"/>
      <c r="CD60" s="112"/>
      <c r="CM60" s="112"/>
      <c r="CV60" s="112"/>
      <c r="DE60" s="112"/>
      <c r="DN60" s="112"/>
      <c r="DW60" s="112"/>
    </row>
    <row r="61" spans="1:133" ht="15.5" x14ac:dyDescent="0.35">
      <c r="A61" s="115" t="s">
        <v>238</v>
      </c>
      <c r="B61" s="137" t="s">
        <v>226</v>
      </c>
      <c r="C61" s="135" t="str">
        <f>IF('RISK REGISTER'!C6="PELUANG","Tidak Perlu Melakukan Input Detail Peluang"," ")</f>
        <v xml:space="preserve"> </v>
      </c>
      <c r="J61" s="116" t="s">
        <v>238</v>
      </c>
      <c r="K61" s="137" t="s">
        <v>226</v>
      </c>
      <c r="L61" s="135" t="str">
        <f>IF('RISK REGISTER'!L6="PELUANG","Tidak Perlu Melakukan Input Detail Peluang"," ")</f>
        <v xml:space="preserve"> </v>
      </c>
      <c r="S61" s="116" t="s">
        <v>238</v>
      </c>
      <c r="T61" s="137" t="s">
        <v>226</v>
      </c>
      <c r="U61" s="135" t="str">
        <f>IF('RISK REGISTER'!U6="PELUANG","Tidak Perlu Melakukan Input Detail Peluang"," ")</f>
        <v xml:space="preserve"> </v>
      </c>
      <c r="AB61" s="116" t="s">
        <v>238</v>
      </c>
      <c r="AC61" s="137" t="s">
        <v>226</v>
      </c>
      <c r="AD61" s="135" t="str">
        <f>IF('RISK REGISTER'!AD6="PELUANG","Tidak Perlu Melakukan Input Detail Peluang"," ")</f>
        <v xml:space="preserve"> </v>
      </c>
      <c r="AK61" s="116" t="s">
        <v>238</v>
      </c>
      <c r="AL61" s="137" t="s">
        <v>226</v>
      </c>
      <c r="AM61" s="135" t="str">
        <f>IF('RISK REGISTER'!AM6="PELUANG","Tidak Perlu Melakukan Input Detail Peluang"," ")</f>
        <v xml:space="preserve"> </v>
      </c>
      <c r="AT61" s="116" t="s">
        <v>238</v>
      </c>
      <c r="AU61" s="137" t="s">
        <v>226</v>
      </c>
      <c r="AV61" s="135" t="str">
        <f>IF('RISK REGISTER'!AV6="PELUANG","Tidak Perlu Melakukan Input Detail Peluang"," ")</f>
        <v xml:space="preserve"> </v>
      </c>
      <c r="BC61" s="116" t="s">
        <v>238</v>
      </c>
      <c r="BD61" s="137" t="s">
        <v>226</v>
      </c>
      <c r="BE61" s="135" t="str">
        <f>IF('RISK REGISTER'!BE6="PELUANG","Tidak Perlu Melakukan Input Detail Peluang"," ")</f>
        <v xml:space="preserve"> </v>
      </c>
      <c r="BL61" s="116" t="s">
        <v>238</v>
      </c>
      <c r="BM61" s="137" t="s">
        <v>226</v>
      </c>
      <c r="BN61" s="135" t="str">
        <f>IF('RISK REGISTER'!BN6="PELUANG","Tidak Perlu Melakukan Input Detail Peluang"," ")</f>
        <v xml:space="preserve"> </v>
      </c>
      <c r="BU61" s="116" t="s">
        <v>238</v>
      </c>
      <c r="BV61" s="137" t="s">
        <v>226</v>
      </c>
      <c r="BW61" s="135" t="str">
        <f>IF('RISK REGISTER'!BW6="PELUANG","Tidak Perlu Melakukan Input Detail Peluang"," ")</f>
        <v xml:space="preserve"> </v>
      </c>
      <c r="CD61" s="116" t="s">
        <v>238</v>
      </c>
      <c r="CE61" s="137" t="s">
        <v>226</v>
      </c>
      <c r="CF61" s="135" t="str">
        <f>IF('RISK REGISTER'!CF6="PELUANG","Tidak Perlu Melakukan Input Detail Peluang"," ")</f>
        <v xml:space="preserve"> </v>
      </c>
      <c r="CM61" s="116" t="s">
        <v>238</v>
      </c>
      <c r="CN61" s="137" t="s">
        <v>226</v>
      </c>
      <c r="CO61" s="135" t="str">
        <f>IF('RISK REGISTER'!CO6="PELUANG","Tidak Perlu Melakukan Input Detail Peluang"," ")</f>
        <v xml:space="preserve"> </v>
      </c>
      <c r="CV61" s="116" t="s">
        <v>238</v>
      </c>
      <c r="CW61" s="137" t="s">
        <v>226</v>
      </c>
      <c r="CX61" s="135" t="str">
        <f>IF('RISK REGISTER'!CX6="PELUANG","Tidak Perlu Melakukan Input Detail Peluang"," ")</f>
        <v xml:space="preserve"> </v>
      </c>
      <c r="DE61" s="116" t="s">
        <v>238</v>
      </c>
      <c r="DF61" s="137" t="s">
        <v>226</v>
      </c>
      <c r="DG61" s="135" t="str">
        <f>IF('RISK REGISTER'!DG6="PELUANG","Tidak Perlu Melakukan Input Detail Peluang"," ")</f>
        <v xml:space="preserve"> </v>
      </c>
      <c r="DN61" s="116" t="s">
        <v>238</v>
      </c>
      <c r="DO61" s="137" t="s">
        <v>226</v>
      </c>
      <c r="DP61" s="135" t="str">
        <f>IF('RISK REGISTER'!DP6="PELUANG","Tidak Perlu Melakukan Input Detail Peluang"," ")</f>
        <v xml:space="preserve"> </v>
      </c>
      <c r="DW61" s="116" t="s">
        <v>238</v>
      </c>
      <c r="DX61" s="137" t="s">
        <v>226</v>
      </c>
      <c r="DY61" s="135" t="str">
        <f>IF('RISK REGISTER'!DY6="PELUANG","Tidak Perlu Melakukan Input Detail Peluang"," ")</f>
        <v xml:space="preserve"> </v>
      </c>
    </row>
    <row r="62" spans="1:133" x14ac:dyDescent="0.35">
      <c r="B62" s="117" t="s">
        <v>228</v>
      </c>
      <c r="C62" s="66"/>
      <c r="D62" s="135"/>
      <c r="J62" s="112"/>
      <c r="K62" s="117" t="s">
        <v>228</v>
      </c>
      <c r="L62" s="66"/>
      <c r="M62" s="135"/>
      <c r="S62" s="112"/>
      <c r="T62" s="117" t="s">
        <v>228</v>
      </c>
      <c r="U62" s="66"/>
      <c r="V62" s="135"/>
      <c r="AB62" s="112"/>
      <c r="AC62" s="117" t="s">
        <v>228</v>
      </c>
      <c r="AD62" s="66"/>
      <c r="AE62" s="135"/>
      <c r="AK62" s="112"/>
      <c r="AL62" s="117" t="s">
        <v>228</v>
      </c>
      <c r="AM62" s="66"/>
      <c r="AN62" s="135"/>
      <c r="AT62" s="112"/>
      <c r="AU62" s="117" t="s">
        <v>228</v>
      </c>
      <c r="AV62" s="66"/>
      <c r="AW62" s="135"/>
      <c r="BC62" s="112"/>
      <c r="BD62" s="117" t="s">
        <v>228</v>
      </c>
      <c r="BE62" s="66"/>
      <c r="BF62" s="135"/>
      <c r="BL62" s="112"/>
      <c r="BM62" s="117" t="s">
        <v>228</v>
      </c>
      <c r="BN62" s="66"/>
      <c r="BO62" s="135"/>
      <c r="BU62" s="112"/>
      <c r="BV62" s="117" t="s">
        <v>228</v>
      </c>
      <c r="BW62" s="66"/>
      <c r="BX62" s="135"/>
      <c r="CD62" s="112"/>
      <c r="CE62" s="117" t="s">
        <v>228</v>
      </c>
      <c r="CF62" s="66"/>
      <c r="CG62" s="135"/>
      <c r="CM62" s="112"/>
      <c r="CN62" s="117" t="s">
        <v>228</v>
      </c>
      <c r="CO62" s="240"/>
      <c r="CP62" s="135"/>
      <c r="CV62" s="112"/>
      <c r="CW62" s="117" t="s">
        <v>228</v>
      </c>
      <c r="CX62" s="240"/>
      <c r="CY62" s="135"/>
      <c r="DE62" s="112"/>
      <c r="DF62" s="117" t="s">
        <v>228</v>
      </c>
      <c r="DG62" s="240"/>
      <c r="DH62" s="135"/>
      <c r="DN62" s="112"/>
      <c r="DO62" s="117" t="s">
        <v>228</v>
      </c>
      <c r="DP62" s="240"/>
      <c r="DQ62" s="135"/>
      <c r="DW62" s="112"/>
      <c r="DX62" s="117" t="s">
        <v>228</v>
      </c>
      <c r="DY62" s="240"/>
      <c r="DZ62" s="135"/>
    </row>
    <row r="63" spans="1:133" x14ac:dyDescent="0.35">
      <c r="B63" s="117" t="s">
        <v>229</v>
      </c>
      <c r="C63" s="66"/>
      <c r="D63" s="135"/>
      <c r="J63" s="112"/>
      <c r="K63" s="117" t="s">
        <v>229</v>
      </c>
      <c r="L63" s="66"/>
      <c r="M63" s="135"/>
      <c r="S63" s="112"/>
      <c r="T63" s="117" t="s">
        <v>229</v>
      </c>
      <c r="U63" s="66"/>
      <c r="V63" s="135"/>
      <c r="AB63" s="112"/>
      <c r="AC63" s="117" t="s">
        <v>229</v>
      </c>
      <c r="AD63" s="66"/>
      <c r="AE63" s="135"/>
      <c r="AK63" s="112"/>
      <c r="AL63" s="117" t="s">
        <v>229</v>
      </c>
      <c r="AM63" s="66"/>
      <c r="AN63" s="135"/>
      <c r="AT63" s="112"/>
      <c r="AU63" s="117" t="s">
        <v>229</v>
      </c>
      <c r="AV63" s="66"/>
      <c r="AW63" s="135"/>
      <c r="BC63" s="112"/>
      <c r="BD63" s="117" t="s">
        <v>229</v>
      </c>
      <c r="BE63" s="66"/>
      <c r="BF63" s="135"/>
      <c r="BL63" s="112"/>
      <c r="BM63" s="117" t="s">
        <v>229</v>
      </c>
      <c r="BN63" s="66"/>
      <c r="BO63" s="135"/>
      <c r="BU63" s="112"/>
      <c r="BV63" s="117" t="s">
        <v>229</v>
      </c>
      <c r="BW63" s="66"/>
      <c r="BX63" s="135"/>
      <c r="CD63" s="112"/>
      <c r="CE63" s="117" t="s">
        <v>229</v>
      </c>
      <c r="CF63" s="66"/>
      <c r="CG63" s="135"/>
      <c r="CM63" s="112"/>
      <c r="CN63" s="117" t="s">
        <v>229</v>
      </c>
      <c r="CO63" s="240"/>
      <c r="CP63" s="135"/>
      <c r="CV63" s="112"/>
      <c r="CW63" s="117" t="s">
        <v>229</v>
      </c>
      <c r="CX63" s="240"/>
      <c r="CY63" s="135"/>
      <c r="DE63" s="112"/>
      <c r="DF63" s="117" t="s">
        <v>229</v>
      </c>
      <c r="DG63" s="240"/>
      <c r="DH63" s="135"/>
      <c r="DN63" s="112"/>
      <c r="DO63" s="117" t="s">
        <v>229</v>
      </c>
      <c r="DP63" s="240"/>
      <c r="DQ63" s="135"/>
      <c r="DW63" s="112"/>
      <c r="DX63" s="117" t="s">
        <v>229</v>
      </c>
      <c r="DY63" s="240"/>
      <c r="DZ63" s="135"/>
    </row>
    <row r="64" spans="1:133" x14ac:dyDescent="0.35">
      <c r="B64" s="125" t="s">
        <v>297</v>
      </c>
      <c r="J64" s="112"/>
      <c r="K64" s="125" t="s">
        <v>297</v>
      </c>
      <c r="S64" s="112"/>
      <c r="T64" s="125" t="s">
        <v>297</v>
      </c>
      <c r="AB64" s="112"/>
      <c r="AC64" s="125" t="s">
        <v>297</v>
      </c>
      <c r="AK64" s="112"/>
      <c r="AL64" s="125" t="s">
        <v>297</v>
      </c>
      <c r="AT64" s="112"/>
      <c r="AU64" s="125" t="s">
        <v>297</v>
      </c>
      <c r="BC64" s="112"/>
      <c r="BD64" s="125" t="s">
        <v>297</v>
      </c>
      <c r="BL64" s="112"/>
      <c r="BM64" s="125" t="s">
        <v>297</v>
      </c>
      <c r="BU64" s="112"/>
      <c r="BV64" s="125" t="s">
        <v>297</v>
      </c>
      <c r="CD64" s="112"/>
      <c r="CE64" s="125" t="s">
        <v>297</v>
      </c>
      <c r="CM64" s="112"/>
      <c r="CN64" s="125" t="s">
        <v>297</v>
      </c>
      <c r="CV64" s="112"/>
      <c r="CW64" s="125" t="s">
        <v>297</v>
      </c>
      <c r="DE64" s="112"/>
      <c r="DF64" s="125" t="s">
        <v>297</v>
      </c>
      <c r="DN64" s="112"/>
      <c r="DO64" s="125" t="s">
        <v>297</v>
      </c>
      <c r="DW64" s="112"/>
      <c r="DX64" s="125" t="s">
        <v>297</v>
      </c>
    </row>
    <row r="65" spans="2:133" x14ac:dyDescent="0.35">
      <c r="B65" s="138" t="s">
        <v>19</v>
      </c>
      <c r="C65" s="127" t="s">
        <v>14</v>
      </c>
      <c r="D65" s="127" t="s">
        <v>15</v>
      </c>
      <c r="E65" s="127" t="s">
        <v>21</v>
      </c>
      <c r="F65" s="128" t="s">
        <v>23</v>
      </c>
      <c r="J65" s="112"/>
      <c r="K65" s="138" t="s">
        <v>19</v>
      </c>
      <c r="L65" s="127" t="s">
        <v>14</v>
      </c>
      <c r="M65" s="127" t="s">
        <v>15</v>
      </c>
      <c r="N65" s="127" t="s">
        <v>21</v>
      </c>
      <c r="O65" s="128" t="s">
        <v>23</v>
      </c>
      <c r="S65" s="112"/>
      <c r="T65" s="138" t="s">
        <v>19</v>
      </c>
      <c r="U65" s="127" t="s">
        <v>14</v>
      </c>
      <c r="V65" s="127" t="s">
        <v>15</v>
      </c>
      <c r="W65" s="127" t="s">
        <v>21</v>
      </c>
      <c r="X65" s="128" t="s">
        <v>23</v>
      </c>
      <c r="AB65" s="112"/>
      <c r="AC65" s="138" t="s">
        <v>19</v>
      </c>
      <c r="AD65" s="127" t="s">
        <v>14</v>
      </c>
      <c r="AE65" s="127" t="s">
        <v>15</v>
      </c>
      <c r="AF65" s="127" t="s">
        <v>21</v>
      </c>
      <c r="AG65" s="128" t="s">
        <v>23</v>
      </c>
      <c r="AK65" s="112"/>
      <c r="AL65" s="138" t="s">
        <v>19</v>
      </c>
      <c r="AM65" s="127" t="s">
        <v>14</v>
      </c>
      <c r="AN65" s="127" t="s">
        <v>15</v>
      </c>
      <c r="AO65" s="127" t="s">
        <v>21</v>
      </c>
      <c r="AP65" s="128" t="s">
        <v>23</v>
      </c>
      <c r="AT65" s="112"/>
      <c r="AU65" s="138" t="s">
        <v>19</v>
      </c>
      <c r="AV65" s="127" t="s">
        <v>14</v>
      </c>
      <c r="AW65" s="127" t="s">
        <v>15</v>
      </c>
      <c r="AX65" s="127" t="s">
        <v>21</v>
      </c>
      <c r="AY65" s="128" t="s">
        <v>23</v>
      </c>
      <c r="BC65" s="112"/>
      <c r="BD65" s="138" t="s">
        <v>19</v>
      </c>
      <c r="BE65" s="127" t="s">
        <v>14</v>
      </c>
      <c r="BF65" s="127" t="s">
        <v>15</v>
      </c>
      <c r="BG65" s="127" t="s">
        <v>21</v>
      </c>
      <c r="BH65" s="128" t="s">
        <v>23</v>
      </c>
      <c r="BL65" s="112"/>
      <c r="BM65" s="138" t="s">
        <v>19</v>
      </c>
      <c r="BN65" s="127" t="s">
        <v>14</v>
      </c>
      <c r="BO65" s="127" t="s">
        <v>15</v>
      </c>
      <c r="BP65" s="127" t="s">
        <v>21</v>
      </c>
      <c r="BQ65" s="128" t="s">
        <v>23</v>
      </c>
      <c r="BU65" s="112"/>
      <c r="BV65" s="138" t="s">
        <v>19</v>
      </c>
      <c r="BW65" s="127" t="s">
        <v>14</v>
      </c>
      <c r="BX65" s="127" t="s">
        <v>15</v>
      </c>
      <c r="BY65" s="127" t="s">
        <v>21</v>
      </c>
      <c r="BZ65" s="128" t="s">
        <v>23</v>
      </c>
      <c r="CD65" s="112"/>
      <c r="CE65" s="138" t="s">
        <v>19</v>
      </c>
      <c r="CF65" s="127" t="s">
        <v>14</v>
      </c>
      <c r="CG65" s="127" t="s">
        <v>15</v>
      </c>
      <c r="CH65" s="127" t="s">
        <v>21</v>
      </c>
      <c r="CI65" s="128" t="s">
        <v>23</v>
      </c>
      <c r="CM65" s="112"/>
      <c r="CN65" s="138" t="s">
        <v>19</v>
      </c>
      <c r="CO65" s="127" t="s">
        <v>14</v>
      </c>
      <c r="CP65" s="127" t="s">
        <v>15</v>
      </c>
      <c r="CQ65" s="127" t="s">
        <v>21</v>
      </c>
      <c r="CR65" s="128" t="s">
        <v>23</v>
      </c>
      <c r="CV65" s="112"/>
      <c r="CW65" s="138" t="s">
        <v>19</v>
      </c>
      <c r="CX65" s="127" t="s">
        <v>14</v>
      </c>
      <c r="CY65" s="127" t="s">
        <v>15</v>
      </c>
      <c r="CZ65" s="127" t="s">
        <v>21</v>
      </c>
      <c r="DA65" s="128" t="s">
        <v>23</v>
      </c>
      <c r="DE65" s="112"/>
      <c r="DF65" s="138" t="s">
        <v>19</v>
      </c>
      <c r="DG65" s="127" t="s">
        <v>14</v>
      </c>
      <c r="DH65" s="127" t="s">
        <v>15</v>
      </c>
      <c r="DI65" s="127" t="s">
        <v>21</v>
      </c>
      <c r="DJ65" s="128" t="s">
        <v>23</v>
      </c>
      <c r="DN65" s="112"/>
      <c r="DO65" s="138" t="s">
        <v>19</v>
      </c>
      <c r="DP65" s="127" t="s">
        <v>14</v>
      </c>
      <c r="DQ65" s="127" t="s">
        <v>15</v>
      </c>
      <c r="DR65" s="127" t="s">
        <v>21</v>
      </c>
      <c r="DS65" s="128" t="s">
        <v>23</v>
      </c>
      <c r="DW65" s="112"/>
      <c r="DX65" s="138" t="s">
        <v>19</v>
      </c>
      <c r="DY65" s="127" t="s">
        <v>14</v>
      </c>
      <c r="DZ65" s="127" t="s">
        <v>15</v>
      </c>
      <c r="EA65" s="127" t="s">
        <v>21</v>
      </c>
      <c r="EB65" s="128" t="s">
        <v>23</v>
      </c>
    </row>
    <row r="66" spans="2:133" x14ac:dyDescent="0.35">
      <c r="B66" s="146"/>
      <c r="C66" s="141"/>
      <c r="D66" s="41"/>
      <c r="E66" s="142"/>
      <c r="F66" s="129">
        <f>C66*E66</f>
        <v>0</v>
      </c>
      <c r="J66" s="112"/>
      <c r="K66" s="146"/>
      <c r="L66" s="141"/>
      <c r="M66" s="41"/>
      <c r="N66" s="148"/>
      <c r="O66" s="129">
        <f>L66*N66</f>
        <v>0</v>
      </c>
      <c r="S66" s="112"/>
      <c r="T66" s="146"/>
      <c r="U66" s="141"/>
      <c r="V66" s="41"/>
      <c r="W66" s="148"/>
      <c r="X66" s="129">
        <f>U66*W66</f>
        <v>0</v>
      </c>
      <c r="AB66" s="112"/>
      <c r="AC66" s="146"/>
      <c r="AD66" s="141"/>
      <c r="AE66" s="41"/>
      <c r="AF66" s="148"/>
      <c r="AG66" s="129">
        <f>AD66*AF66</f>
        <v>0</v>
      </c>
      <c r="AK66" s="112"/>
      <c r="AL66" s="146"/>
      <c r="AM66" s="141"/>
      <c r="AN66" s="41"/>
      <c r="AO66" s="148"/>
      <c r="AP66" s="129">
        <f>AM66*AO66</f>
        <v>0</v>
      </c>
      <c r="AT66" s="112"/>
      <c r="AU66" s="146"/>
      <c r="AV66" s="141"/>
      <c r="AW66" s="41"/>
      <c r="AX66" s="148"/>
      <c r="AY66" s="129">
        <f>AV66*AX66</f>
        <v>0</v>
      </c>
      <c r="BC66" s="112"/>
      <c r="BD66" s="146"/>
      <c r="BE66" s="141"/>
      <c r="BF66" s="41"/>
      <c r="BG66" s="148"/>
      <c r="BH66" s="129">
        <f>BE66*BG66</f>
        <v>0</v>
      </c>
      <c r="BL66" s="112"/>
      <c r="BM66" s="146"/>
      <c r="BN66" s="141"/>
      <c r="BO66" s="41"/>
      <c r="BP66" s="148"/>
      <c r="BQ66" s="129">
        <f>BN66*BP66</f>
        <v>0</v>
      </c>
      <c r="BU66" s="112"/>
      <c r="BV66" s="146"/>
      <c r="BW66" s="141"/>
      <c r="BX66" s="41"/>
      <c r="BY66" s="148"/>
      <c r="BZ66" s="129">
        <f>BW66*BY66</f>
        <v>0</v>
      </c>
      <c r="CD66" s="112"/>
      <c r="CE66" s="146"/>
      <c r="CF66" s="141"/>
      <c r="CG66" s="41"/>
      <c r="CH66" s="148"/>
      <c r="CI66" s="129">
        <f>CF66*CH66</f>
        <v>0</v>
      </c>
      <c r="CM66" s="112"/>
      <c r="CN66" s="146"/>
      <c r="CO66" s="243"/>
      <c r="CP66" s="239"/>
      <c r="CQ66" s="148"/>
      <c r="CR66" s="129">
        <f>CO66*CQ66</f>
        <v>0</v>
      </c>
      <c r="CV66" s="112"/>
      <c r="CW66" s="146"/>
      <c r="CX66" s="243"/>
      <c r="CY66" s="239"/>
      <c r="CZ66" s="148"/>
      <c r="DA66" s="129">
        <f>CX66*CZ66</f>
        <v>0</v>
      </c>
      <c r="DE66" s="112"/>
      <c r="DF66" s="146"/>
      <c r="DG66" s="243"/>
      <c r="DH66" s="239"/>
      <c r="DI66" s="148"/>
      <c r="DJ66" s="129">
        <f>DG66*DI66</f>
        <v>0</v>
      </c>
      <c r="DN66" s="112"/>
      <c r="DO66" s="146"/>
      <c r="DP66" s="243"/>
      <c r="DQ66" s="239"/>
      <c r="DR66" s="148"/>
      <c r="DS66" s="129">
        <f>DP66*DR66</f>
        <v>0</v>
      </c>
      <c r="DW66" s="112"/>
      <c r="DX66" s="146"/>
      <c r="DY66" s="243"/>
      <c r="DZ66" s="239"/>
      <c r="EA66" s="148"/>
      <c r="EB66" s="129">
        <f>DY66*EA66</f>
        <v>0</v>
      </c>
    </row>
    <row r="67" spans="2:133" x14ac:dyDescent="0.35">
      <c r="B67" s="146"/>
      <c r="C67" s="141"/>
      <c r="D67" s="41"/>
      <c r="E67" s="142"/>
      <c r="F67" s="129">
        <f>C67*E67</f>
        <v>0</v>
      </c>
      <c r="J67" s="112"/>
      <c r="K67" s="146"/>
      <c r="L67" s="141"/>
      <c r="M67" s="41"/>
      <c r="N67" s="148"/>
      <c r="O67" s="129">
        <f>L67*N67</f>
        <v>0</v>
      </c>
      <c r="S67" s="112"/>
      <c r="T67" s="146"/>
      <c r="U67" s="141"/>
      <c r="V67" s="41"/>
      <c r="W67" s="148"/>
      <c r="X67" s="129">
        <f>U67*W67</f>
        <v>0</v>
      </c>
      <c r="AB67" s="112"/>
      <c r="AC67" s="146"/>
      <c r="AD67" s="141"/>
      <c r="AE67" s="41"/>
      <c r="AF67" s="148"/>
      <c r="AG67" s="129">
        <f>AD67*AF67</f>
        <v>0</v>
      </c>
      <c r="AK67" s="112"/>
      <c r="AL67" s="146"/>
      <c r="AM67" s="141"/>
      <c r="AN67" s="41"/>
      <c r="AO67" s="148"/>
      <c r="AP67" s="129">
        <f>AM67*AO67</f>
        <v>0</v>
      </c>
      <c r="AT67" s="112"/>
      <c r="AU67" s="146"/>
      <c r="AV67" s="141"/>
      <c r="AW67" s="41"/>
      <c r="AX67" s="148"/>
      <c r="AY67" s="129">
        <f>AV67*AX67</f>
        <v>0</v>
      </c>
      <c r="BC67" s="112"/>
      <c r="BD67" s="146"/>
      <c r="BE67" s="141"/>
      <c r="BF67" s="41"/>
      <c r="BG67" s="148"/>
      <c r="BH67" s="129">
        <f>BE67*BG67</f>
        <v>0</v>
      </c>
      <c r="BL67" s="112"/>
      <c r="BM67" s="146"/>
      <c r="BN67" s="141"/>
      <c r="BO67" s="41"/>
      <c r="BP67" s="148"/>
      <c r="BQ67" s="129">
        <f>BN67*BP67</f>
        <v>0</v>
      </c>
      <c r="BU67" s="112"/>
      <c r="BV67" s="146"/>
      <c r="BW67" s="141"/>
      <c r="BX67" s="41"/>
      <c r="BY67" s="148"/>
      <c r="BZ67" s="129">
        <f>BW67*BY67</f>
        <v>0</v>
      </c>
      <c r="CD67" s="112"/>
      <c r="CE67" s="146"/>
      <c r="CF67" s="141"/>
      <c r="CG67" s="41"/>
      <c r="CH67" s="148"/>
      <c r="CI67" s="129">
        <f>CF67*CH67</f>
        <v>0</v>
      </c>
      <c r="CM67" s="112"/>
      <c r="CN67" s="146"/>
      <c r="CO67" s="243"/>
      <c r="CP67" s="239"/>
      <c r="CQ67" s="148"/>
      <c r="CR67" s="129">
        <f>CO67*CQ67</f>
        <v>0</v>
      </c>
      <c r="CV67" s="112"/>
      <c r="CW67" s="146"/>
      <c r="CX67" s="243"/>
      <c r="CY67" s="239"/>
      <c r="CZ67" s="148"/>
      <c r="DA67" s="129">
        <f>CX67*CZ67</f>
        <v>0</v>
      </c>
      <c r="DE67" s="112"/>
      <c r="DF67" s="146"/>
      <c r="DG67" s="243"/>
      <c r="DH67" s="239"/>
      <c r="DI67" s="148"/>
      <c r="DJ67" s="129">
        <f>DG67*DI67</f>
        <v>0</v>
      </c>
      <c r="DN67" s="112"/>
      <c r="DO67" s="146"/>
      <c r="DP67" s="243"/>
      <c r="DQ67" s="239"/>
      <c r="DR67" s="148"/>
      <c r="DS67" s="129">
        <f>DP67*DR67</f>
        <v>0</v>
      </c>
      <c r="DW67" s="112"/>
      <c r="DX67" s="146"/>
      <c r="DY67" s="243"/>
      <c r="DZ67" s="239"/>
      <c r="EA67" s="148"/>
      <c r="EB67" s="129">
        <f>DY67*EA67</f>
        <v>0</v>
      </c>
    </row>
    <row r="68" spans="2:133" x14ac:dyDescent="0.35">
      <c r="B68" s="146"/>
      <c r="C68" s="141"/>
      <c r="D68" s="41"/>
      <c r="E68" s="142"/>
      <c r="F68" s="129">
        <f>C68*E68</f>
        <v>0</v>
      </c>
      <c r="J68" s="112"/>
      <c r="K68" s="146"/>
      <c r="L68" s="141"/>
      <c r="M68" s="41"/>
      <c r="N68" s="148"/>
      <c r="O68" s="129">
        <f>L68*N68</f>
        <v>0</v>
      </c>
      <c r="S68" s="112"/>
      <c r="T68" s="146"/>
      <c r="U68" s="141"/>
      <c r="V68" s="41"/>
      <c r="W68" s="148"/>
      <c r="X68" s="129">
        <f>U68*W68</f>
        <v>0</v>
      </c>
      <c r="AB68" s="112"/>
      <c r="AC68" s="146"/>
      <c r="AD68" s="141"/>
      <c r="AE68" s="41"/>
      <c r="AF68" s="148"/>
      <c r="AG68" s="129">
        <f>AD68*AF68</f>
        <v>0</v>
      </c>
      <c r="AK68" s="112"/>
      <c r="AL68" s="146"/>
      <c r="AM68" s="141"/>
      <c r="AN68" s="41"/>
      <c r="AO68" s="148"/>
      <c r="AP68" s="129">
        <f>AM68*AO68</f>
        <v>0</v>
      </c>
      <c r="AT68" s="112"/>
      <c r="AU68" s="146"/>
      <c r="AV68" s="141"/>
      <c r="AW68" s="41"/>
      <c r="AX68" s="148"/>
      <c r="AY68" s="129">
        <f>AV68*AX68</f>
        <v>0</v>
      </c>
      <c r="BC68" s="112"/>
      <c r="BD68" s="146"/>
      <c r="BE68" s="141"/>
      <c r="BF68" s="41"/>
      <c r="BG68" s="148"/>
      <c r="BH68" s="129">
        <f>BE68*BG68</f>
        <v>0</v>
      </c>
      <c r="BL68" s="112"/>
      <c r="BM68" s="146"/>
      <c r="BN68" s="141"/>
      <c r="BO68" s="41"/>
      <c r="BP68" s="148"/>
      <c r="BQ68" s="129">
        <f>BN68*BP68</f>
        <v>0</v>
      </c>
      <c r="BU68" s="112"/>
      <c r="BV68" s="146"/>
      <c r="BW68" s="141"/>
      <c r="BX68" s="41"/>
      <c r="BY68" s="148"/>
      <c r="BZ68" s="129">
        <f>BW68*BY68</f>
        <v>0</v>
      </c>
      <c r="CD68" s="112"/>
      <c r="CE68" s="146"/>
      <c r="CF68" s="141"/>
      <c r="CG68" s="41"/>
      <c r="CH68" s="148"/>
      <c r="CI68" s="129">
        <f>CF68*CH68</f>
        <v>0</v>
      </c>
      <c r="CM68" s="112"/>
      <c r="CN68" s="146"/>
      <c r="CO68" s="243"/>
      <c r="CP68" s="239"/>
      <c r="CQ68" s="148"/>
      <c r="CR68" s="129">
        <f>CO68*CQ68</f>
        <v>0</v>
      </c>
      <c r="CV68" s="112"/>
      <c r="CW68" s="146"/>
      <c r="CX68" s="243"/>
      <c r="CY68" s="239"/>
      <c r="CZ68" s="148"/>
      <c r="DA68" s="129">
        <f>CX68*CZ68</f>
        <v>0</v>
      </c>
      <c r="DE68" s="112"/>
      <c r="DF68" s="146"/>
      <c r="DG68" s="243"/>
      <c r="DH68" s="239"/>
      <c r="DI68" s="148"/>
      <c r="DJ68" s="129">
        <f>DG68*DI68</f>
        <v>0</v>
      </c>
      <c r="DN68" s="112"/>
      <c r="DO68" s="146"/>
      <c r="DP68" s="243"/>
      <c r="DQ68" s="239"/>
      <c r="DR68" s="148"/>
      <c r="DS68" s="129">
        <f>DP68*DR68</f>
        <v>0</v>
      </c>
      <c r="DW68" s="112"/>
      <c r="DX68" s="146"/>
      <c r="DY68" s="243"/>
      <c r="DZ68" s="239"/>
      <c r="EA68" s="148"/>
      <c r="EB68" s="129">
        <f>DY68*EA68</f>
        <v>0</v>
      </c>
    </row>
    <row r="69" spans="2:133" x14ac:dyDescent="0.35">
      <c r="B69" s="147"/>
      <c r="C69" s="143"/>
      <c r="D69" s="41"/>
      <c r="E69" s="144"/>
      <c r="F69" s="130">
        <f t="shared" ref="F69:F74" si="30">C69*E69</f>
        <v>0</v>
      </c>
      <c r="J69" s="112"/>
      <c r="K69" s="147"/>
      <c r="L69" s="143"/>
      <c r="M69" s="41"/>
      <c r="N69" s="149"/>
      <c r="O69" s="130">
        <f t="shared" ref="O69:O74" si="31">L69*N69</f>
        <v>0</v>
      </c>
      <c r="S69" s="112"/>
      <c r="T69" s="147"/>
      <c r="U69" s="143"/>
      <c r="V69" s="41"/>
      <c r="W69" s="149"/>
      <c r="X69" s="130">
        <f t="shared" ref="X69:X74" si="32">U69*W69</f>
        <v>0</v>
      </c>
      <c r="AB69" s="112"/>
      <c r="AC69" s="147"/>
      <c r="AD69" s="143"/>
      <c r="AE69" s="41"/>
      <c r="AF69" s="149"/>
      <c r="AG69" s="130">
        <f t="shared" ref="AG69:AG74" si="33">AD69*AF69</f>
        <v>0</v>
      </c>
      <c r="AK69" s="112"/>
      <c r="AL69" s="147"/>
      <c r="AM69" s="143"/>
      <c r="AN69" s="41"/>
      <c r="AO69" s="149"/>
      <c r="AP69" s="130">
        <f t="shared" ref="AP69:AP74" si="34">AM69*AO69</f>
        <v>0</v>
      </c>
      <c r="AT69" s="112"/>
      <c r="AU69" s="147"/>
      <c r="AV69" s="143"/>
      <c r="AW69" s="41"/>
      <c r="AX69" s="149"/>
      <c r="AY69" s="130">
        <f t="shared" ref="AY69:AY74" si="35">AV69*AX69</f>
        <v>0</v>
      </c>
      <c r="BC69" s="112"/>
      <c r="BD69" s="147"/>
      <c r="BE69" s="143"/>
      <c r="BF69" s="41"/>
      <c r="BG69" s="149"/>
      <c r="BH69" s="130">
        <f t="shared" ref="BH69:BH74" si="36">BE69*BG69</f>
        <v>0</v>
      </c>
      <c r="BL69" s="112"/>
      <c r="BM69" s="147"/>
      <c r="BN69" s="143"/>
      <c r="BO69" s="41"/>
      <c r="BP69" s="149"/>
      <c r="BQ69" s="130">
        <f t="shared" ref="BQ69:BQ74" si="37">BN69*BP69</f>
        <v>0</v>
      </c>
      <c r="BU69" s="112"/>
      <c r="BV69" s="147"/>
      <c r="BW69" s="143"/>
      <c r="BX69" s="41"/>
      <c r="BY69" s="149"/>
      <c r="BZ69" s="130">
        <f t="shared" ref="BZ69:BZ74" si="38">BW69*BY69</f>
        <v>0</v>
      </c>
      <c r="CD69" s="112"/>
      <c r="CE69" s="147"/>
      <c r="CF69" s="143"/>
      <c r="CG69" s="41"/>
      <c r="CH69" s="149"/>
      <c r="CI69" s="130">
        <f t="shared" ref="CI69:CI74" si="39">CF69*CH69</f>
        <v>0</v>
      </c>
      <c r="CM69" s="112"/>
      <c r="CN69" s="147"/>
      <c r="CO69" s="244"/>
      <c r="CP69" s="239"/>
      <c r="CQ69" s="149"/>
      <c r="CR69" s="130">
        <f t="shared" ref="CR69:CR74" si="40">CO69*CQ69</f>
        <v>0</v>
      </c>
      <c r="CV69" s="112"/>
      <c r="CW69" s="147"/>
      <c r="CX69" s="244"/>
      <c r="CY69" s="239"/>
      <c r="CZ69" s="149"/>
      <c r="DA69" s="130">
        <f t="shared" ref="DA69:DA74" si="41">CX69*CZ69</f>
        <v>0</v>
      </c>
      <c r="DE69" s="112"/>
      <c r="DF69" s="147"/>
      <c r="DG69" s="244"/>
      <c r="DH69" s="239"/>
      <c r="DI69" s="149"/>
      <c r="DJ69" s="130">
        <f t="shared" ref="DJ69:DJ74" si="42">DG69*DI69</f>
        <v>0</v>
      </c>
      <c r="DN69" s="112"/>
      <c r="DO69" s="147"/>
      <c r="DP69" s="244"/>
      <c r="DQ69" s="239"/>
      <c r="DR69" s="149"/>
      <c r="DS69" s="130">
        <f t="shared" ref="DS69:DS74" si="43">DP69*DR69</f>
        <v>0</v>
      </c>
      <c r="DW69" s="112"/>
      <c r="DX69" s="147"/>
      <c r="DY69" s="244"/>
      <c r="DZ69" s="239"/>
      <c r="EA69" s="149"/>
      <c r="EB69" s="130">
        <f t="shared" ref="EB69:EB74" si="44">DY69*EA69</f>
        <v>0</v>
      </c>
    </row>
    <row r="70" spans="2:133" x14ac:dyDescent="0.35">
      <c r="B70" s="147"/>
      <c r="C70" s="143"/>
      <c r="D70" s="41"/>
      <c r="E70" s="144"/>
      <c r="F70" s="130">
        <f t="shared" si="30"/>
        <v>0</v>
      </c>
      <c r="J70" s="112"/>
      <c r="K70" s="147"/>
      <c r="L70" s="143"/>
      <c r="M70" s="41"/>
      <c r="N70" s="149"/>
      <c r="O70" s="130">
        <f t="shared" si="31"/>
        <v>0</v>
      </c>
      <c r="S70" s="112"/>
      <c r="T70" s="147"/>
      <c r="U70" s="143"/>
      <c r="V70" s="41"/>
      <c r="W70" s="149"/>
      <c r="X70" s="130">
        <f t="shared" si="32"/>
        <v>0</v>
      </c>
      <c r="AB70" s="112"/>
      <c r="AC70" s="147"/>
      <c r="AD70" s="143"/>
      <c r="AE70" s="41"/>
      <c r="AF70" s="149"/>
      <c r="AG70" s="130">
        <f t="shared" si="33"/>
        <v>0</v>
      </c>
      <c r="AK70" s="112"/>
      <c r="AL70" s="147"/>
      <c r="AM70" s="143"/>
      <c r="AN70" s="41"/>
      <c r="AO70" s="149"/>
      <c r="AP70" s="130">
        <f t="shared" si="34"/>
        <v>0</v>
      </c>
      <c r="AT70" s="112"/>
      <c r="AU70" s="147"/>
      <c r="AV70" s="143"/>
      <c r="AW70" s="41"/>
      <c r="AX70" s="149"/>
      <c r="AY70" s="130">
        <f t="shared" si="35"/>
        <v>0</v>
      </c>
      <c r="BC70" s="112"/>
      <c r="BD70" s="147"/>
      <c r="BE70" s="143"/>
      <c r="BF70" s="41"/>
      <c r="BG70" s="149"/>
      <c r="BH70" s="130">
        <f t="shared" si="36"/>
        <v>0</v>
      </c>
      <c r="BL70" s="112"/>
      <c r="BM70" s="147"/>
      <c r="BN70" s="143"/>
      <c r="BO70" s="41"/>
      <c r="BP70" s="149"/>
      <c r="BQ70" s="130">
        <f t="shared" si="37"/>
        <v>0</v>
      </c>
      <c r="BU70" s="112"/>
      <c r="BV70" s="147"/>
      <c r="BW70" s="143"/>
      <c r="BX70" s="41"/>
      <c r="BY70" s="149"/>
      <c r="BZ70" s="130">
        <f t="shared" si="38"/>
        <v>0</v>
      </c>
      <c r="CD70" s="112"/>
      <c r="CE70" s="147"/>
      <c r="CF70" s="143"/>
      <c r="CG70" s="41"/>
      <c r="CH70" s="149"/>
      <c r="CI70" s="130">
        <f t="shared" si="39"/>
        <v>0</v>
      </c>
      <c r="CM70" s="112"/>
      <c r="CN70" s="147"/>
      <c r="CO70" s="244"/>
      <c r="CP70" s="239"/>
      <c r="CQ70" s="149"/>
      <c r="CR70" s="130">
        <f t="shared" si="40"/>
        <v>0</v>
      </c>
      <c r="CV70" s="112"/>
      <c r="CW70" s="147"/>
      <c r="CX70" s="244"/>
      <c r="CY70" s="239"/>
      <c r="CZ70" s="149"/>
      <c r="DA70" s="130">
        <f t="shared" si="41"/>
        <v>0</v>
      </c>
      <c r="DE70" s="112"/>
      <c r="DF70" s="147"/>
      <c r="DG70" s="244"/>
      <c r="DH70" s="239"/>
      <c r="DI70" s="149"/>
      <c r="DJ70" s="130">
        <f t="shared" si="42"/>
        <v>0</v>
      </c>
      <c r="DN70" s="112"/>
      <c r="DO70" s="147"/>
      <c r="DP70" s="244"/>
      <c r="DQ70" s="239"/>
      <c r="DR70" s="149"/>
      <c r="DS70" s="130">
        <f t="shared" si="43"/>
        <v>0</v>
      </c>
      <c r="DW70" s="112"/>
      <c r="DX70" s="147"/>
      <c r="DY70" s="244"/>
      <c r="DZ70" s="239"/>
      <c r="EA70" s="149"/>
      <c r="EB70" s="130">
        <f t="shared" si="44"/>
        <v>0</v>
      </c>
    </row>
    <row r="71" spans="2:133" x14ac:dyDescent="0.35">
      <c r="B71" s="147"/>
      <c r="C71" s="143"/>
      <c r="D71" s="41"/>
      <c r="E71" s="144"/>
      <c r="F71" s="130">
        <f t="shared" si="30"/>
        <v>0</v>
      </c>
      <c r="J71" s="112"/>
      <c r="K71" s="147"/>
      <c r="L71" s="143"/>
      <c r="M71" s="41"/>
      <c r="N71" s="144"/>
      <c r="O71" s="130">
        <f t="shared" si="31"/>
        <v>0</v>
      </c>
      <c r="S71" s="112"/>
      <c r="T71" s="147"/>
      <c r="U71" s="143"/>
      <c r="V71" s="41"/>
      <c r="W71" s="144"/>
      <c r="X71" s="130">
        <f t="shared" si="32"/>
        <v>0</v>
      </c>
      <c r="AB71" s="112"/>
      <c r="AC71" s="147"/>
      <c r="AD71" s="143"/>
      <c r="AE71" s="41"/>
      <c r="AF71" s="144"/>
      <c r="AG71" s="130">
        <f t="shared" si="33"/>
        <v>0</v>
      </c>
      <c r="AK71" s="112"/>
      <c r="AL71" s="147"/>
      <c r="AM71" s="143"/>
      <c r="AN71" s="41"/>
      <c r="AO71" s="144"/>
      <c r="AP71" s="130">
        <f t="shared" si="34"/>
        <v>0</v>
      </c>
      <c r="AT71" s="112"/>
      <c r="AU71" s="147"/>
      <c r="AV71" s="143"/>
      <c r="AW71" s="41"/>
      <c r="AX71" s="144"/>
      <c r="AY71" s="130">
        <f t="shared" si="35"/>
        <v>0</v>
      </c>
      <c r="BC71" s="112"/>
      <c r="BD71" s="147"/>
      <c r="BE71" s="143"/>
      <c r="BF71" s="41"/>
      <c r="BG71" s="144"/>
      <c r="BH71" s="130">
        <f t="shared" si="36"/>
        <v>0</v>
      </c>
      <c r="BL71" s="112"/>
      <c r="BM71" s="147"/>
      <c r="BN71" s="143"/>
      <c r="BO71" s="41"/>
      <c r="BP71" s="144"/>
      <c r="BQ71" s="130">
        <f t="shared" si="37"/>
        <v>0</v>
      </c>
      <c r="BU71" s="112"/>
      <c r="BV71" s="147"/>
      <c r="BW71" s="143"/>
      <c r="BX71" s="41"/>
      <c r="BY71" s="144"/>
      <c r="BZ71" s="130">
        <f t="shared" si="38"/>
        <v>0</v>
      </c>
      <c r="CD71" s="112"/>
      <c r="CE71" s="147"/>
      <c r="CF71" s="143"/>
      <c r="CG71" s="41"/>
      <c r="CH71" s="144"/>
      <c r="CI71" s="130">
        <f t="shared" si="39"/>
        <v>0</v>
      </c>
      <c r="CM71" s="112"/>
      <c r="CN71" s="147"/>
      <c r="CO71" s="244"/>
      <c r="CP71" s="239"/>
      <c r="CQ71" s="144"/>
      <c r="CR71" s="130">
        <f t="shared" si="40"/>
        <v>0</v>
      </c>
      <c r="CV71" s="112"/>
      <c r="CW71" s="147"/>
      <c r="CX71" s="244"/>
      <c r="CY71" s="239"/>
      <c r="CZ71" s="144"/>
      <c r="DA71" s="130">
        <f t="shared" si="41"/>
        <v>0</v>
      </c>
      <c r="DE71" s="112"/>
      <c r="DF71" s="147"/>
      <c r="DG71" s="244"/>
      <c r="DH71" s="239"/>
      <c r="DI71" s="144"/>
      <c r="DJ71" s="130">
        <f t="shared" si="42"/>
        <v>0</v>
      </c>
      <c r="DN71" s="112"/>
      <c r="DO71" s="147"/>
      <c r="DP71" s="244"/>
      <c r="DQ71" s="239"/>
      <c r="DR71" s="144"/>
      <c r="DS71" s="130">
        <f t="shared" si="43"/>
        <v>0</v>
      </c>
      <c r="DW71" s="112"/>
      <c r="DX71" s="147"/>
      <c r="DY71" s="244"/>
      <c r="DZ71" s="239"/>
      <c r="EA71" s="144"/>
      <c r="EB71" s="130">
        <f t="shared" si="44"/>
        <v>0</v>
      </c>
    </row>
    <row r="72" spans="2:133" x14ac:dyDescent="0.35">
      <c r="B72" s="147"/>
      <c r="C72" s="143"/>
      <c r="D72" s="41"/>
      <c r="E72" s="144"/>
      <c r="F72" s="130">
        <f t="shared" si="30"/>
        <v>0</v>
      </c>
      <c r="J72" s="112"/>
      <c r="K72" s="147"/>
      <c r="L72" s="143"/>
      <c r="M72" s="41"/>
      <c r="N72" s="144"/>
      <c r="O72" s="130">
        <f t="shared" si="31"/>
        <v>0</v>
      </c>
      <c r="S72" s="112"/>
      <c r="T72" s="147"/>
      <c r="U72" s="143"/>
      <c r="V72" s="41"/>
      <c r="W72" s="144"/>
      <c r="X72" s="130">
        <f t="shared" si="32"/>
        <v>0</v>
      </c>
      <c r="AB72" s="112"/>
      <c r="AC72" s="147"/>
      <c r="AD72" s="143"/>
      <c r="AE72" s="41"/>
      <c r="AF72" s="144"/>
      <c r="AG72" s="130">
        <f t="shared" si="33"/>
        <v>0</v>
      </c>
      <c r="AK72" s="112"/>
      <c r="AL72" s="147"/>
      <c r="AM72" s="143"/>
      <c r="AN72" s="41"/>
      <c r="AO72" s="144"/>
      <c r="AP72" s="130">
        <f t="shared" si="34"/>
        <v>0</v>
      </c>
      <c r="AT72" s="112"/>
      <c r="AU72" s="147"/>
      <c r="AV72" s="143"/>
      <c r="AW72" s="41"/>
      <c r="AX72" s="144"/>
      <c r="AY72" s="130">
        <f t="shared" si="35"/>
        <v>0</v>
      </c>
      <c r="BC72" s="112"/>
      <c r="BD72" s="147"/>
      <c r="BE72" s="143"/>
      <c r="BF72" s="41"/>
      <c r="BG72" s="144"/>
      <c r="BH72" s="130">
        <f t="shared" si="36"/>
        <v>0</v>
      </c>
      <c r="BL72" s="112"/>
      <c r="BM72" s="147"/>
      <c r="BN72" s="143"/>
      <c r="BO72" s="41"/>
      <c r="BP72" s="144"/>
      <c r="BQ72" s="130">
        <f t="shared" si="37"/>
        <v>0</v>
      </c>
      <c r="BU72" s="112"/>
      <c r="BV72" s="147"/>
      <c r="BW72" s="143"/>
      <c r="BX72" s="41"/>
      <c r="BY72" s="144"/>
      <c r="BZ72" s="130">
        <f t="shared" si="38"/>
        <v>0</v>
      </c>
      <c r="CD72" s="112"/>
      <c r="CE72" s="147"/>
      <c r="CF72" s="143"/>
      <c r="CG72" s="41"/>
      <c r="CH72" s="144"/>
      <c r="CI72" s="130">
        <f t="shared" si="39"/>
        <v>0</v>
      </c>
      <c r="CM72" s="112"/>
      <c r="CN72" s="147"/>
      <c r="CO72" s="244"/>
      <c r="CP72" s="239"/>
      <c r="CQ72" s="144"/>
      <c r="CR72" s="130">
        <f t="shared" si="40"/>
        <v>0</v>
      </c>
      <c r="CV72" s="112"/>
      <c r="CW72" s="147"/>
      <c r="CX72" s="244"/>
      <c r="CY72" s="239"/>
      <c r="CZ72" s="144"/>
      <c r="DA72" s="130">
        <f t="shared" si="41"/>
        <v>0</v>
      </c>
      <c r="DE72" s="112"/>
      <c r="DF72" s="147"/>
      <c r="DG72" s="244"/>
      <c r="DH72" s="239"/>
      <c r="DI72" s="144"/>
      <c r="DJ72" s="130">
        <f t="shared" si="42"/>
        <v>0</v>
      </c>
      <c r="DN72" s="112"/>
      <c r="DO72" s="147"/>
      <c r="DP72" s="244"/>
      <c r="DQ72" s="239"/>
      <c r="DR72" s="144"/>
      <c r="DS72" s="130">
        <f t="shared" si="43"/>
        <v>0</v>
      </c>
      <c r="DW72" s="112"/>
      <c r="DX72" s="147"/>
      <c r="DY72" s="244"/>
      <c r="DZ72" s="239"/>
      <c r="EA72" s="144"/>
      <c r="EB72" s="130">
        <f t="shared" si="44"/>
        <v>0</v>
      </c>
    </row>
    <row r="73" spans="2:133" x14ac:dyDescent="0.35">
      <c r="B73" s="147"/>
      <c r="C73" s="143"/>
      <c r="D73" s="41"/>
      <c r="E73" s="144"/>
      <c r="F73" s="130">
        <f t="shared" si="30"/>
        <v>0</v>
      </c>
      <c r="J73" s="112"/>
      <c r="K73" s="147"/>
      <c r="L73" s="143"/>
      <c r="M73" s="41"/>
      <c r="N73" s="144"/>
      <c r="O73" s="130">
        <f t="shared" si="31"/>
        <v>0</v>
      </c>
      <c r="S73" s="112"/>
      <c r="T73" s="147"/>
      <c r="U73" s="143"/>
      <c r="V73" s="41"/>
      <c r="W73" s="144"/>
      <c r="X73" s="130">
        <f t="shared" si="32"/>
        <v>0</v>
      </c>
      <c r="AB73" s="112"/>
      <c r="AC73" s="147"/>
      <c r="AD73" s="143"/>
      <c r="AE73" s="41"/>
      <c r="AF73" s="144"/>
      <c r="AG73" s="130">
        <f t="shared" si="33"/>
        <v>0</v>
      </c>
      <c r="AK73" s="112"/>
      <c r="AL73" s="147"/>
      <c r="AM73" s="143"/>
      <c r="AN73" s="41"/>
      <c r="AO73" s="144"/>
      <c r="AP73" s="130">
        <f t="shared" si="34"/>
        <v>0</v>
      </c>
      <c r="AT73" s="112"/>
      <c r="AU73" s="147"/>
      <c r="AV73" s="143"/>
      <c r="AW73" s="41"/>
      <c r="AX73" s="144"/>
      <c r="AY73" s="130">
        <f t="shared" si="35"/>
        <v>0</v>
      </c>
      <c r="BC73" s="112"/>
      <c r="BD73" s="147"/>
      <c r="BE73" s="143"/>
      <c r="BF73" s="41"/>
      <c r="BG73" s="144"/>
      <c r="BH73" s="130">
        <f t="shared" si="36"/>
        <v>0</v>
      </c>
      <c r="BL73" s="112"/>
      <c r="BM73" s="147"/>
      <c r="BN73" s="143"/>
      <c r="BO73" s="41"/>
      <c r="BP73" s="144"/>
      <c r="BQ73" s="130">
        <f t="shared" si="37"/>
        <v>0</v>
      </c>
      <c r="BU73" s="112"/>
      <c r="BV73" s="147"/>
      <c r="BW73" s="143"/>
      <c r="BX73" s="41"/>
      <c r="BY73" s="144"/>
      <c r="BZ73" s="130">
        <f t="shared" si="38"/>
        <v>0</v>
      </c>
      <c r="CD73" s="112"/>
      <c r="CE73" s="147"/>
      <c r="CF73" s="143"/>
      <c r="CG73" s="41"/>
      <c r="CH73" s="144"/>
      <c r="CI73" s="130">
        <f t="shared" si="39"/>
        <v>0</v>
      </c>
      <c r="CM73" s="112"/>
      <c r="CN73" s="147"/>
      <c r="CO73" s="244"/>
      <c r="CP73" s="239"/>
      <c r="CQ73" s="144"/>
      <c r="CR73" s="130">
        <f t="shared" si="40"/>
        <v>0</v>
      </c>
      <c r="CV73" s="112"/>
      <c r="CW73" s="147"/>
      <c r="CX73" s="244"/>
      <c r="CY73" s="239"/>
      <c r="CZ73" s="144"/>
      <c r="DA73" s="130">
        <f t="shared" si="41"/>
        <v>0</v>
      </c>
      <c r="DE73" s="112"/>
      <c r="DF73" s="147"/>
      <c r="DG73" s="244"/>
      <c r="DH73" s="239"/>
      <c r="DI73" s="144"/>
      <c r="DJ73" s="130">
        <f t="shared" si="42"/>
        <v>0</v>
      </c>
      <c r="DN73" s="112"/>
      <c r="DO73" s="147"/>
      <c r="DP73" s="244"/>
      <c r="DQ73" s="239"/>
      <c r="DR73" s="144"/>
      <c r="DS73" s="130">
        <f t="shared" si="43"/>
        <v>0</v>
      </c>
      <c r="DW73" s="112"/>
      <c r="DX73" s="147"/>
      <c r="DY73" s="244"/>
      <c r="DZ73" s="239"/>
      <c r="EA73" s="144"/>
      <c r="EB73" s="130">
        <f t="shared" si="44"/>
        <v>0</v>
      </c>
    </row>
    <row r="74" spans="2:133" x14ac:dyDescent="0.35">
      <c r="B74" s="147"/>
      <c r="C74" s="143"/>
      <c r="D74" s="41"/>
      <c r="E74" s="144"/>
      <c r="F74" s="130">
        <f t="shared" si="30"/>
        <v>0</v>
      </c>
      <c r="J74" s="112"/>
      <c r="K74" s="147"/>
      <c r="L74" s="143"/>
      <c r="M74" s="41"/>
      <c r="N74" s="144"/>
      <c r="O74" s="130">
        <f t="shared" si="31"/>
        <v>0</v>
      </c>
      <c r="S74" s="112"/>
      <c r="T74" s="147"/>
      <c r="U74" s="143"/>
      <c r="V74" s="41"/>
      <c r="W74" s="144"/>
      <c r="X74" s="130">
        <f t="shared" si="32"/>
        <v>0</v>
      </c>
      <c r="AB74" s="112"/>
      <c r="AC74" s="147"/>
      <c r="AD74" s="143"/>
      <c r="AE74" s="41"/>
      <c r="AF74" s="144"/>
      <c r="AG74" s="130">
        <f t="shared" si="33"/>
        <v>0</v>
      </c>
      <c r="AK74" s="112"/>
      <c r="AL74" s="147"/>
      <c r="AM74" s="143"/>
      <c r="AN74" s="41"/>
      <c r="AO74" s="144"/>
      <c r="AP74" s="130">
        <f t="shared" si="34"/>
        <v>0</v>
      </c>
      <c r="AT74" s="112"/>
      <c r="AU74" s="147"/>
      <c r="AV74" s="143"/>
      <c r="AW74" s="41"/>
      <c r="AX74" s="144"/>
      <c r="AY74" s="130">
        <f t="shared" si="35"/>
        <v>0</v>
      </c>
      <c r="BC74" s="112"/>
      <c r="BD74" s="147"/>
      <c r="BE74" s="143"/>
      <c r="BF74" s="41"/>
      <c r="BG74" s="144"/>
      <c r="BH74" s="130">
        <f t="shared" si="36"/>
        <v>0</v>
      </c>
      <c r="BL74" s="112"/>
      <c r="BM74" s="147"/>
      <c r="BN74" s="143"/>
      <c r="BO74" s="41"/>
      <c r="BP74" s="144"/>
      <c r="BQ74" s="130">
        <f t="shared" si="37"/>
        <v>0</v>
      </c>
      <c r="BU74" s="112"/>
      <c r="BV74" s="147"/>
      <c r="BW74" s="143"/>
      <c r="BX74" s="41"/>
      <c r="BY74" s="144"/>
      <c r="BZ74" s="130">
        <f t="shared" si="38"/>
        <v>0</v>
      </c>
      <c r="CD74" s="112"/>
      <c r="CE74" s="147"/>
      <c r="CF74" s="143"/>
      <c r="CG74" s="41"/>
      <c r="CH74" s="144"/>
      <c r="CI74" s="130">
        <f t="shared" si="39"/>
        <v>0</v>
      </c>
      <c r="CM74" s="112"/>
      <c r="CN74" s="147"/>
      <c r="CO74" s="244"/>
      <c r="CP74" s="239"/>
      <c r="CQ74" s="144"/>
      <c r="CR74" s="130">
        <f t="shared" si="40"/>
        <v>0</v>
      </c>
      <c r="CV74" s="112"/>
      <c r="CW74" s="147"/>
      <c r="CX74" s="244"/>
      <c r="CY74" s="239"/>
      <c r="CZ74" s="144"/>
      <c r="DA74" s="130">
        <f t="shared" si="41"/>
        <v>0</v>
      </c>
      <c r="DE74" s="112"/>
      <c r="DF74" s="147"/>
      <c r="DG74" s="244"/>
      <c r="DH74" s="239"/>
      <c r="DI74" s="144"/>
      <c r="DJ74" s="130">
        <f t="shared" si="42"/>
        <v>0</v>
      </c>
      <c r="DN74" s="112"/>
      <c r="DO74" s="147"/>
      <c r="DP74" s="244"/>
      <c r="DQ74" s="239"/>
      <c r="DR74" s="144"/>
      <c r="DS74" s="130">
        <f t="shared" si="43"/>
        <v>0</v>
      </c>
      <c r="DW74" s="112"/>
      <c r="DX74" s="147"/>
      <c r="DY74" s="244"/>
      <c r="DZ74" s="239"/>
      <c r="EA74" s="144"/>
      <c r="EB74" s="130">
        <f t="shared" si="44"/>
        <v>0</v>
      </c>
    </row>
    <row r="75" spans="2:133" x14ac:dyDescent="0.35">
      <c r="B75" s="147"/>
      <c r="C75" s="143"/>
      <c r="D75" s="41"/>
      <c r="E75" s="144"/>
      <c r="F75" s="130">
        <f>C75*E75</f>
        <v>0</v>
      </c>
      <c r="J75" s="112"/>
      <c r="K75" s="147"/>
      <c r="L75" s="143"/>
      <c r="M75" s="41"/>
      <c r="N75" s="144"/>
      <c r="O75" s="130">
        <f>L75*N75</f>
        <v>0</v>
      </c>
      <c r="S75" s="112"/>
      <c r="T75" s="147"/>
      <c r="U75" s="143"/>
      <c r="V75" s="41"/>
      <c r="W75" s="144"/>
      <c r="X75" s="130">
        <f>U75*W75</f>
        <v>0</v>
      </c>
      <c r="AB75" s="112"/>
      <c r="AC75" s="147"/>
      <c r="AD75" s="143"/>
      <c r="AE75" s="41"/>
      <c r="AF75" s="144"/>
      <c r="AG75" s="130">
        <f>AD75*AF75</f>
        <v>0</v>
      </c>
      <c r="AK75" s="112"/>
      <c r="AL75" s="147"/>
      <c r="AM75" s="143"/>
      <c r="AN75" s="41"/>
      <c r="AO75" s="144"/>
      <c r="AP75" s="130">
        <f>AM75*AO75</f>
        <v>0</v>
      </c>
      <c r="AT75" s="112"/>
      <c r="AU75" s="147"/>
      <c r="AV75" s="143"/>
      <c r="AW75" s="41"/>
      <c r="AX75" s="144"/>
      <c r="AY75" s="130">
        <f>AV75*AX75</f>
        <v>0</v>
      </c>
      <c r="BC75" s="112"/>
      <c r="BD75" s="147"/>
      <c r="BE75" s="143"/>
      <c r="BF75" s="41"/>
      <c r="BG75" s="144"/>
      <c r="BH75" s="130">
        <f>BE75*BG75</f>
        <v>0</v>
      </c>
      <c r="BL75" s="112"/>
      <c r="BM75" s="147"/>
      <c r="BN75" s="143"/>
      <c r="BO75" s="41"/>
      <c r="BP75" s="144"/>
      <c r="BQ75" s="130">
        <f>BN75*BP75</f>
        <v>0</v>
      </c>
      <c r="BU75" s="112"/>
      <c r="BV75" s="147"/>
      <c r="BW75" s="143"/>
      <c r="BX75" s="41"/>
      <c r="BY75" s="144"/>
      <c r="BZ75" s="130">
        <f>BW75*BY75</f>
        <v>0</v>
      </c>
      <c r="CD75" s="112"/>
      <c r="CE75" s="147"/>
      <c r="CF75" s="143"/>
      <c r="CG75" s="41"/>
      <c r="CH75" s="144"/>
      <c r="CI75" s="130">
        <f>CF75*CH75</f>
        <v>0</v>
      </c>
      <c r="CM75" s="112"/>
      <c r="CN75" s="147"/>
      <c r="CO75" s="244"/>
      <c r="CP75" s="239"/>
      <c r="CQ75" s="144"/>
      <c r="CR75" s="130">
        <f>CO75*CQ75</f>
        <v>0</v>
      </c>
      <c r="CV75" s="112"/>
      <c r="CW75" s="147"/>
      <c r="CX75" s="244"/>
      <c r="CY75" s="239"/>
      <c r="CZ75" s="144"/>
      <c r="DA75" s="130">
        <f>CX75*CZ75</f>
        <v>0</v>
      </c>
      <c r="DE75" s="112"/>
      <c r="DF75" s="147"/>
      <c r="DG75" s="244"/>
      <c r="DH75" s="239"/>
      <c r="DI75" s="144"/>
      <c r="DJ75" s="130">
        <f>DG75*DI75</f>
        <v>0</v>
      </c>
      <c r="DN75" s="112"/>
      <c r="DO75" s="147"/>
      <c r="DP75" s="244"/>
      <c r="DQ75" s="239"/>
      <c r="DR75" s="144"/>
      <c r="DS75" s="130">
        <f>DP75*DR75</f>
        <v>0</v>
      </c>
      <c r="DW75" s="112"/>
      <c r="DX75" s="147"/>
      <c r="DY75" s="244"/>
      <c r="DZ75" s="239"/>
      <c r="EA75" s="144"/>
      <c r="EB75" s="130">
        <f>DY75*EA75</f>
        <v>0</v>
      </c>
    </row>
    <row r="76" spans="2:133" x14ac:dyDescent="0.35">
      <c r="B76" s="131"/>
      <c r="C76" s="132"/>
      <c r="D76" s="132"/>
      <c r="E76" s="132"/>
      <c r="F76" s="132"/>
      <c r="G76" s="132"/>
      <c r="J76" s="112"/>
      <c r="K76" s="131"/>
      <c r="L76" s="132"/>
      <c r="M76" s="132"/>
      <c r="N76" s="132"/>
      <c r="O76" s="132"/>
      <c r="P76" s="132"/>
      <c r="S76" s="112"/>
      <c r="T76" s="131"/>
      <c r="U76" s="132"/>
      <c r="V76" s="132"/>
      <c r="W76" s="132"/>
      <c r="X76" s="132"/>
      <c r="Y76" s="132"/>
      <c r="AB76" s="112"/>
      <c r="AC76" s="131"/>
      <c r="AD76" s="132"/>
      <c r="AE76" s="132"/>
      <c r="AF76" s="132"/>
      <c r="AG76" s="132"/>
      <c r="AH76" s="132"/>
      <c r="AK76" s="112"/>
      <c r="AL76" s="131"/>
      <c r="AM76" s="132"/>
      <c r="AN76" s="132"/>
      <c r="AO76" s="132"/>
      <c r="AP76" s="132"/>
      <c r="AQ76" s="132"/>
      <c r="AT76" s="112"/>
      <c r="AU76" s="131"/>
      <c r="AV76" s="132"/>
      <c r="AW76" s="132"/>
      <c r="AX76" s="132"/>
      <c r="AY76" s="132"/>
      <c r="AZ76" s="132"/>
      <c r="BC76" s="112"/>
      <c r="BD76" s="131"/>
      <c r="BE76" s="132"/>
      <c r="BF76" s="132"/>
      <c r="BG76" s="132"/>
      <c r="BH76" s="132"/>
      <c r="BI76" s="132"/>
      <c r="BL76" s="112"/>
      <c r="BM76" s="131"/>
      <c r="BN76" s="132"/>
      <c r="BO76" s="132"/>
      <c r="BP76" s="132"/>
      <c r="BQ76" s="132"/>
      <c r="BR76" s="132"/>
      <c r="BU76" s="112"/>
      <c r="BV76" s="131"/>
      <c r="BW76" s="132"/>
      <c r="BX76" s="132"/>
      <c r="BY76" s="132"/>
      <c r="BZ76" s="132"/>
      <c r="CA76" s="132"/>
      <c r="CD76" s="112"/>
      <c r="CE76" s="131"/>
      <c r="CF76" s="132"/>
      <c r="CG76" s="132"/>
      <c r="CH76" s="132"/>
      <c r="CI76" s="132"/>
      <c r="CJ76" s="132"/>
      <c r="CM76" s="112"/>
      <c r="CN76" s="131"/>
      <c r="CO76" s="132"/>
      <c r="CP76" s="132"/>
      <c r="CQ76" s="132"/>
      <c r="CR76" s="132"/>
      <c r="CS76" s="132"/>
      <c r="CV76" s="112"/>
      <c r="CW76" s="131"/>
      <c r="CX76" s="132"/>
      <c r="CY76" s="132"/>
      <c r="CZ76" s="132"/>
      <c r="DA76" s="132"/>
      <c r="DB76" s="132"/>
      <c r="DE76" s="112"/>
      <c r="DF76" s="131"/>
      <c r="DG76" s="132"/>
      <c r="DH76" s="132"/>
      <c r="DI76" s="132"/>
      <c r="DJ76" s="132"/>
      <c r="DK76" s="132"/>
      <c r="DN76" s="112"/>
      <c r="DO76" s="131"/>
      <c r="DP76" s="132"/>
      <c r="DQ76" s="132"/>
      <c r="DR76" s="132"/>
      <c r="DS76" s="132"/>
      <c r="DT76" s="132"/>
      <c r="DW76" s="112"/>
      <c r="DX76" s="131"/>
      <c r="DY76" s="132"/>
      <c r="DZ76" s="132"/>
      <c r="EA76" s="132"/>
      <c r="EB76" s="132"/>
      <c r="EC76" s="132"/>
    </row>
    <row r="77" spans="2:133" x14ac:dyDescent="0.35">
      <c r="B77" s="117" t="s">
        <v>230</v>
      </c>
      <c r="C77" s="139">
        <f>SUM(F66:F75)</f>
        <v>0</v>
      </c>
      <c r="D77" s="43"/>
      <c r="J77" s="112"/>
      <c r="K77" s="117" t="s">
        <v>230</v>
      </c>
      <c r="L77" s="139">
        <f>SUM(O66:O75)</f>
        <v>0</v>
      </c>
      <c r="M77" s="43"/>
      <c r="S77" s="112"/>
      <c r="T77" s="117" t="s">
        <v>230</v>
      </c>
      <c r="U77" s="139">
        <f>SUM(X66:X75)</f>
        <v>0</v>
      </c>
      <c r="V77" s="43"/>
      <c r="AB77" s="112"/>
      <c r="AC77" s="117" t="s">
        <v>230</v>
      </c>
      <c r="AD77" s="139">
        <f>SUM(AG66:AG75)</f>
        <v>0</v>
      </c>
      <c r="AE77" s="43"/>
      <c r="AK77" s="112"/>
      <c r="AL77" s="117" t="s">
        <v>230</v>
      </c>
      <c r="AM77" s="139">
        <f>SUM(AP66:AP75)</f>
        <v>0</v>
      </c>
      <c r="AN77" s="43"/>
      <c r="AT77" s="112"/>
      <c r="AU77" s="117" t="s">
        <v>230</v>
      </c>
      <c r="AV77" s="139">
        <f>SUM(AY66:AY75)</f>
        <v>0</v>
      </c>
      <c r="AW77" s="43"/>
      <c r="BC77" s="112"/>
      <c r="BD77" s="117" t="s">
        <v>230</v>
      </c>
      <c r="BE77" s="139">
        <f>SUM(BH66:BH75)</f>
        <v>0</v>
      </c>
      <c r="BF77" s="43"/>
      <c r="BL77" s="112"/>
      <c r="BM77" s="117" t="s">
        <v>230</v>
      </c>
      <c r="BN77" s="139">
        <f>SUM(BQ66:BQ75)</f>
        <v>0</v>
      </c>
      <c r="BO77" s="43"/>
      <c r="BU77" s="112"/>
      <c r="BV77" s="117" t="s">
        <v>230</v>
      </c>
      <c r="BW77" s="139">
        <f>SUM(BZ66:BZ75)</f>
        <v>0</v>
      </c>
      <c r="BX77" s="43"/>
      <c r="CD77" s="112"/>
      <c r="CE77" s="117" t="s">
        <v>230</v>
      </c>
      <c r="CF77" s="139">
        <f>SUM(CI66:CI75)</f>
        <v>0</v>
      </c>
      <c r="CG77" s="43"/>
      <c r="CM77" s="112"/>
      <c r="CN77" s="117" t="s">
        <v>230</v>
      </c>
      <c r="CO77" s="139">
        <f>SUM(CR66:CR75)</f>
        <v>0</v>
      </c>
      <c r="CP77" s="43"/>
      <c r="CV77" s="112"/>
      <c r="CW77" s="117" t="s">
        <v>230</v>
      </c>
      <c r="CX77" s="139">
        <f>SUM(DA66:DA75)</f>
        <v>0</v>
      </c>
      <c r="CY77" s="43"/>
      <c r="DE77" s="112"/>
      <c r="DF77" s="117" t="s">
        <v>230</v>
      </c>
      <c r="DG77" s="139">
        <f>SUM(DJ66:DJ75)</f>
        <v>0</v>
      </c>
      <c r="DH77" s="43"/>
      <c r="DN77" s="112"/>
      <c r="DO77" s="117" t="s">
        <v>230</v>
      </c>
      <c r="DP77" s="139">
        <f>SUM(DS66:DS75)</f>
        <v>0</v>
      </c>
      <c r="DQ77" s="43"/>
      <c r="DW77" s="112"/>
      <c r="DX77" s="117" t="s">
        <v>230</v>
      </c>
      <c r="DY77" s="139">
        <f>SUM(EB66:EB75)</f>
        <v>0</v>
      </c>
      <c r="DZ77" s="43"/>
    </row>
    <row r="78" spans="2:133" x14ac:dyDescent="0.35">
      <c r="J78" s="112"/>
      <c r="S78" s="112"/>
      <c r="AB78" s="112"/>
      <c r="AK78" s="112"/>
      <c r="AT78" s="112"/>
      <c r="BC78" s="112"/>
      <c r="BL78" s="112"/>
      <c r="BU78" s="112"/>
      <c r="CD78" s="112"/>
      <c r="CM78" s="112"/>
      <c r="CV78" s="112"/>
      <c r="DE78" s="112"/>
      <c r="DN78" s="112"/>
      <c r="DW78" s="112"/>
    </row>
    <row r="79" spans="2:133" x14ac:dyDescent="0.35">
      <c r="J79" s="112"/>
      <c r="S79" s="112"/>
      <c r="AB79" s="112"/>
      <c r="AK79" s="112"/>
      <c r="AT79" s="112"/>
      <c r="BC79" s="112"/>
      <c r="BL79" s="112"/>
      <c r="BU79" s="112"/>
      <c r="CD79" s="112"/>
      <c r="CM79" s="112"/>
      <c r="CV79" s="112"/>
      <c r="DE79" s="112"/>
      <c r="DN79" s="112"/>
      <c r="DW79" s="112"/>
    </row>
    <row r="80" spans="2:133" x14ac:dyDescent="0.35">
      <c r="J80" s="112"/>
      <c r="S80" s="112"/>
      <c r="AB80" s="112"/>
      <c r="AK80" s="112"/>
      <c r="AT80" s="112"/>
      <c r="BC80" s="112"/>
      <c r="BL80" s="112"/>
      <c r="BU80" s="112"/>
      <c r="CD80" s="112"/>
      <c r="CM80" s="112"/>
      <c r="CV80" s="112"/>
      <c r="DE80" s="112"/>
      <c r="DN80" s="112"/>
      <c r="DW80" s="112"/>
    </row>
    <row r="81" spans="10:127" x14ac:dyDescent="0.35">
      <c r="J81" s="112"/>
      <c r="S81" s="112"/>
      <c r="AB81" s="112"/>
      <c r="AK81" s="112"/>
      <c r="AT81" s="112"/>
      <c r="BC81" s="112"/>
      <c r="BL81" s="112"/>
      <c r="BU81" s="112"/>
      <c r="CD81" s="112"/>
      <c r="CM81" s="112"/>
      <c r="CV81" s="112"/>
      <c r="DE81" s="112"/>
      <c r="DN81" s="112"/>
      <c r="DW81" s="112"/>
    </row>
    <row r="82" spans="10:127" x14ac:dyDescent="0.35">
      <c r="J82" s="112"/>
      <c r="S82" s="112"/>
      <c r="AB82" s="112"/>
      <c r="AK82" s="112"/>
      <c r="AT82" s="112"/>
      <c r="BC82" s="112"/>
      <c r="BL82" s="112"/>
      <c r="BU82" s="112"/>
      <c r="CD82" s="112"/>
      <c r="CM82" s="112"/>
      <c r="CV82" s="112"/>
      <c r="DE82" s="112"/>
      <c r="DN82" s="112"/>
      <c r="DW82" s="112"/>
    </row>
    <row r="83" spans="10:127" x14ac:dyDescent="0.35">
      <c r="J83" s="112"/>
      <c r="S83" s="112"/>
      <c r="AB83" s="112"/>
      <c r="AK83" s="112"/>
      <c r="AT83" s="112"/>
      <c r="BC83" s="112"/>
      <c r="BL83" s="112"/>
      <c r="BU83" s="112"/>
      <c r="CD83" s="112"/>
      <c r="CM83" s="112"/>
      <c r="CV83" s="112"/>
      <c r="DE83" s="112"/>
      <c r="DN83" s="112"/>
      <c r="DW83" s="112"/>
    </row>
    <row r="84" spans="10:127" x14ac:dyDescent="0.35">
      <c r="J84" s="112"/>
      <c r="S84" s="112"/>
      <c r="AB84" s="112"/>
      <c r="AK84" s="112"/>
      <c r="AT84" s="112"/>
      <c r="BC84" s="112"/>
      <c r="BL84" s="112"/>
      <c r="BU84" s="112"/>
      <c r="CD84" s="112"/>
      <c r="CM84" s="112"/>
      <c r="CV84" s="112"/>
      <c r="DE84" s="112"/>
      <c r="DN84" s="112"/>
      <c r="DW84" s="112"/>
    </row>
    <row r="85" spans="10:127" x14ac:dyDescent="0.35">
      <c r="J85" s="112"/>
      <c r="S85" s="112"/>
      <c r="AB85" s="112"/>
      <c r="AK85" s="112"/>
      <c r="AT85" s="112"/>
      <c r="BC85" s="112"/>
      <c r="BL85" s="112"/>
      <c r="BU85" s="112"/>
      <c r="CD85" s="112"/>
      <c r="CM85" s="112"/>
      <c r="CV85" s="112"/>
      <c r="DE85" s="112"/>
      <c r="DN85" s="112"/>
      <c r="DW85" s="112"/>
    </row>
  </sheetData>
  <sheetProtection algorithmName="SHA-512" hashValue="mXsXIQC2aYVAQhOJhgXSxqxGXRxZ2l4ykg+sednq0Sn2kPOYgNUDp8O4312Vp1r30f1o5LuKwm/IJ8mDcNbing==" saltValue="osEK3ytRLfwohMcruMcapg==" spinCount="100000" sheet="1" objects="1" scenarios="1"/>
  <mergeCells count="15">
    <mergeCell ref="BF14:BF15"/>
    <mergeCell ref="BO14:BO15"/>
    <mergeCell ref="BX14:BX15"/>
    <mergeCell ref="CG14:CG15"/>
    <mergeCell ref="D14:D15"/>
    <mergeCell ref="M14:M15"/>
    <mergeCell ref="V14:V15"/>
    <mergeCell ref="AE14:AE15"/>
    <mergeCell ref="AN14:AN15"/>
    <mergeCell ref="AW14:AW15"/>
    <mergeCell ref="CP14:CP15"/>
    <mergeCell ref="CY14:CY15"/>
    <mergeCell ref="DH14:DH15"/>
    <mergeCell ref="DQ14:DQ15"/>
    <mergeCell ref="DZ14:DZ15"/>
  </mergeCells>
  <conditionalFormatting sqref="D8">
    <cfRule type="containsText" dxfId="615" priority="211" operator="containsText" text="Salah">
      <formula>NOT(ISERROR(SEARCH("Salah",D8)))</formula>
    </cfRule>
    <cfRule type="containsText" dxfId="614" priority="212" operator="containsText" text="Tidak">
      <formula>NOT(ISERROR(SEARCH("Tidak",D8)))</formula>
    </cfRule>
  </conditionalFormatting>
  <conditionalFormatting sqref="D77">
    <cfRule type="containsText" dxfId="613" priority="209" operator="containsText" text="Nilai">
      <formula>NOT(ISERROR(SEARCH("Nilai",D77)))</formula>
    </cfRule>
  </conditionalFormatting>
  <conditionalFormatting sqref="M7:M8">
    <cfRule type="containsText" dxfId="612" priority="199" operator="containsText" text="Salah">
      <formula>NOT(ISERROR(SEARCH("Salah",M7)))</formula>
    </cfRule>
    <cfRule type="containsText" dxfId="611" priority="200" operator="containsText" text="Tidak">
      <formula>NOT(ISERROR(SEARCH("Tidak",M7)))</formula>
    </cfRule>
  </conditionalFormatting>
  <conditionalFormatting sqref="M77">
    <cfRule type="containsText" dxfId="610" priority="197" operator="containsText" text="Nilai">
      <formula>NOT(ISERROR(SEARCH("Nilai",M77)))</formula>
    </cfRule>
  </conditionalFormatting>
  <conditionalFormatting sqref="V7:V8">
    <cfRule type="containsText" dxfId="609" priority="195" operator="containsText" text="Salah">
      <formula>NOT(ISERROR(SEARCH("Salah",V7)))</formula>
    </cfRule>
    <cfRule type="containsText" dxfId="608" priority="196" operator="containsText" text="Tidak">
      <formula>NOT(ISERROR(SEARCH("Tidak",V7)))</formula>
    </cfRule>
  </conditionalFormatting>
  <conditionalFormatting sqref="V77">
    <cfRule type="containsText" dxfId="607" priority="193" operator="containsText" text="Nilai">
      <formula>NOT(ISERROR(SEARCH("Nilai",V77)))</formula>
    </cfRule>
  </conditionalFormatting>
  <conditionalFormatting sqref="AE7:AE8">
    <cfRule type="containsText" dxfId="606" priority="191" operator="containsText" text="Salah">
      <formula>NOT(ISERROR(SEARCH("Salah",AE7)))</formula>
    </cfRule>
    <cfRule type="containsText" dxfId="605" priority="192" operator="containsText" text="Tidak">
      <formula>NOT(ISERROR(SEARCH("Tidak",AE7)))</formula>
    </cfRule>
  </conditionalFormatting>
  <conditionalFormatting sqref="AE77">
    <cfRule type="containsText" dxfId="604" priority="189" operator="containsText" text="Nilai">
      <formula>NOT(ISERROR(SEARCH("Nilai",AE77)))</formula>
    </cfRule>
  </conditionalFormatting>
  <conditionalFormatting sqref="AN7:AN8">
    <cfRule type="containsText" dxfId="603" priority="187" operator="containsText" text="Salah">
      <formula>NOT(ISERROR(SEARCH("Salah",AN7)))</formula>
    </cfRule>
    <cfRule type="containsText" dxfId="602" priority="188" operator="containsText" text="Tidak">
      <formula>NOT(ISERROR(SEARCH("Tidak",AN7)))</formula>
    </cfRule>
  </conditionalFormatting>
  <conditionalFormatting sqref="AN77">
    <cfRule type="containsText" dxfId="601" priority="185" operator="containsText" text="Nilai">
      <formula>NOT(ISERROR(SEARCH("Nilai",AN77)))</formula>
    </cfRule>
  </conditionalFormatting>
  <conditionalFormatting sqref="AW7:AW8">
    <cfRule type="containsText" dxfId="600" priority="183" operator="containsText" text="Salah">
      <formula>NOT(ISERROR(SEARCH("Salah",AW7)))</formula>
    </cfRule>
    <cfRule type="containsText" dxfId="599" priority="184" operator="containsText" text="Tidak">
      <formula>NOT(ISERROR(SEARCH("Tidak",AW7)))</formula>
    </cfRule>
  </conditionalFormatting>
  <conditionalFormatting sqref="AW77">
    <cfRule type="containsText" dxfId="598" priority="181" operator="containsText" text="Nilai">
      <formula>NOT(ISERROR(SEARCH("Nilai",AW77)))</formula>
    </cfRule>
  </conditionalFormatting>
  <conditionalFormatting sqref="BF7:BF8">
    <cfRule type="containsText" dxfId="597" priority="179" operator="containsText" text="Salah">
      <formula>NOT(ISERROR(SEARCH("Salah",BF7)))</formula>
    </cfRule>
    <cfRule type="containsText" dxfId="596" priority="180" operator="containsText" text="Tidak">
      <formula>NOT(ISERROR(SEARCH("Tidak",BF7)))</formula>
    </cfRule>
  </conditionalFormatting>
  <conditionalFormatting sqref="BF77">
    <cfRule type="containsText" dxfId="595" priority="177" operator="containsText" text="Nilai">
      <formula>NOT(ISERROR(SEARCH("Nilai",BF77)))</formula>
    </cfRule>
  </conditionalFormatting>
  <conditionalFormatting sqref="BO7:BO8">
    <cfRule type="containsText" dxfId="594" priority="175" operator="containsText" text="Salah">
      <formula>NOT(ISERROR(SEARCH("Salah",BO7)))</formula>
    </cfRule>
    <cfRule type="containsText" dxfId="593" priority="176" operator="containsText" text="Tidak">
      <formula>NOT(ISERROR(SEARCH("Tidak",BO7)))</formula>
    </cfRule>
  </conditionalFormatting>
  <conditionalFormatting sqref="BO77">
    <cfRule type="containsText" dxfId="592" priority="173" operator="containsText" text="Nilai">
      <formula>NOT(ISERROR(SEARCH("Nilai",BO77)))</formula>
    </cfRule>
  </conditionalFormatting>
  <conditionalFormatting sqref="BX7:BX8">
    <cfRule type="containsText" dxfId="591" priority="171" operator="containsText" text="Salah">
      <formula>NOT(ISERROR(SEARCH("Salah",BX7)))</formula>
    </cfRule>
    <cfRule type="containsText" dxfId="590" priority="172" operator="containsText" text="Tidak">
      <formula>NOT(ISERROR(SEARCH("Tidak",BX7)))</formula>
    </cfRule>
  </conditionalFormatting>
  <conditionalFormatting sqref="BX77">
    <cfRule type="containsText" dxfId="589" priority="169" operator="containsText" text="Nilai">
      <formula>NOT(ISERROR(SEARCH("Nilai",BX77)))</formula>
    </cfRule>
  </conditionalFormatting>
  <conditionalFormatting sqref="CG7:CG8">
    <cfRule type="containsText" dxfId="588" priority="167" operator="containsText" text="Salah">
      <formula>NOT(ISERROR(SEARCH("Salah",CG7)))</formula>
    </cfRule>
    <cfRule type="containsText" dxfId="587" priority="168" operator="containsText" text="Tidak">
      <formula>NOT(ISERROR(SEARCH("Tidak",CG7)))</formula>
    </cfRule>
  </conditionalFormatting>
  <conditionalFormatting sqref="CG77">
    <cfRule type="containsText" dxfId="586" priority="165" operator="containsText" text="Nilai">
      <formula>NOT(ISERROR(SEARCH("Nilai",CG77)))</formula>
    </cfRule>
  </conditionalFormatting>
  <conditionalFormatting sqref="C10">
    <cfRule type="containsText" dxfId="585" priority="163" operator="containsText" text="Silah">
      <formula>NOT(ISERROR(SEARCH("Silah",C10)))</formula>
    </cfRule>
    <cfRule type="containsText" dxfId="584" priority="164" operator="containsText" text="Tidak">
      <formula>NOT(ISERROR(SEARCH("Tidak",C10)))</formula>
    </cfRule>
  </conditionalFormatting>
  <conditionalFormatting sqref="G10">
    <cfRule type="containsText" dxfId="583" priority="161" operator="containsText" text="Silah">
      <formula>NOT(ISERROR(SEARCH("Silah",G10)))</formula>
    </cfRule>
    <cfRule type="containsText" dxfId="582" priority="162" operator="containsText" text="Tidak">
      <formula>NOT(ISERROR(SEARCH("Tidak",G10)))</formula>
    </cfRule>
  </conditionalFormatting>
  <conditionalFormatting sqref="L10">
    <cfRule type="containsText" dxfId="581" priority="155" operator="containsText" text="Silah">
      <formula>NOT(ISERROR(SEARCH("Silah",L10)))</formula>
    </cfRule>
    <cfRule type="containsText" dxfId="580" priority="156" operator="containsText" text="Tidak">
      <formula>NOT(ISERROR(SEARCH("Tidak",L10)))</formula>
    </cfRule>
  </conditionalFormatting>
  <conditionalFormatting sqref="P10">
    <cfRule type="containsText" dxfId="579" priority="153" operator="containsText" text="Silah">
      <formula>NOT(ISERROR(SEARCH("Silah",P10)))</formula>
    </cfRule>
    <cfRule type="containsText" dxfId="578" priority="154" operator="containsText" text="Tidak">
      <formula>NOT(ISERROR(SEARCH("Tidak",P10)))</formula>
    </cfRule>
  </conditionalFormatting>
  <conditionalFormatting sqref="U10">
    <cfRule type="containsText" dxfId="577" priority="151" operator="containsText" text="Silah">
      <formula>NOT(ISERROR(SEARCH("Silah",U10)))</formula>
    </cfRule>
    <cfRule type="containsText" dxfId="576" priority="152" operator="containsText" text="Tidak">
      <formula>NOT(ISERROR(SEARCH("Tidak",U10)))</formula>
    </cfRule>
  </conditionalFormatting>
  <conditionalFormatting sqref="Y10">
    <cfRule type="containsText" dxfId="575" priority="149" operator="containsText" text="Silah">
      <formula>NOT(ISERROR(SEARCH("Silah",Y10)))</formula>
    </cfRule>
    <cfRule type="containsText" dxfId="574" priority="150" operator="containsText" text="Tidak">
      <formula>NOT(ISERROR(SEARCH("Tidak",Y10)))</formula>
    </cfRule>
  </conditionalFormatting>
  <conditionalFormatting sqref="AD10">
    <cfRule type="containsText" dxfId="573" priority="147" operator="containsText" text="Silah">
      <formula>NOT(ISERROR(SEARCH("Silah",AD10)))</formula>
    </cfRule>
    <cfRule type="containsText" dxfId="572" priority="148" operator="containsText" text="Tidak">
      <formula>NOT(ISERROR(SEARCH("Tidak",AD10)))</formula>
    </cfRule>
  </conditionalFormatting>
  <conditionalFormatting sqref="AH10">
    <cfRule type="containsText" dxfId="571" priority="145" operator="containsText" text="Silah">
      <formula>NOT(ISERROR(SEARCH("Silah",AH10)))</formula>
    </cfRule>
    <cfRule type="containsText" dxfId="570" priority="146" operator="containsText" text="Tidak">
      <formula>NOT(ISERROR(SEARCH("Tidak",AH10)))</formula>
    </cfRule>
  </conditionalFormatting>
  <conditionalFormatting sqref="AM10">
    <cfRule type="containsText" dxfId="569" priority="143" operator="containsText" text="Silah">
      <formula>NOT(ISERROR(SEARCH("Silah",AM10)))</formula>
    </cfRule>
    <cfRule type="containsText" dxfId="568" priority="144" operator="containsText" text="Tidak">
      <formula>NOT(ISERROR(SEARCH("Tidak",AM10)))</formula>
    </cfRule>
  </conditionalFormatting>
  <conditionalFormatting sqref="AQ10">
    <cfRule type="containsText" dxfId="567" priority="141" operator="containsText" text="Silah">
      <formula>NOT(ISERROR(SEARCH("Silah",AQ10)))</formula>
    </cfRule>
    <cfRule type="containsText" dxfId="566" priority="142" operator="containsText" text="Tidak">
      <formula>NOT(ISERROR(SEARCH("Tidak",AQ10)))</formula>
    </cfRule>
  </conditionalFormatting>
  <conditionalFormatting sqref="AV10">
    <cfRule type="containsText" dxfId="565" priority="139" operator="containsText" text="Silah">
      <formula>NOT(ISERROR(SEARCH("Silah",AV10)))</formula>
    </cfRule>
    <cfRule type="containsText" dxfId="564" priority="140" operator="containsText" text="Tidak">
      <formula>NOT(ISERROR(SEARCH("Tidak",AV10)))</formula>
    </cfRule>
  </conditionalFormatting>
  <conditionalFormatting sqref="AZ10">
    <cfRule type="containsText" dxfId="563" priority="137" operator="containsText" text="Silah">
      <formula>NOT(ISERROR(SEARCH("Silah",AZ10)))</formula>
    </cfRule>
    <cfRule type="containsText" dxfId="562" priority="138" operator="containsText" text="Tidak">
      <formula>NOT(ISERROR(SEARCH("Tidak",AZ10)))</formula>
    </cfRule>
  </conditionalFormatting>
  <conditionalFormatting sqref="BE10">
    <cfRule type="containsText" dxfId="561" priority="135" operator="containsText" text="Silah">
      <formula>NOT(ISERROR(SEARCH("Silah",BE10)))</formula>
    </cfRule>
    <cfRule type="containsText" dxfId="560" priority="136" operator="containsText" text="Tidak">
      <formula>NOT(ISERROR(SEARCH("Tidak",BE10)))</formula>
    </cfRule>
  </conditionalFormatting>
  <conditionalFormatting sqref="BI10">
    <cfRule type="containsText" dxfId="559" priority="133" operator="containsText" text="Silah">
      <formula>NOT(ISERROR(SEARCH("Silah",BI10)))</formula>
    </cfRule>
    <cfRule type="containsText" dxfId="558" priority="134" operator="containsText" text="Tidak">
      <formula>NOT(ISERROR(SEARCH("Tidak",BI10)))</formula>
    </cfRule>
  </conditionalFormatting>
  <conditionalFormatting sqref="BN10">
    <cfRule type="containsText" dxfId="557" priority="131" operator="containsText" text="Silah">
      <formula>NOT(ISERROR(SEARCH("Silah",BN10)))</formula>
    </cfRule>
    <cfRule type="containsText" dxfId="556" priority="132" operator="containsText" text="Tidak">
      <formula>NOT(ISERROR(SEARCH("Tidak",BN10)))</formula>
    </cfRule>
  </conditionalFormatting>
  <conditionalFormatting sqref="BR10">
    <cfRule type="containsText" dxfId="555" priority="129" operator="containsText" text="Silah">
      <formula>NOT(ISERROR(SEARCH("Silah",BR10)))</formula>
    </cfRule>
    <cfRule type="containsText" dxfId="554" priority="130" operator="containsText" text="Tidak">
      <formula>NOT(ISERROR(SEARCH("Tidak",BR10)))</formula>
    </cfRule>
  </conditionalFormatting>
  <conditionalFormatting sqref="BW10">
    <cfRule type="containsText" dxfId="553" priority="127" operator="containsText" text="Silah">
      <formula>NOT(ISERROR(SEARCH("Silah",BW10)))</formula>
    </cfRule>
    <cfRule type="containsText" dxfId="552" priority="128" operator="containsText" text="Tidak">
      <formula>NOT(ISERROR(SEARCH("Tidak",BW10)))</formula>
    </cfRule>
  </conditionalFormatting>
  <conditionalFormatting sqref="CA10">
    <cfRule type="containsText" dxfId="551" priority="125" operator="containsText" text="Silah">
      <formula>NOT(ISERROR(SEARCH("Silah",CA10)))</formula>
    </cfRule>
    <cfRule type="containsText" dxfId="550" priority="126" operator="containsText" text="Tidak">
      <formula>NOT(ISERROR(SEARCH("Tidak",CA10)))</formula>
    </cfRule>
  </conditionalFormatting>
  <conditionalFormatting sqref="CF10">
    <cfRule type="containsText" dxfId="549" priority="123" operator="containsText" text="Silah">
      <formula>NOT(ISERROR(SEARCH("Silah",CF10)))</formula>
    </cfRule>
    <cfRule type="containsText" dxfId="548" priority="124" operator="containsText" text="Tidak">
      <formula>NOT(ISERROR(SEARCH("Tidak",CF10)))</formula>
    </cfRule>
  </conditionalFormatting>
  <conditionalFormatting sqref="CJ10">
    <cfRule type="containsText" dxfId="547" priority="121" operator="containsText" text="Silah">
      <formula>NOT(ISERROR(SEARCH("Silah",CJ10)))</formula>
    </cfRule>
    <cfRule type="containsText" dxfId="546" priority="122" operator="containsText" text="Tidak">
      <formula>NOT(ISERROR(SEARCH("Tidak",CJ10)))</formula>
    </cfRule>
  </conditionalFormatting>
  <conditionalFormatting sqref="L34">
    <cfRule type="cellIs" dxfId="545" priority="116" operator="greaterThan">
      <formula>L18</formula>
    </cfRule>
  </conditionalFormatting>
  <conditionalFormatting sqref="M58">
    <cfRule type="containsText" dxfId="544" priority="107" operator="containsText" text="Nilai">
      <formula>NOT(ISERROR(SEARCH("Nilai",M58)))</formula>
    </cfRule>
  </conditionalFormatting>
  <conditionalFormatting sqref="L58">
    <cfRule type="cellIs" dxfId="543" priority="106" operator="greaterThan">
      <formula>L42</formula>
    </cfRule>
  </conditionalFormatting>
  <conditionalFormatting sqref="D58">
    <cfRule type="containsText" dxfId="542" priority="86" operator="containsText" text="Nilai">
      <formula>NOT(ISERROR(SEARCH("Nilai",D58)))</formula>
    </cfRule>
  </conditionalFormatting>
  <conditionalFormatting sqref="C58">
    <cfRule type="cellIs" dxfId="541" priority="85" operator="greaterThan">
      <formula>C42</formula>
    </cfRule>
  </conditionalFormatting>
  <conditionalFormatting sqref="V58">
    <cfRule type="containsText" dxfId="540" priority="84" operator="containsText" text="Nilai">
      <formula>NOT(ISERROR(SEARCH("Nilai",V58)))</formula>
    </cfRule>
  </conditionalFormatting>
  <conditionalFormatting sqref="U58">
    <cfRule type="cellIs" dxfId="539" priority="83" operator="greaterThan">
      <formula>U42</formula>
    </cfRule>
  </conditionalFormatting>
  <conditionalFormatting sqref="AE58">
    <cfRule type="containsText" dxfId="538" priority="82" operator="containsText" text="Nilai">
      <formula>NOT(ISERROR(SEARCH("Nilai",AE58)))</formula>
    </cfRule>
  </conditionalFormatting>
  <conditionalFormatting sqref="AD58">
    <cfRule type="cellIs" dxfId="537" priority="81" operator="greaterThan">
      <formula>AD42</formula>
    </cfRule>
  </conditionalFormatting>
  <conditionalFormatting sqref="AN58">
    <cfRule type="containsText" dxfId="536" priority="80" operator="containsText" text="Nilai">
      <formula>NOT(ISERROR(SEARCH("Nilai",AN58)))</formula>
    </cfRule>
  </conditionalFormatting>
  <conditionalFormatting sqref="AM58">
    <cfRule type="cellIs" dxfId="535" priority="79" operator="greaterThan">
      <formula>AM42</formula>
    </cfRule>
  </conditionalFormatting>
  <conditionalFormatting sqref="AW58">
    <cfRule type="containsText" dxfId="534" priority="78" operator="containsText" text="Nilai">
      <formula>NOT(ISERROR(SEARCH("Nilai",AW58)))</formula>
    </cfRule>
  </conditionalFormatting>
  <conditionalFormatting sqref="AV58">
    <cfRule type="cellIs" dxfId="533" priority="77" operator="greaterThan">
      <formula>AV42</formula>
    </cfRule>
  </conditionalFormatting>
  <conditionalFormatting sqref="BF58">
    <cfRule type="containsText" dxfId="532" priority="76" operator="containsText" text="Nilai">
      <formula>NOT(ISERROR(SEARCH("Nilai",BF58)))</formula>
    </cfRule>
  </conditionalFormatting>
  <conditionalFormatting sqref="BE58">
    <cfRule type="cellIs" dxfId="531" priority="75" operator="greaterThan">
      <formula>BE42</formula>
    </cfRule>
  </conditionalFormatting>
  <conditionalFormatting sqref="BO58">
    <cfRule type="containsText" dxfId="530" priority="74" operator="containsText" text="Nilai">
      <formula>NOT(ISERROR(SEARCH("Nilai",BO58)))</formula>
    </cfRule>
  </conditionalFormatting>
  <conditionalFormatting sqref="BN58">
    <cfRule type="cellIs" dxfId="529" priority="73" operator="greaterThan">
      <formula>BN42</formula>
    </cfRule>
  </conditionalFormatting>
  <conditionalFormatting sqref="BX58">
    <cfRule type="containsText" dxfId="528" priority="70" operator="containsText" text="Nilai">
      <formula>NOT(ISERROR(SEARCH("Nilai",BX58)))</formula>
    </cfRule>
  </conditionalFormatting>
  <conditionalFormatting sqref="BW58">
    <cfRule type="cellIs" dxfId="527" priority="69" operator="greaterThan">
      <formula>BW42</formula>
    </cfRule>
  </conditionalFormatting>
  <conditionalFormatting sqref="CG58">
    <cfRule type="containsText" dxfId="526" priority="68" operator="containsText" text="Nilai">
      <formula>NOT(ISERROR(SEARCH("Nilai",CG58)))</formula>
    </cfRule>
  </conditionalFormatting>
  <conditionalFormatting sqref="CF58">
    <cfRule type="cellIs" dxfId="525" priority="67" operator="greaterThan">
      <formula>CF42</formula>
    </cfRule>
  </conditionalFormatting>
  <conditionalFormatting sqref="C34">
    <cfRule type="cellIs" dxfId="524" priority="66" operator="greaterThan">
      <formula>C18</formula>
    </cfRule>
  </conditionalFormatting>
  <conditionalFormatting sqref="U34">
    <cfRule type="cellIs" dxfId="523" priority="65" operator="greaterThan">
      <formula>U18</formula>
    </cfRule>
  </conditionalFormatting>
  <conditionalFormatting sqref="CF34">
    <cfRule type="cellIs" dxfId="522" priority="53" operator="greaterThan">
      <formula>CF18</formula>
    </cfRule>
  </conditionalFormatting>
  <conditionalFormatting sqref="AD34">
    <cfRule type="cellIs" dxfId="521" priority="63" operator="greaterThan">
      <formula>AD18</formula>
    </cfRule>
  </conditionalFormatting>
  <conditionalFormatting sqref="AM34">
    <cfRule type="cellIs" dxfId="520" priority="62" operator="greaterThan">
      <formula>AM18</formula>
    </cfRule>
  </conditionalFormatting>
  <conditionalFormatting sqref="BE34">
    <cfRule type="cellIs" dxfId="519" priority="59" operator="greaterThan">
      <formula>BE18</formula>
    </cfRule>
  </conditionalFormatting>
  <conditionalFormatting sqref="AV34">
    <cfRule type="cellIs" dxfId="518" priority="58" operator="greaterThan">
      <formula>AV18</formula>
    </cfRule>
  </conditionalFormatting>
  <conditionalFormatting sqref="BN34">
    <cfRule type="cellIs" dxfId="517" priority="57" operator="greaterThan">
      <formula>BN18</formula>
    </cfRule>
  </conditionalFormatting>
  <conditionalFormatting sqref="BW34">
    <cfRule type="cellIs" dxfId="516" priority="56" operator="greaterThan">
      <formula>BW18</formula>
    </cfRule>
  </conditionalFormatting>
  <conditionalFormatting sqref="D7">
    <cfRule type="containsText" dxfId="515" priority="51" operator="containsText" text="Salah">
      <formula>NOT(ISERROR(SEARCH("Salah",D7)))</formula>
    </cfRule>
    <cfRule type="containsText" dxfId="514" priority="52" operator="containsText" text="Tidak">
      <formula>NOT(ISERROR(SEARCH("Tidak",D7)))</formula>
    </cfRule>
  </conditionalFormatting>
  <conditionalFormatting sqref="CP7:CP8">
    <cfRule type="containsText" dxfId="513" priority="49" operator="containsText" text="Salah">
      <formula>NOT(ISERROR(SEARCH("Salah",CP7)))</formula>
    </cfRule>
    <cfRule type="containsText" dxfId="512" priority="50" operator="containsText" text="Tidak">
      <formula>NOT(ISERROR(SEARCH("Tidak",CP7)))</formula>
    </cfRule>
  </conditionalFormatting>
  <conditionalFormatting sqref="CP77">
    <cfRule type="containsText" dxfId="511" priority="48" operator="containsText" text="Nilai">
      <formula>NOT(ISERROR(SEARCH("Nilai",CP77)))</formula>
    </cfRule>
  </conditionalFormatting>
  <conditionalFormatting sqref="CY7:CY8">
    <cfRule type="containsText" dxfId="510" priority="46" operator="containsText" text="Salah">
      <formula>NOT(ISERROR(SEARCH("Salah",CY7)))</formula>
    </cfRule>
    <cfRule type="containsText" dxfId="509" priority="47" operator="containsText" text="Tidak">
      <formula>NOT(ISERROR(SEARCH("Tidak",CY7)))</formula>
    </cfRule>
  </conditionalFormatting>
  <conditionalFormatting sqref="CY77">
    <cfRule type="containsText" dxfId="508" priority="45" operator="containsText" text="Nilai">
      <formula>NOT(ISERROR(SEARCH("Nilai",CY77)))</formula>
    </cfRule>
  </conditionalFormatting>
  <conditionalFormatting sqref="DH7:DH8">
    <cfRule type="containsText" dxfId="507" priority="43" operator="containsText" text="Salah">
      <formula>NOT(ISERROR(SEARCH("Salah",DH7)))</formula>
    </cfRule>
    <cfRule type="containsText" dxfId="506" priority="44" operator="containsText" text="Tidak">
      <formula>NOT(ISERROR(SEARCH("Tidak",DH7)))</formula>
    </cfRule>
  </conditionalFormatting>
  <conditionalFormatting sqref="DH77">
    <cfRule type="containsText" dxfId="505" priority="42" operator="containsText" text="Nilai">
      <formula>NOT(ISERROR(SEARCH("Nilai",DH77)))</formula>
    </cfRule>
  </conditionalFormatting>
  <conditionalFormatting sqref="DQ7:DQ8">
    <cfRule type="containsText" dxfId="504" priority="40" operator="containsText" text="Salah">
      <formula>NOT(ISERROR(SEARCH("Salah",DQ7)))</formula>
    </cfRule>
    <cfRule type="containsText" dxfId="503" priority="41" operator="containsText" text="Tidak">
      <formula>NOT(ISERROR(SEARCH("Tidak",DQ7)))</formula>
    </cfRule>
  </conditionalFormatting>
  <conditionalFormatting sqref="DQ77">
    <cfRule type="containsText" dxfId="502" priority="39" operator="containsText" text="Nilai">
      <formula>NOT(ISERROR(SEARCH("Nilai",DQ77)))</formula>
    </cfRule>
  </conditionalFormatting>
  <conditionalFormatting sqref="DZ7:DZ8">
    <cfRule type="containsText" dxfId="501" priority="37" operator="containsText" text="Salah">
      <formula>NOT(ISERROR(SEARCH("Salah",DZ7)))</formula>
    </cfRule>
    <cfRule type="containsText" dxfId="500" priority="38" operator="containsText" text="Tidak">
      <formula>NOT(ISERROR(SEARCH("Tidak",DZ7)))</formula>
    </cfRule>
  </conditionalFormatting>
  <conditionalFormatting sqref="DZ77">
    <cfRule type="containsText" dxfId="499" priority="36" operator="containsText" text="Nilai">
      <formula>NOT(ISERROR(SEARCH("Nilai",DZ77)))</formula>
    </cfRule>
  </conditionalFormatting>
  <conditionalFormatting sqref="CO10">
    <cfRule type="containsText" dxfId="498" priority="34" operator="containsText" text="Silah">
      <formula>NOT(ISERROR(SEARCH("Silah",CO10)))</formula>
    </cfRule>
    <cfRule type="containsText" dxfId="497" priority="35" operator="containsText" text="Tidak">
      <formula>NOT(ISERROR(SEARCH("Tidak",CO10)))</formula>
    </cfRule>
  </conditionalFormatting>
  <conditionalFormatting sqref="CS10">
    <cfRule type="containsText" dxfId="496" priority="32" operator="containsText" text="Silah">
      <formula>NOT(ISERROR(SEARCH("Silah",CS10)))</formula>
    </cfRule>
    <cfRule type="containsText" dxfId="495" priority="33" operator="containsText" text="Tidak">
      <formula>NOT(ISERROR(SEARCH("Tidak",CS10)))</formula>
    </cfRule>
  </conditionalFormatting>
  <conditionalFormatting sqref="CX10">
    <cfRule type="containsText" dxfId="494" priority="30" operator="containsText" text="Silah">
      <formula>NOT(ISERROR(SEARCH("Silah",CX10)))</formula>
    </cfRule>
    <cfRule type="containsText" dxfId="493" priority="31" operator="containsText" text="Tidak">
      <formula>NOT(ISERROR(SEARCH("Tidak",CX10)))</formula>
    </cfRule>
  </conditionalFormatting>
  <conditionalFormatting sqref="DB10">
    <cfRule type="containsText" dxfId="492" priority="28" operator="containsText" text="Silah">
      <formula>NOT(ISERROR(SEARCH("Silah",DB10)))</formula>
    </cfRule>
    <cfRule type="containsText" dxfId="491" priority="29" operator="containsText" text="Tidak">
      <formula>NOT(ISERROR(SEARCH("Tidak",DB10)))</formula>
    </cfRule>
  </conditionalFormatting>
  <conditionalFormatting sqref="DG10">
    <cfRule type="containsText" dxfId="490" priority="26" operator="containsText" text="Silah">
      <formula>NOT(ISERROR(SEARCH("Silah",DG10)))</formula>
    </cfRule>
    <cfRule type="containsText" dxfId="489" priority="27" operator="containsText" text="Tidak">
      <formula>NOT(ISERROR(SEARCH("Tidak",DG10)))</formula>
    </cfRule>
  </conditionalFormatting>
  <conditionalFormatting sqref="DK10">
    <cfRule type="containsText" dxfId="488" priority="24" operator="containsText" text="Silah">
      <formula>NOT(ISERROR(SEARCH("Silah",DK10)))</formula>
    </cfRule>
    <cfRule type="containsText" dxfId="487" priority="25" operator="containsText" text="Tidak">
      <formula>NOT(ISERROR(SEARCH("Tidak",DK10)))</formula>
    </cfRule>
  </conditionalFormatting>
  <conditionalFormatting sqref="DP10">
    <cfRule type="containsText" dxfId="486" priority="22" operator="containsText" text="Silah">
      <formula>NOT(ISERROR(SEARCH("Silah",DP10)))</formula>
    </cfRule>
    <cfRule type="containsText" dxfId="485" priority="23" operator="containsText" text="Tidak">
      <formula>NOT(ISERROR(SEARCH("Tidak",DP10)))</formula>
    </cfRule>
  </conditionalFormatting>
  <conditionalFormatting sqref="DT10">
    <cfRule type="containsText" dxfId="484" priority="20" operator="containsText" text="Silah">
      <formula>NOT(ISERROR(SEARCH("Silah",DT10)))</formula>
    </cfRule>
    <cfRule type="containsText" dxfId="483" priority="21" operator="containsText" text="Tidak">
      <formula>NOT(ISERROR(SEARCH("Tidak",DT10)))</formula>
    </cfRule>
  </conditionalFormatting>
  <conditionalFormatting sqref="DY10">
    <cfRule type="containsText" dxfId="482" priority="18" operator="containsText" text="Silah">
      <formula>NOT(ISERROR(SEARCH("Silah",DY10)))</formula>
    </cfRule>
    <cfRule type="containsText" dxfId="481" priority="19" operator="containsText" text="Tidak">
      <formula>NOT(ISERROR(SEARCH("Tidak",DY10)))</formula>
    </cfRule>
  </conditionalFormatting>
  <conditionalFormatting sqref="EC10">
    <cfRule type="containsText" dxfId="480" priority="16" operator="containsText" text="Silah">
      <formula>NOT(ISERROR(SEARCH("Silah",EC10)))</formula>
    </cfRule>
    <cfRule type="containsText" dxfId="479" priority="17" operator="containsText" text="Tidak">
      <formula>NOT(ISERROR(SEARCH("Tidak",EC10)))</formula>
    </cfRule>
  </conditionalFormatting>
  <conditionalFormatting sqref="CP58">
    <cfRule type="containsText" dxfId="478" priority="15" operator="containsText" text="Nilai">
      <formula>NOT(ISERROR(SEARCH("Nilai",CP58)))</formula>
    </cfRule>
  </conditionalFormatting>
  <conditionalFormatting sqref="CO58">
    <cfRule type="cellIs" dxfId="477" priority="14" operator="greaterThan">
      <formula>CO42</formula>
    </cfRule>
  </conditionalFormatting>
  <conditionalFormatting sqref="CY58">
    <cfRule type="containsText" dxfId="476" priority="13" operator="containsText" text="Nilai">
      <formula>NOT(ISERROR(SEARCH("Nilai",CY58)))</formula>
    </cfRule>
  </conditionalFormatting>
  <conditionalFormatting sqref="CX58">
    <cfRule type="cellIs" dxfId="475" priority="12" operator="greaterThan">
      <formula>CX42</formula>
    </cfRule>
  </conditionalFormatting>
  <conditionalFormatting sqref="DH58">
    <cfRule type="containsText" dxfId="474" priority="11" operator="containsText" text="Nilai">
      <formula>NOT(ISERROR(SEARCH("Nilai",DH58)))</formula>
    </cfRule>
  </conditionalFormatting>
  <conditionalFormatting sqref="DG58">
    <cfRule type="cellIs" dxfId="473" priority="10" operator="greaterThan">
      <formula>DG42</formula>
    </cfRule>
  </conditionalFormatting>
  <conditionalFormatting sqref="DQ58">
    <cfRule type="containsText" dxfId="472" priority="9" operator="containsText" text="Nilai">
      <formula>NOT(ISERROR(SEARCH("Nilai",DQ58)))</formula>
    </cfRule>
  </conditionalFormatting>
  <conditionalFormatting sqref="DP58">
    <cfRule type="cellIs" dxfId="471" priority="8" operator="greaterThan">
      <formula>DP42</formula>
    </cfRule>
  </conditionalFormatting>
  <conditionalFormatting sqref="DZ58">
    <cfRule type="containsText" dxfId="470" priority="7" operator="containsText" text="Nilai">
      <formula>NOT(ISERROR(SEARCH("Nilai",DZ58)))</formula>
    </cfRule>
  </conditionalFormatting>
  <conditionalFormatting sqref="DY58">
    <cfRule type="cellIs" dxfId="469" priority="6" operator="greaterThan">
      <formula>DY42</formula>
    </cfRule>
  </conditionalFormatting>
  <conditionalFormatting sqref="DY34">
    <cfRule type="cellIs" dxfId="468" priority="1" operator="greaterThan">
      <formula>DY18</formula>
    </cfRule>
  </conditionalFormatting>
  <conditionalFormatting sqref="CX34">
    <cfRule type="cellIs" dxfId="467" priority="5" operator="greaterThan">
      <formula>CX18</formula>
    </cfRule>
  </conditionalFormatting>
  <conditionalFormatting sqref="CO34">
    <cfRule type="cellIs" dxfId="466" priority="4" operator="greaterThan">
      <formula>CO18</formula>
    </cfRule>
  </conditionalFormatting>
  <conditionalFormatting sqref="DG34">
    <cfRule type="cellIs" dxfId="465" priority="3" operator="greaterThan">
      <formula>DG18</formula>
    </cfRule>
  </conditionalFormatting>
  <conditionalFormatting sqref="DP34">
    <cfRule type="cellIs" dxfId="464" priority="2" operator="greaterThan">
      <formula>DP18</formula>
    </cfRule>
  </conditionalFormatting>
  <pageMargins left="0.7" right="0.7" top="0.75" bottom="0.75" header="0.3" footer="0.3"/>
  <pageSetup paperSize="9" orientation="portrait" r:id="rId1"/>
  <ignoredErrors>
    <ignoredError sqref="F14:H15 F11 H11 H12 O11:Q11 O14:Q15 P12:Q12 X14:Z15 X11:Z11 Y12:Z12 AG11:AI11 AP14:AR15 AY14:BA15 AY11 BH11 BQ15:BS15 BQ11:BS11 BZ11:CB11 CI14:CK15 BR12:BS12 BQ13 BQ14:BS14 BA11 BA12 CI11 CK11 CK12 AG14:AI15 AH12:AI12 BH14:BJ15 AP11 AR11 AR12 BZ14:CB15 CA12:CB12 BJ11 BJ12 X13 Z13 O13 Q13 AG13 AI13 AP13 AR13 AY13 BA13 BH13 BJ13 BS13 BZ13 CB13 CI13 CK13 W7 AF7 AO7 AX7 BG7 BP7 BY7 CH7 F13 H13" evalError="1"/>
  </ignoredErrors>
  <drawing r:id="rId2"/>
  <tableParts count="45">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s>
  <extLst>
    <ext xmlns:x14="http://schemas.microsoft.com/office/spreadsheetml/2009/9/main" uri="{CCE6A557-97BC-4b89-ADB6-D9C93CAAB3DF}">
      <x14:dataValidations xmlns:xm="http://schemas.microsoft.com/office/excel/2006/main" count="6">
        <x14:dataValidation type="list" allowBlank="1" showErrorMessage="1" errorTitle="Validasi Data" error="Harap Untuk Melakukan Pengisian Data Sesuai Dengan Daftar Pilihan Yang Ada" xr:uid="{AD6F25BF-6D32-4829-B9BA-FCE3DA61D432}">
          <x14:formula1>
            <xm:f>'MASTER DATA'!$AE$2:$AE$5</xm:f>
          </x14:formula1>
          <xm:sqref>C7 BW7 U7 DG7 AD7 AM7 AV7 BE7 BN7 L7 DP7 CF7 CO7 CX7 DY7</xm:sqref>
        </x14:dataValidation>
        <x14:dataValidation type="list" allowBlank="1" showErrorMessage="1" errorTitle="Validasi Data" error="Harap Untuk Melakukan Pengisian Data Sesuai Dengan Daftar Pilihan Yang Ada" xr:uid="{23E68F40-4DB7-4BE6-9561-0A8C9A9CCB65}">
          <x14:formula1>
            <xm:f>'MASTER DATA'!$C$7:$C$9</xm:f>
          </x14:formula1>
          <xm:sqref>B23:B32 B47:B56 BV47:BV56 BM23:BM32 CE47:CE56 K47:K56 AU23:AU32 T47:T56 K23:K32 AC47:AC56 DO23:DO32 AL47:AL56 AC23:AC32 AU47:AU56 AL23:AL32 BD47:BD56 T23:T32 BM47:BM56 BD23:BD32 BV23:BV32 DO47:DO56 DF23:DF32 DX47:DX56 CN23:CN32 CN47:CN56 CE23:CE32 CW47:CW56 DF47:DF56 CW23:CW32 DX23:DX32</xm:sqref>
        </x14:dataValidation>
        <x14:dataValidation type="list" allowBlank="1" showErrorMessage="1" errorTitle="Validasi Data" error="Harap Untuk Melakukan Pengisian Data Sesuai Dengan Daftar Pilihan Yang Ada" xr:uid="{A5E5ED88-059B-4883-A2CB-C886E6744A43}">
          <x14:formula1>
            <xm:f>'MASTER DATA'!$AS$2:$AS$5</xm:f>
          </x14:formula1>
          <xm:sqref>G11 P11 Y11 AH11 AQ11 AZ11 BI11 BR11 CA11 CJ11 CS11 DB11 DK11 DT11 EC11</xm:sqref>
        </x14:dataValidation>
        <x14:dataValidation type="list" allowBlank="1" showErrorMessage="1" errorTitle="Validasi Data" error="Harap Untuk Melakukan Pengisian Data Sesuai Dengan Daftar Pilihan Yang Ada" xr:uid="{1580A7BA-75BA-4F11-9C73-FD71E1B6175E}">
          <x14:formula1>
            <xm:f>'MASTER DATA'!$AW$2:$AW$5</xm:f>
          </x14:formula1>
          <xm:sqref>G12 P12 Y12 AH12 AQ12 AZ12 BI12 BR12 CA12 CJ12 CS12 DB12 DK12 DT12 EC12</xm:sqref>
        </x14:dataValidation>
        <x14:dataValidation type="list" allowBlank="1" showErrorMessage="1" errorTitle="Validasi Data" error="Harap Untuk Melakukan Pengisian Data Sesuai Dengan Daftar Pilihan Yang Ada" xr:uid="{77B2F4C2-A9F8-4304-B981-4774E6D2569C}">
          <x14:formula1>
            <xm:f>'MASTER DATA'!$AG$2:$AG$5</xm:f>
          </x14:formula1>
          <xm:sqref>C11 L11 U11 CF11 AD11 BW11 AV11 BE11 BN11 AM11 DP11 CO11 CX11 DG11 DY11</xm:sqref>
        </x14:dataValidation>
        <x14:dataValidation type="list" allowBlank="1" showErrorMessage="1" errorTitle="Validasi Data" error="Harap Untuk Melakukan Pengisian Data Sesuai Dengan Daftar Pilihan Yang Ada" xr:uid="{E6C09C43-DBC4-4CAC-90DB-61FFA5640A89}">
          <x14:formula1>
            <xm:f>'MASTER DATA'!$I$16:$I$26</xm:f>
          </x14:formula1>
          <xm:sqref>E23:E32 E47:E56 D66:D75 CG66:CG75 N47:N56 W47:W56 AF47:AF56 AO47:AO56 AX47:AX56 BG47:BG56 BP47:BP56 BY47:BY56 CH47:CH56 N23:N32 W23:W32 DR23:DR32 AF23:AF32 AO23:AO32 AX23:AX32 BG23:BG32 BP23:BP32 M66:M75 V66:V75 AE66:AE75 AN66:AN75 AW66:AW75 BF66:BF75 BO66:BO75 BX66:BX75 BY23:BY32 DZ66:DZ75 CQ47:CQ56 CZ47:CZ56 DI47:DI56 DR47:DR56 EA47:EA56 CH23:CH32 CQ23:CQ32 CZ23:CZ32 DI23:DI32 CP66:CP75 CY66:CY75 DH66:DH75 DQ66:DQ75 EA23:EA32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1BEA-9E57-4E92-8BF5-B9479137BA30}">
  <dimension ref="A1:AD6"/>
  <sheetViews>
    <sheetView showGridLines="0" zoomScale="80" zoomScaleNormal="80" workbookViewId="0">
      <pane xSplit="4" ySplit="5" topLeftCell="E6" activePane="bottomRight" state="frozen"/>
      <selection pane="topRight" activeCell="E1" sqref="E1"/>
      <selection pane="bottomLeft" activeCell="A6" sqref="A6"/>
      <selection pane="bottomRight" activeCell="E12" sqref="E12"/>
    </sheetView>
  </sheetViews>
  <sheetFormatPr defaultColWidth="8.6328125" defaultRowHeight="14.5" x14ac:dyDescent="0.35"/>
  <cols>
    <col min="1" max="1" width="8.6328125" style="223"/>
    <col min="2" max="2" width="13.36328125" style="223" customWidth="1"/>
    <col min="3" max="3" width="14.453125" style="223" customWidth="1"/>
    <col min="4" max="4" width="21.453125" style="223" customWidth="1"/>
    <col min="5" max="6" width="14.453125" style="223" customWidth="1"/>
    <col min="7" max="10" width="15.453125" style="223" customWidth="1"/>
    <col min="11" max="16" width="25.81640625" style="223" customWidth="1"/>
    <col min="17" max="17" width="19.1796875" style="223" customWidth="1"/>
    <col min="18" max="19" width="29.81640625" style="223" customWidth="1"/>
    <col min="20" max="20" width="14.81640625" style="223" customWidth="1"/>
    <col min="21" max="23" width="19.453125" style="223" customWidth="1"/>
    <col min="24" max="25" width="8.6328125" style="223"/>
    <col min="26" max="26" width="20.81640625" style="223" customWidth="1"/>
    <col min="27" max="29" width="8.6328125" style="223"/>
    <col min="30" max="30" width="17.453125" style="223" customWidth="1"/>
    <col min="31" max="16384" width="8.6328125" style="223"/>
  </cols>
  <sheetData>
    <row r="1" spans="1:30" ht="18.5" x14ac:dyDescent="0.45">
      <c r="A1" s="224" t="s">
        <v>3747</v>
      </c>
    </row>
    <row r="3" spans="1:30" ht="15.5" x14ac:dyDescent="0.35">
      <c r="A3" s="281" t="s">
        <v>60</v>
      </c>
      <c r="B3" s="281" t="s">
        <v>233</v>
      </c>
      <c r="C3" s="281" t="s">
        <v>0</v>
      </c>
      <c r="D3" s="281" t="s">
        <v>1</v>
      </c>
      <c r="E3" s="287" t="s">
        <v>61</v>
      </c>
      <c r="F3" s="288"/>
      <c r="G3" s="289" t="s">
        <v>4</v>
      </c>
      <c r="H3" s="281" t="s">
        <v>243</v>
      </c>
      <c r="I3" s="281" t="s">
        <v>5</v>
      </c>
      <c r="J3" s="281" t="s">
        <v>292</v>
      </c>
      <c r="K3" s="278" t="s">
        <v>62</v>
      </c>
      <c r="L3" s="279"/>
      <c r="M3" s="279"/>
      <c r="N3" s="279"/>
      <c r="O3" s="279"/>
      <c r="P3" s="280"/>
      <c r="Q3" s="278" t="s">
        <v>63</v>
      </c>
      <c r="R3" s="279"/>
      <c r="S3" s="279"/>
      <c r="T3" s="279"/>
      <c r="U3" s="279"/>
      <c r="V3" s="279"/>
      <c r="W3" s="279"/>
      <c r="X3" s="279"/>
      <c r="Y3" s="280"/>
      <c r="Z3" s="287" t="s">
        <v>64</v>
      </c>
      <c r="AA3" s="288"/>
      <c r="AB3" s="281" t="s">
        <v>132</v>
      </c>
      <c r="AC3" s="287" t="s">
        <v>65</v>
      </c>
      <c r="AD3" s="288"/>
    </row>
    <row r="4" spans="1:30" ht="15.5" x14ac:dyDescent="0.35">
      <c r="A4" s="286"/>
      <c r="B4" s="286"/>
      <c r="C4" s="286"/>
      <c r="D4" s="286"/>
      <c r="E4" s="289" t="s">
        <v>291</v>
      </c>
      <c r="F4" s="281" t="s">
        <v>283</v>
      </c>
      <c r="G4" s="290"/>
      <c r="H4" s="286"/>
      <c r="I4" s="286"/>
      <c r="J4" s="286"/>
      <c r="K4" s="281" t="s">
        <v>66</v>
      </c>
      <c r="L4" s="281" t="s">
        <v>67</v>
      </c>
      <c r="M4" s="281" t="s">
        <v>293</v>
      </c>
      <c r="N4" s="287" t="s">
        <v>69</v>
      </c>
      <c r="O4" s="292"/>
      <c r="P4" s="288"/>
      <c r="Q4" s="281" t="s">
        <v>3748</v>
      </c>
      <c r="R4" s="281" t="s">
        <v>70</v>
      </c>
      <c r="S4" s="281" t="s">
        <v>294</v>
      </c>
      <c r="T4" s="281" t="s">
        <v>20</v>
      </c>
      <c r="U4" s="283" t="s">
        <v>71</v>
      </c>
      <c r="V4" s="285"/>
      <c r="W4" s="284"/>
      <c r="X4" s="283" t="s">
        <v>295</v>
      </c>
      <c r="Y4" s="284"/>
      <c r="Z4" s="281" t="s">
        <v>3749</v>
      </c>
      <c r="AA4" s="281" t="s">
        <v>20</v>
      </c>
      <c r="AB4" s="286"/>
      <c r="AC4" s="281" t="s">
        <v>72</v>
      </c>
      <c r="AD4" s="281" t="s">
        <v>296</v>
      </c>
    </row>
    <row r="5" spans="1:30" ht="15.5" x14ac:dyDescent="0.35">
      <c r="A5" s="282"/>
      <c r="B5" s="282"/>
      <c r="C5" s="282"/>
      <c r="D5" s="282"/>
      <c r="E5" s="291"/>
      <c r="F5" s="282"/>
      <c r="G5" s="291"/>
      <c r="H5" s="282"/>
      <c r="I5" s="282"/>
      <c r="J5" s="282"/>
      <c r="K5" s="282"/>
      <c r="L5" s="282"/>
      <c r="M5" s="282"/>
      <c r="N5" s="222" t="s">
        <v>7</v>
      </c>
      <c r="O5" s="222" t="s">
        <v>5</v>
      </c>
      <c r="P5" s="222" t="s">
        <v>9</v>
      </c>
      <c r="Q5" s="282"/>
      <c r="R5" s="282"/>
      <c r="S5" s="282"/>
      <c r="T5" s="282"/>
      <c r="U5" s="222" t="s">
        <v>7</v>
      </c>
      <c r="V5" s="222" t="s">
        <v>5</v>
      </c>
      <c r="W5" s="222" t="s">
        <v>9</v>
      </c>
      <c r="X5" s="222" t="s">
        <v>75</v>
      </c>
      <c r="Y5" s="159" t="s">
        <v>76</v>
      </c>
      <c r="Z5" s="282"/>
      <c r="AA5" s="282"/>
      <c r="AB5" s="282"/>
      <c r="AC5" s="282"/>
      <c r="AD5" s="282"/>
    </row>
    <row r="6" spans="1:30" ht="246.5" x14ac:dyDescent="0.35">
      <c r="A6" s="151" t="s">
        <v>322</v>
      </c>
      <c r="B6" s="151" t="s">
        <v>447</v>
      </c>
      <c r="C6" s="151" t="s">
        <v>448</v>
      </c>
      <c r="D6" s="151" t="s">
        <v>449</v>
      </c>
      <c r="E6" s="151" t="s">
        <v>450</v>
      </c>
      <c r="F6" s="151" t="s">
        <v>451</v>
      </c>
      <c r="G6" s="151" t="s">
        <v>452</v>
      </c>
      <c r="H6" s="151" t="s">
        <v>323</v>
      </c>
      <c r="I6" s="151" t="s">
        <v>324</v>
      </c>
      <c r="J6" s="151" t="s">
        <v>453</v>
      </c>
      <c r="K6" s="151" t="s">
        <v>454</v>
      </c>
      <c r="L6" s="151" t="s">
        <v>455</v>
      </c>
      <c r="M6" s="151" t="s">
        <v>456</v>
      </c>
      <c r="N6" s="151" t="s">
        <v>457</v>
      </c>
      <c r="O6" s="151" t="s">
        <v>458</v>
      </c>
      <c r="P6" s="151" t="s">
        <v>459</v>
      </c>
      <c r="Q6" s="151" t="s">
        <v>460</v>
      </c>
      <c r="R6" s="151" t="s">
        <v>461</v>
      </c>
      <c r="S6" s="151" t="s">
        <v>462</v>
      </c>
      <c r="T6" s="151" t="s">
        <v>463</v>
      </c>
      <c r="U6" s="151" t="s">
        <v>457</v>
      </c>
      <c r="V6" s="151" t="s">
        <v>458</v>
      </c>
      <c r="W6" s="151" t="s">
        <v>464</v>
      </c>
      <c r="X6" s="151" t="s">
        <v>325</v>
      </c>
      <c r="Y6" s="152" t="s">
        <v>326</v>
      </c>
      <c r="Z6" s="151" t="s">
        <v>465</v>
      </c>
      <c r="AA6" s="151" t="s">
        <v>466</v>
      </c>
      <c r="AB6" s="151" t="s">
        <v>467</v>
      </c>
      <c r="AC6" s="151" t="s">
        <v>469</v>
      </c>
      <c r="AD6" s="151" t="s">
        <v>468</v>
      </c>
    </row>
  </sheetData>
  <sheetProtection algorithmName="SHA-512" hashValue="eD7m+L9LGFMyca85MEHESi/uoKz8+AIgjMfHBA4mMjc2gY0rM8/uTYSR1fY0d4reuGXPFsr6l96CrQZ4HVniaQ==" saltValue="pKqg05L4N7YA/OTeRT3Kpw==" spinCount="100000" sheet="1" objects="1" scenarios="1"/>
  <mergeCells count="30">
    <mergeCell ref="AD4:AD5"/>
    <mergeCell ref="AB3:AB5"/>
    <mergeCell ref="AC3:AD3"/>
    <mergeCell ref="Z3:AA3"/>
    <mergeCell ref="G3:G5"/>
    <mergeCell ref="X4:Y4"/>
    <mergeCell ref="Z4:Z5"/>
    <mergeCell ref="AA4:AA5"/>
    <mergeCell ref="AC4:AC5"/>
    <mergeCell ref="N4:P4"/>
    <mergeCell ref="Q4:Q5"/>
    <mergeCell ref="H3:H5"/>
    <mergeCell ref="I3:I5"/>
    <mergeCell ref="J3:J5"/>
    <mergeCell ref="K3:P3"/>
    <mergeCell ref="Q3:Y3"/>
    <mergeCell ref="R4:R5"/>
    <mergeCell ref="S4:S5"/>
    <mergeCell ref="T4:T5"/>
    <mergeCell ref="U4:W4"/>
    <mergeCell ref="K4:K5"/>
    <mergeCell ref="L4:L5"/>
    <mergeCell ref="M4:M5"/>
    <mergeCell ref="A3:A5"/>
    <mergeCell ref="B3:B5"/>
    <mergeCell ref="C3:C5"/>
    <mergeCell ref="D3:D5"/>
    <mergeCell ref="E3:F3"/>
    <mergeCell ref="E4:E5"/>
    <mergeCell ref="F4: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66206-7FEE-4B81-8775-8FD662AF6F53}">
  <sheetPr filterMode="1"/>
  <dimension ref="A1:H3781"/>
  <sheetViews>
    <sheetView showGridLines="0" topLeftCell="A4" workbookViewId="0">
      <selection activeCell="E73" sqref="E73"/>
    </sheetView>
  </sheetViews>
  <sheetFormatPr defaultColWidth="8.6328125" defaultRowHeight="14.5" x14ac:dyDescent="0.35"/>
  <cols>
    <col min="1" max="1" width="3.1796875" style="181" bestFit="1" customWidth="1"/>
    <col min="2" max="2" width="12.1796875" style="181" bestFit="1" customWidth="1"/>
    <col min="3" max="3" width="26.36328125" style="181" bestFit="1" customWidth="1"/>
    <col min="4" max="4" width="38.81640625" style="181" customWidth="1"/>
    <col min="5" max="5" width="13.453125" style="181" bestFit="1" customWidth="1"/>
    <col min="6" max="6" width="18.81640625" style="181" bestFit="1" customWidth="1"/>
    <col min="7" max="7" width="30.36328125" style="181" hidden="1" customWidth="1"/>
    <col min="8" max="8" width="6.81640625" style="181" hidden="1" customWidth="1"/>
    <col min="9" max="16384" width="8.6328125" style="181"/>
  </cols>
  <sheetData>
    <row r="1" spans="1:8" hidden="1" x14ac:dyDescent="0.35">
      <c r="B1" s="199" t="s">
        <v>3743</v>
      </c>
      <c r="C1" s="1" t="s">
        <v>3744</v>
      </c>
    </row>
    <row r="2" spans="1:8" hidden="1" x14ac:dyDescent="0.35">
      <c r="B2" s="199" t="s">
        <v>3745</v>
      </c>
      <c r="C2" s="1" t="s">
        <v>3746</v>
      </c>
    </row>
    <row r="3" spans="1:8" hidden="1" x14ac:dyDescent="0.35"/>
    <row r="4" spans="1:8" x14ac:dyDescent="0.35">
      <c r="A4" s="298" t="s">
        <v>60</v>
      </c>
      <c r="B4" s="298" t="s">
        <v>0</v>
      </c>
      <c r="C4" s="298" t="s">
        <v>1</v>
      </c>
      <c r="D4" s="298" t="s">
        <v>327</v>
      </c>
      <c r="E4" s="298"/>
      <c r="F4" s="298" t="s">
        <v>66</v>
      </c>
      <c r="G4" s="206"/>
      <c r="H4" s="206"/>
    </row>
    <row r="5" spans="1:8" x14ac:dyDescent="0.35">
      <c r="A5" s="298"/>
      <c r="B5" s="298"/>
      <c r="C5" s="298"/>
      <c r="D5" s="207" t="s">
        <v>3745</v>
      </c>
      <c r="E5" s="208" t="s">
        <v>328</v>
      </c>
      <c r="F5" s="298"/>
      <c r="G5" s="206"/>
      <c r="H5" s="206"/>
    </row>
    <row r="6" spans="1:8" x14ac:dyDescent="0.35">
      <c r="A6" s="209">
        <v>1</v>
      </c>
      <c r="B6" s="206" t="s">
        <v>78</v>
      </c>
      <c r="C6" s="206" t="s">
        <v>78</v>
      </c>
      <c r="D6" s="210" t="s">
        <v>49</v>
      </c>
      <c r="E6" s="211" t="s">
        <v>330</v>
      </c>
      <c r="F6" s="209" t="s">
        <v>141</v>
      </c>
      <c r="G6" s="206" t="s">
        <v>84</v>
      </c>
      <c r="H6" s="212">
        <v>111</v>
      </c>
    </row>
    <row r="7" spans="1:8" x14ac:dyDescent="0.35">
      <c r="A7" s="209">
        <v>1</v>
      </c>
      <c r="B7" s="206" t="s">
        <v>78</v>
      </c>
      <c r="C7" s="206" t="s">
        <v>78</v>
      </c>
      <c r="D7" s="210" t="s">
        <v>759</v>
      </c>
      <c r="E7" s="213" t="s">
        <v>332</v>
      </c>
      <c r="F7" s="209" t="s">
        <v>142</v>
      </c>
      <c r="G7" s="206" t="str">
        <f>$D$6</f>
        <v>Keuangan</v>
      </c>
      <c r="H7" s="212">
        <v>1111</v>
      </c>
    </row>
    <row r="8" spans="1:8" ht="29" hidden="1" x14ac:dyDescent="0.35">
      <c r="A8" s="209">
        <v>1</v>
      </c>
      <c r="B8" s="206" t="s">
        <v>78</v>
      </c>
      <c r="C8" s="206" t="s">
        <v>78</v>
      </c>
      <c r="D8" s="210" t="s">
        <v>760</v>
      </c>
      <c r="E8" s="214" t="s">
        <v>483</v>
      </c>
      <c r="F8" s="209" t="s">
        <v>142</v>
      </c>
      <c r="G8" s="206" t="s">
        <v>84</v>
      </c>
      <c r="H8" s="212">
        <v>11111</v>
      </c>
    </row>
    <row r="9" spans="1:8" hidden="1" x14ac:dyDescent="0.35">
      <c r="A9" s="209">
        <v>1</v>
      </c>
      <c r="B9" s="206" t="s">
        <v>78</v>
      </c>
      <c r="C9" s="206" t="s">
        <v>78</v>
      </c>
      <c r="D9" s="210" t="s">
        <v>761</v>
      </c>
      <c r="E9" s="215" t="s">
        <v>484</v>
      </c>
      <c r="F9" s="209" t="s">
        <v>150</v>
      </c>
      <c r="G9" s="206" t="s">
        <v>84</v>
      </c>
      <c r="H9" s="212">
        <v>111111</v>
      </c>
    </row>
    <row r="10" spans="1:8" hidden="1" x14ac:dyDescent="0.35">
      <c r="A10" s="209">
        <v>1</v>
      </c>
      <c r="B10" s="206" t="s">
        <v>78</v>
      </c>
      <c r="C10" s="206" t="s">
        <v>78</v>
      </c>
      <c r="D10" s="210" t="s">
        <v>762</v>
      </c>
      <c r="E10" s="215" t="s">
        <v>484</v>
      </c>
      <c r="F10" s="209" t="s">
        <v>150</v>
      </c>
      <c r="G10" s="206" t="s">
        <v>84</v>
      </c>
      <c r="H10" s="212">
        <v>111111</v>
      </c>
    </row>
    <row r="11" spans="1:8" hidden="1" x14ac:dyDescent="0.35">
      <c r="A11" s="209">
        <v>1</v>
      </c>
      <c r="B11" s="206" t="s">
        <v>78</v>
      </c>
      <c r="C11" s="206" t="s">
        <v>78</v>
      </c>
      <c r="D11" s="210" t="s">
        <v>763</v>
      </c>
      <c r="E11" s="215" t="s">
        <v>484</v>
      </c>
      <c r="F11" s="209" t="s">
        <v>485</v>
      </c>
      <c r="G11" s="206" t="s">
        <v>84</v>
      </c>
      <c r="H11" s="212">
        <v>111111</v>
      </c>
    </row>
    <row r="12" spans="1:8" ht="29" hidden="1" x14ac:dyDescent="0.35">
      <c r="A12" s="209">
        <v>1</v>
      </c>
      <c r="B12" s="206" t="s">
        <v>78</v>
      </c>
      <c r="C12" s="206" t="s">
        <v>78</v>
      </c>
      <c r="D12" s="210" t="s">
        <v>764</v>
      </c>
      <c r="E12" s="214" t="s">
        <v>483</v>
      </c>
      <c r="F12" s="209" t="s">
        <v>142</v>
      </c>
      <c r="G12" s="206" t="s">
        <v>84</v>
      </c>
      <c r="H12" s="212">
        <v>11111</v>
      </c>
    </row>
    <row r="13" spans="1:8" hidden="1" x14ac:dyDescent="0.35">
      <c r="A13" s="209">
        <v>1</v>
      </c>
      <c r="B13" s="206" t="s">
        <v>78</v>
      </c>
      <c r="C13" s="206" t="s">
        <v>78</v>
      </c>
      <c r="D13" s="210" t="s">
        <v>761</v>
      </c>
      <c r="E13" s="215" t="s">
        <v>484</v>
      </c>
      <c r="F13" s="209" t="s">
        <v>150</v>
      </c>
      <c r="G13" s="206" t="s">
        <v>84</v>
      </c>
      <c r="H13" s="212">
        <v>111111</v>
      </c>
    </row>
    <row r="14" spans="1:8" hidden="1" x14ac:dyDescent="0.35">
      <c r="A14" s="209">
        <v>1</v>
      </c>
      <c r="B14" s="206" t="s">
        <v>78</v>
      </c>
      <c r="C14" s="206" t="s">
        <v>78</v>
      </c>
      <c r="D14" s="210" t="s">
        <v>762</v>
      </c>
      <c r="E14" s="215" t="s">
        <v>484</v>
      </c>
      <c r="F14" s="209" t="s">
        <v>150</v>
      </c>
      <c r="G14" s="206" t="s">
        <v>84</v>
      </c>
      <c r="H14" s="212">
        <v>111111</v>
      </c>
    </row>
    <row r="15" spans="1:8" hidden="1" x14ac:dyDescent="0.35">
      <c r="A15" s="209">
        <v>1</v>
      </c>
      <c r="B15" s="206" t="s">
        <v>78</v>
      </c>
      <c r="C15" s="206" t="s">
        <v>78</v>
      </c>
      <c r="D15" s="210" t="s">
        <v>763</v>
      </c>
      <c r="E15" s="215" t="s">
        <v>484</v>
      </c>
      <c r="F15" s="209" t="s">
        <v>485</v>
      </c>
      <c r="G15" s="206" t="s">
        <v>84</v>
      </c>
      <c r="H15" s="212">
        <v>111111</v>
      </c>
    </row>
    <row r="16" spans="1:8" hidden="1" x14ac:dyDescent="0.35">
      <c r="A16" s="209">
        <v>1</v>
      </c>
      <c r="B16" s="206" t="s">
        <v>78</v>
      </c>
      <c r="C16" s="206" t="s">
        <v>78</v>
      </c>
      <c r="D16" s="210" t="s">
        <v>765</v>
      </c>
      <c r="E16" s="214" t="s">
        <v>483</v>
      </c>
      <c r="F16" s="209" t="s">
        <v>142</v>
      </c>
      <c r="G16" s="206" t="s">
        <v>84</v>
      </c>
      <c r="H16" s="212">
        <v>11111</v>
      </c>
    </row>
    <row r="17" spans="1:8" hidden="1" x14ac:dyDescent="0.35">
      <c r="A17" s="209">
        <v>1</v>
      </c>
      <c r="B17" s="206" t="s">
        <v>78</v>
      </c>
      <c r="C17" s="206" t="s">
        <v>78</v>
      </c>
      <c r="D17" s="210" t="s">
        <v>766</v>
      </c>
      <c r="E17" s="215" t="s">
        <v>484</v>
      </c>
      <c r="F17" s="209" t="s">
        <v>142</v>
      </c>
      <c r="G17" s="206" t="s">
        <v>84</v>
      </c>
      <c r="H17" s="212">
        <v>111111</v>
      </c>
    </row>
    <row r="18" spans="1:8" ht="29" hidden="1" x14ac:dyDescent="0.35">
      <c r="A18" s="209">
        <v>1</v>
      </c>
      <c r="B18" s="206" t="s">
        <v>78</v>
      </c>
      <c r="C18" s="206" t="s">
        <v>78</v>
      </c>
      <c r="D18" s="210" t="s">
        <v>767</v>
      </c>
      <c r="E18" s="215" t="s">
        <v>484</v>
      </c>
      <c r="F18" s="209" t="s">
        <v>142</v>
      </c>
      <c r="G18" s="206" t="s">
        <v>84</v>
      </c>
      <c r="H18" s="212">
        <v>111111</v>
      </c>
    </row>
    <row r="19" spans="1:8" ht="29" hidden="1" x14ac:dyDescent="0.35">
      <c r="A19" s="209">
        <v>1</v>
      </c>
      <c r="B19" s="206" t="s">
        <v>78</v>
      </c>
      <c r="C19" s="206" t="s">
        <v>78</v>
      </c>
      <c r="D19" s="210" t="s">
        <v>768</v>
      </c>
      <c r="E19" s="214" t="s">
        <v>483</v>
      </c>
      <c r="F19" s="209" t="s">
        <v>142</v>
      </c>
      <c r="G19" s="206" t="s">
        <v>84</v>
      </c>
      <c r="H19" s="212">
        <v>11111</v>
      </c>
    </row>
    <row r="20" spans="1:8" hidden="1" x14ac:dyDescent="0.35">
      <c r="A20" s="209">
        <v>1</v>
      </c>
      <c r="B20" s="206" t="s">
        <v>78</v>
      </c>
      <c r="C20" s="206" t="s">
        <v>78</v>
      </c>
      <c r="D20" s="210" t="s">
        <v>769</v>
      </c>
      <c r="E20" s="215" t="s">
        <v>484</v>
      </c>
      <c r="F20" s="209" t="s">
        <v>142</v>
      </c>
      <c r="G20" s="206" t="s">
        <v>84</v>
      </c>
      <c r="H20" s="212">
        <v>111111</v>
      </c>
    </row>
    <row r="21" spans="1:8" hidden="1" x14ac:dyDescent="0.35">
      <c r="A21" s="209">
        <v>1</v>
      </c>
      <c r="B21" s="206" t="s">
        <v>78</v>
      </c>
      <c r="C21" s="206" t="s">
        <v>78</v>
      </c>
      <c r="D21" s="210" t="s">
        <v>770</v>
      </c>
      <c r="E21" s="215" t="s">
        <v>484</v>
      </c>
      <c r="F21" s="209" t="s">
        <v>142</v>
      </c>
      <c r="G21" s="206" t="s">
        <v>84</v>
      </c>
      <c r="H21" s="212">
        <v>111111</v>
      </c>
    </row>
    <row r="22" spans="1:8" ht="29" hidden="1" x14ac:dyDescent="0.35">
      <c r="A22" s="209">
        <v>1</v>
      </c>
      <c r="B22" s="206" t="s">
        <v>78</v>
      </c>
      <c r="C22" s="206" t="s">
        <v>78</v>
      </c>
      <c r="D22" s="210" t="s">
        <v>771</v>
      </c>
      <c r="E22" s="215" t="s">
        <v>484</v>
      </c>
      <c r="F22" s="209" t="s">
        <v>142</v>
      </c>
      <c r="G22" s="206" t="s">
        <v>84</v>
      </c>
      <c r="H22" s="212">
        <v>111111</v>
      </c>
    </row>
    <row r="23" spans="1:8" hidden="1" x14ac:dyDescent="0.35">
      <c r="A23" s="209">
        <v>1</v>
      </c>
      <c r="B23" s="206" t="s">
        <v>78</v>
      </c>
      <c r="C23" s="206" t="s">
        <v>78</v>
      </c>
      <c r="D23" s="210" t="s">
        <v>772</v>
      </c>
      <c r="E23" s="215" t="s">
        <v>484</v>
      </c>
      <c r="F23" s="209" t="s">
        <v>142</v>
      </c>
      <c r="G23" s="206" t="s">
        <v>84</v>
      </c>
      <c r="H23" s="212">
        <v>111111</v>
      </c>
    </row>
    <row r="24" spans="1:8" hidden="1" x14ac:dyDescent="0.35">
      <c r="A24" s="209">
        <v>1</v>
      </c>
      <c r="B24" s="206" t="s">
        <v>78</v>
      </c>
      <c r="C24" s="206" t="s">
        <v>78</v>
      </c>
      <c r="D24" s="210" t="s">
        <v>773</v>
      </c>
      <c r="E24" s="215" t="s">
        <v>484</v>
      </c>
      <c r="F24" s="209" t="s">
        <v>142</v>
      </c>
      <c r="G24" s="206" t="s">
        <v>84</v>
      </c>
      <c r="H24" s="212">
        <v>111111</v>
      </c>
    </row>
    <row r="25" spans="1:8" hidden="1" x14ac:dyDescent="0.35">
      <c r="A25" s="209">
        <v>1</v>
      </c>
      <c r="B25" s="206" t="s">
        <v>78</v>
      </c>
      <c r="C25" s="206" t="s">
        <v>78</v>
      </c>
      <c r="D25" s="210" t="s">
        <v>774</v>
      </c>
      <c r="E25" s="215" t="s">
        <v>484</v>
      </c>
      <c r="F25" s="209" t="s">
        <v>142</v>
      </c>
      <c r="G25" s="206" t="s">
        <v>84</v>
      </c>
      <c r="H25" s="212">
        <v>111111</v>
      </c>
    </row>
    <row r="26" spans="1:8" ht="29" hidden="1" x14ac:dyDescent="0.35">
      <c r="A26" s="209">
        <v>1</v>
      </c>
      <c r="B26" s="206" t="s">
        <v>78</v>
      </c>
      <c r="C26" s="206" t="s">
        <v>78</v>
      </c>
      <c r="D26" s="210" t="s">
        <v>775</v>
      </c>
      <c r="E26" s="215" t="s">
        <v>484</v>
      </c>
      <c r="F26" s="209" t="s">
        <v>142</v>
      </c>
      <c r="G26" s="206" t="s">
        <v>84</v>
      </c>
      <c r="H26" s="212">
        <v>111111</v>
      </c>
    </row>
    <row r="27" spans="1:8" hidden="1" x14ac:dyDescent="0.35">
      <c r="A27" s="209">
        <v>1</v>
      </c>
      <c r="B27" s="206" t="s">
        <v>78</v>
      </c>
      <c r="C27" s="206" t="s">
        <v>78</v>
      </c>
      <c r="D27" s="210" t="s">
        <v>776</v>
      </c>
      <c r="E27" s="215" t="s">
        <v>484</v>
      </c>
      <c r="F27" s="209" t="s">
        <v>142</v>
      </c>
      <c r="G27" s="206" t="s">
        <v>84</v>
      </c>
      <c r="H27" s="212">
        <v>111111</v>
      </c>
    </row>
    <row r="28" spans="1:8" hidden="1" x14ac:dyDescent="0.35">
      <c r="A28" s="209">
        <v>1</v>
      </c>
      <c r="B28" s="206" t="s">
        <v>78</v>
      </c>
      <c r="C28" s="206" t="s">
        <v>78</v>
      </c>
      <c r="D28" s="210" t="s">
        <v>777</v>
      </c>
      <c r="E28" s="214" t="s">
        <v>483</v>
      </c>
      <c r="F28" s="209" t="s">
        <v>142</v>
      </c>
      <c r="G28" s="206" t="s">
        <v>84</v>
      </c>
      <c r="H28" s="212">
        <v>11111</v>
      </c>
    </row>
    <row r="29" spans="1:8" hidden="1" x14ac:dyDescent="0.35">
      <c r="A29" s="209">
        <v>1</v>
      </c>
      <c r="B29" s="206" t="s">
        <v>78</v>
      </c>
      <c r="C29" s="206" t="s">
        <v>78</v>
      </c>
      <c r="D29" s="210" t="s">
        <v>769</v>
      </c>
      <c r="E29" s="215" t="s">
        <v>484</v>
      </c>
      <c r="F29" s="209" t="s">
        <v>142</v>
      </c>
      <c r="G29" s="206" t="s">
        <v>84</v>
      </c>
      <c r="H29" s="212">
        <v>111111</v>
      </c>
    </row>
    <row r="30" spans="1:8" hidden="1" x14ac:dyDescent="0.35">
      <c r="A30" s="209">
        <v>1</v>
      </c>
      <c r="B30" s="206" t="s">
        <v>78</v>
      </c>
      <c r="C30" s="206" t="s">
        <v>78</v>
      </c>
      <c r="D30" s="210" t="s">
        <v>770</v>
      </c>
      <c r="E30" s="215" t="s">
        <v>484</v>
      </c>
      <c r="F30" s="209" t="s">
        <v>142</v>
      </c>
      <c r="G30" s="206" t="s">
        <v>84</v>
      </c>
      <c r="H30" s="212">
        <v>111111</v>
      </c>
    </row>
    <row r="31" spans="1:8" hidden="1" x14ac:dyDescent="0.35">
      <c r="A31" s="209">
        <v>1</v>
      </c>
      <c r="B31" s="206" t="s">
        <v>78</v>
      </c>
      <c r="C31" s="206" t="s">
        <v>78</v>
      </c>
      <c r="D31" s="210" t="s">
        <v>778</v>
      </c>
      <c r="E31" s="215" t="s">
        <v>484</v>
      </c>
      <c r="F31" s="209" t="s">
        <v>142</v>
      </c>
      <c r="G31" s="206" t="s">
        <v>84</v>
      </c>
      <c r="H31" s="212">
        <v>111111</v>
      </c>
    </row>
    <row r="32" spans="1:8" ht="29" hidden="1" x14ac:dyDescent="0.35">
      <c r="A32" s="209">
        <v>1</v>
      </c>
      <c r="B32" s="206" t="s">
        <v>78</v>
      </c>
      <c r="C32" s="206" t="s">
        <v>78</v>
      </c>
      <c r="D32" s="210" t="s">
        <v>779</v>
      </c>
      <c r="E32" s="215" t="s">
        <v>484</v>
      </c>
      <c r="F32" s="209" t="s">
        <v>142</v>
      </c>
      <c r="G32" s="206" t="s">
        <v>84</v>
      </c>
      <c r="H32" s="212">
        <v>111111</v>
      </c>
    </row>
    <row r="33" spans="1:8" ht="58" hidden="1" x14ac:dyDescent="0.35">
      <c r="A33" s="209">
        <v>1</v>
      </c>
      <c r="B33" s="206" t="s">
        <v>78</v>
      </c>
      <c r="C33" s="206" t="s">
        <v>78</v>
      </c>
      <c r="D33" s="210" t="s">
        <v>780</v>
      </c>
      <c r="E33" s="215" t="s">
        <v>484</v>
      </c>
      <c r="F33" s="209" t="s">
        <v>142</v>
      </c>
      <c r="G33" s="206" t="s">
        <v>84</v>
      </c>
      <c r="H33" s="212">
        <v>111111</v>
      </c>
    </row>
    <row r="34" spans="1:8" ht="29" hidden="1" x14ac:dyDescent="0.35">
      <c r="A34" s="209">
        <v>1</v>
      </c>
      <c r="B34" s="206" t="s">
        <v>78</v>
      </c>
      <c r="C34" s="206" t="s">
        <v>78</v>
      </c>
      <c r="D34" s="210" t="s">
        <v>781</v>
      </c>
      <c r="E34" s="215" t="s">
        <v>484</v>
      </c>
      <c r="F34" s="209" t="s">
        <v>142</v>
      </c>
      <c r="G34" s="206" t="s">
        <v>84</v>
      </c>
      <c r="H34" s="212">
        <v>111111</v>
      </c>
    </row>
    <row r="35" spans="1:8" hidden="1" x14ac:dyDescent="0.35">
      <c r="A35" s="209">
        <v>1</v>
      </c>
      <c r="B35" s="206" t="s">
        <v>78</v>
      </c>
      <c r="C35" s="206" t="s">
        <v>78</v>
      </c>
      <c r="D35" s="210" t="s">
        <v>782</v>
      </c>
      <c r="E35" s="215" t="s">
        <v>484</v>
      </c>
      <c r="F35" s="209" t="s">
        <v>142</v>
      </c>
      <c r="G35" s="206" t="s">
        <v>84</v>
      </c>
      <c r="H35" s="212">
        <v>111111</v>
      </c>
    </row>
    <row r="36" spans="1:8" hidden="1" x14ac:dyDescent="0.35">
      <c r="A36" s="209">
        <v>1</v>
      </c>
      <c r="B36" s="206" t="s">
        <v>78</v>
      </c>
      <c r="C36" s="206" t="s">
        <v>78</v>
      </c>
      <c r="D36" s="210" t="s">
        <v>783</v>
      </c>
      <c r="E36" s="215" t="s">
        <v>484</v>
      </c>
      <c r="F36" s="209" t="s">
        <v>142</v>
      </c>
      <c r="G36" s="206" t="s">
        <v>84</v>
      </c>
      <c r="H36" s="212">
        <v>111111</v>
      </c>
    </row>
    <row r="37" spans="1:8" hidden="1" x14ac:dyDescent="0.35">
      <c r="A37" s="209">
        <v>1</v>
      </c>
      <c r="B37" s="206" t="s">
        <v>78</v>
      </c>
      <c r="C37" s="206" t="s">
        <v>78</v>
      </c>
      <c r="D37" s="210" t="s">
        <v>784</v>
      </c>
      <c r="E37" s="215" t="s">
        <v>484</v>
      </c>
      <c r="F37" s="209" t="s">
        <v>142</v>
      </c>
      <c r="G37" s="206" t="s">
        <v>84</v>
      </c>
      <c r="H37" s="212">
        <v>111111</v>
      </c>
    </row>
    <row r="38" spans="1:8" ht="29" hidden="1" x14ac:dyDescent="0.35">
      <c r="A38" s="209">
        <v>1</v>
      </c>
      <c r="B38" s="206" t="s">
        <v>78</v>
      </c>
      <c r="C38" s="206" t="s">
        <v>78</v>
      </c>
      <c r="D38" s="210" t="s">
        <v>775</v>
      </c>
      <c r="E38" s="215" t="s">
        <v>484</v>
      </c>
      <c r="F38" s="209" t="s">
        <v>142</v>
      </c>
      <c r="G38" s="206" t="s">
        <v>84</v>
      </c>
      <c r="H38" s="212">
        <v>111111</v>
      </c>
    </row>
    <row r="39" spans="1:8" hidden="1" x14ac:dyDescent="0.35">
      <c r="A39" s="209">
        <v>1</v>
      </c>
      <c r="B39" s="206" t="s">
        <v>78</v>
      </c>
      <c r="C39" s="206" t="s">
        <v>78</v>
      </c>
      <c r="D39" s="210" t="s">
        <v>776</v>
      </c>
      <c r="E39" s="215" t="s">
        <v>484</v>
      </c>
      <c r="F39" s="209" t="s">
        <v>142</v>
      </c>
      <c r="G39" s="206" t="s">
        <v>84</v>
      </c>
      <c r="H39" s="212">
        <v>111111</v>
      </c>
    </row>
    <row r="40" spans="1:8" ht="29" hidden="1" x14ac:dyDescent="0.35">
      <c r="A40" s="209">
        <v>1</v>
      </c>
      <c r="B40" s="206" t="s">
        <v>78</v>
      </c>
      <c r="C40" s="206" t="s">
        <v>78</v>
      </c>
      <c r="D40" s="210" t="s">
        <v>785</v>
      </c>
      <c r="E40" s="215" t="s">
        <v>484</v>
      </c>
      <c r="F40" s="209" t="s">
        <v>142</v>
      </c>
      <c r="G40" s="206" t="s">
        <v>84</v>
      </c>
      <c r="H40" s="212">
        <v>111111</v>
      </c>
    </row>
    <row r="41" spans="1:8" ht="29" hidden="1" x14ac:dyDescent="0.35">
      <c r="A41" s="209">
        <v>1</v>
      </c>
      <c r="B41" s="206" t="s">
        <v>78</v>
      </c>
      <c r="C41" s="206" t="s">
        <v>78</v>
      </c>
      <c r="D41" s="210" t="s">
        <v>786</v>
      </c>
      <c r="E41" s="215" t="s">
        <v>484</v>
      </c>
      <c r="F41" s="209" t="s">
        <v>142</v>
      </c>
      <c r="G41" s="206" t="s">
        <v>84</v>
      </c>
      <c r="H41" s="212">
        <v>111111</v>
      </c>
    </row>
    <row r="42" spans="1:8" hidden="1" x14ac:dyDescent="0.35">
      <c r="A42" s="209">
        <v>1</v>
      </c>
      <c r="B42" s="206" t="s">
        <v>78</v>
      </c>
      <c r="C42" s="206" t="s">
        <v>78</v>
      </c>
      <c r="D42" s="210" t="s">
        <v>787</v>
      </c>
      <c r="E42" s="215" t="s">
        <v>484</v>
      </c>
      <c r="F42" s="209" t="s">
        <v>142</v>
      </c>
      <c r="G42" s="206" t="s">
        <v>84</v>
      </c>
      <c r="H42" s="212">
        <v>111111</v>
      </c>
    </row>
    <row r="43" spans="1:8" hidden="1" x14ac:dyDescent="0.35">
      <c r="A43" s="209">
        <v>1</v>
      </c>
      <c r="B43" s="206" t="s">
        <v>78</v>
      </c>
      <c r="C43" s="206" t="s">
        <v>78</v>
      </c>
      <c r="D43" s="210" t="s">
        <v>788</v>
      </c>
      <c r="E43" s="215" t="s">
        <v>484</v>
      </c>
      <c r="F43" s="209" t="s">
        <v>142</v>
      </c>
      <c r="G43" s="206" t="s">
        <v>84</v>
      </c>
      <c r="H43" s="212">
        <v>111111</v>
      </c>
    </row>
    <row r="44" spans="1:8" hidden="1" x14ac:dyDescent="0.35">
      <c r="A44" s="209">
        <v>1</v>
      </c>
      <c r="B44" s="206" t="s">
        <v>78</v>
      </c>
      <c r="C44" s="206" t="s">
        <v>78</v>
      </c>
      <c r="D44" s="210" t="s">
        <v>789</v>
      </c>
      <c r="E44" s="215" t="s">
        <v>484</v>
      </c>
      <c r="F44" s="209" t="s">
        <v>142</v>
      </c>
      <c r="G44" s="206" t="s">
        <v>84</v>
      </c>
      <c r="H44" s="212">
        <v>111111</v>
      </c>
    </row>
    <row r="45" spans="1:8" hidden="1" x14ac:dyDescent="0.35">
      <c r="A45" s="209">
        <v>1</v>
      </c>
      <c r="B45" s="206" t="s">
        <v>78</v>
      </c>
      <c r="C45" s="206" t="s">
        <v>78</v>
      </c>
      <c r="D45" s="210" t="s">
        <v>790</v>
      </c>
      <c r="E45" s="215" t="s">
        <v>484</v>
      </c>
      <c r="F45" s="209" t="s">
        <v>142</v>
      </c>
      <c r="G45" s="206" t="s">
        <v>84</v>
      </c>
      <c r="H45" s="212">
        <v>111111</v>
      </c>
    </row>
    <row r="46" spans="1:8" hidden="1" x14ac:dyDescent="0.35">
      <c r="A46" s="209">
        <v>1</v>
      </c>
      <c r="B46" s="206" t="s">
        <v>78</v>
      </c>
      <c r="C46" s="206" t="s">
        <v>78</v>
      </c>
      <c r="D46" s="210" t="s">
        <v>791</v>
      </c>
      <c r="E46" s="215" t="s">
        <v>484</v>
      </c>
      <c r="F46" s="209" t="s">
        <v>142</v>
      </c>
      <c r="G46" s="206" t="s">
        <v>84</v>
      </c>
      <c r="H46" s="212">
        <v>111111</v>
      </c>
    </row>
    <row r="47" spans="1:8" hidden="1" x14ac:dyDescent="0.35">
      <c r="A47" s="209">
        <v>1</v>
      </c>
      <c r="B47" s="206" t="s">
        <v>78</v>
      </c>
      <c r="C47" s="206" t="s">
        <v>78</v>
      </c>
      <c r="D47" s="210" t="s">
        <v>774</v>
      </c>
      <c r="E47" s="215" t="s">
        <v>484</v>
      </c>
      <c r="F47" s="209" t="s">
        <v>142</v>
      </c>
      <c r="G47" s="206" t="s">
        <v>84</v>
      </c>
      <c r="H47" s="212">
        <v>111111</v>
      </c>
    </row>
    <row r="48" spans="1:8" hidden="1" x14ac:dyDescent="0.35">
      <c r="A48" s="209">
        <v>1</v>
      </c>
      <c r="B48" s="206" t="s">
        <v>78</v>
      </c>
      <c r="C48" s="206" t="s">
        <v>78</v>
      </c>
      <c r="D48" s="210" t="s">
        <v>486</v>
      </c>
      <c r="E48" s="215" t="s">
        <v>484</v>
      </c>
      <c r="F48" s="209" t="s">
        <v>487</v>
      </c>
      <c r="G48" s="206" t="s">
        <v>84</v>
      </c>
      <c r="H48" s="212">
        <v>111111</v>
      </c>
    </row>
    <row r="49" spans="1:8" hidden="1" x14ac:dyDescent="0.35">
      <c r="A49" s="209">
        <v>1</v>
      </c>
      <c r="B49" s="206" t="s">
        <v>78</v>
      </c>
      <c r="C49" s="206" t="s">
        <v>78</v>
      </c>
      <c r="D49" s="210" t="s">
        <v>486</v>
      </c>
      <c r="E49" s="214" t="s">
        <v>483</v>
      </c>
      <c r="F49" s="209" t="s">
        <v>142</v>
      </c>
      <c r="G49" s="206" t="s">
        <v>84</v>
      </c>
      <c r="H49" s="212">
        <v>11111</v>
      </c>
    </row>
    <row r="50" spans="1:8" ht="29" hidden="1" x14ac:dyDescent="0.35">
      <c r="A50" s="209">
        <v>1</v>
      </c>
      <c r="B50" s="206" t="s">
        <v>78</v>
      </c>
      <c r="C50" s="206" t="s">
        <v>78</v>
      </c>
      <c r="D50" s="210" t="s">
        <v>792</v>
      </c>
      <c r="E50" s="215" t="s">
        <v>484</v>
      </c>
      <c r="F50" s="209" t="s">
        <v>142</v>
      </c>
      <c r="G50" s="206" t="s">
        <v>84</v>
      </c>
      <c r="H50" s="212">
        <v>111111</v>
      </c>
    </row>
    <row r="51" spans="1:8" hidden="1" x14ac:dyDescent="0.35">
      <c r="A51" s="209">
        <v>1</v>
      </c>
      <c r="B51" s="206" t="s">
        <v>78</v>
      </c>
      <c r="C51" s="206" t="s">
        <v>78</v>
      </c>
      <c r="D51" s="210" t="s">
        <v>793</v>
      </c>
      <c r="E51" s="215" t="s">
        <v>484</v>
      </c>
      <c r="F51" s="209" t="s">
        <v>142</v>
      </c>
      <c r="G51" s="206" t="s">
        <v>84</v>
      </c>
      <c r="H51" s="212">
        <v>111111</v>
      </c>
    </row>
    <row r="52" spans="1:8" hidden="1" x14ac:dyDescent="0.35">
      <c r="A52" s="209">
        <v>1</v>
      </c>
      <c r="B52" s="206" t="s">
        <v>78</v>
      </c>
      <c r="C52" s="206" t="s">
        <v>78</v>
      </c>
      <c r="D52" s="210" t="s">
        <v>794</v>
      </c>
      <c r="E52" s="214" t="s">
        <v>483</v>
      </c>
      <c r="F52" s="209" t="s">
        <v>142</v>
      </c>
      <c r="G52" s="206" t="s">
        <v>84</v>
      </c>
      <c r="H52" s="212">
        <v>11111</v>
      </c>
    </row>
    <row r="53" spans="1:8" ht="29" hidden="1" x14ac:dyDescent="0.35">
      <c r="A53" s="209">
        <v>1</v>
      </c>
      <c r="B53" s="206" t="s">
        <v>78</v>
      </c>
      <c r="C53" s="206" t="s">
        <v>78</v>
      </c>
      <c r="D53" s="210" t="s">
        <v>795</v>
      </c>
      <c r="E53" s="215" t="s">
        <v>484</v>
      </c>
      <c r="F53" s="209" t="s">
        <v>142</v>
      </c>
      <c r="G53" s="206" t="s">
        <v>84</v>
      </c>
      <c r="H53" s="212">
        <v>111111</v>
      </c>
    </row>
    <row r="54" spans="1:8" ht="29" hidden="1" x14ac:dyDescent="0.35">
      <c r="A54" s="209">
        <v>1</v>
      </c>
      <c r="B54" s="206" t="s">
        <v>78</v>
      </c>
      <c r="C54" s="206" t="s">
        <v>78</v>
      </c>
      <c r="D54" s="210" t="s">
        <v>796</v>
      </c>
      <c r="E54" s="215" t="s">
        <v>484</v>
      </c>
      <c r="F54" s="209" t="s">
        <v>142</v>
      </c>
      <c r="G54" s="206" t="s">
        <v>84</v>
      </c>
      <c r="H54" s="212">
        <v>111111</v>
      </c>
    </row>
    <row r="55" spans="1:8" hidden="1" x14ac:dyDescent="0.35">
      <c r="A55" s="209">
        <v>1</v>
      </c>
      <c r="B55" s="206" t="s">
        <v>78</v>
      </c>
      <c r="C55" s="206" t="s">
        <v>78</v>
      </c>
      <c r="D55" s="210" t="s">
        <v>793</v>
      </c>
      <c r="E55" s="215" t="s">
        <v>484</v>
      </c>
      <c r="F55" s="209" t="s">
        <v>142</v>
      </c>
      <c r="G55" s="206" t="s">
        <v>84</v>
      </c>
      <c r="H55" s="212">
        <v>111111</v>
      </c>
    </row>
    <row r="56" spans="1:8" x14ac:dyDescent="0.35">
      <c r="A56" s="209">
        <v>1</v>
      </c>
      <c r="B56" s="206" t="s">
        <v>78</v>
      </c>
      <c r="C56" s="206" t="s">
        <v>78</v>
      </c>
      <c r="D56" s="210" t="s">
        <v>797</v>
      </c>
      <c r="E56" s="213" t="s">
        <v>332</v>
      </c>
      <c r="F56" s="209" t="s">
        <v>143</v>
      </c>
      <c r="G56" s="206" t="str">
        <f>$D$6</f>
        <v>Keuangan</v>
      </c>
      <c r="H56" s="212">
        <v>1112</v>
      </c>
    </row>
    <row r="57" spans="1:8" ht="29" hidden="1" x14ac:dyDescent="0.35">
      <c r="A57" s="209">
        <v>1</v>
      </c>
      <c r="B57" s="206" t="s">
        <v>78</v>
      </c>
      <c r="C57" s="206" t="s">
        <v>78</v>
      </c>
      <c r="D57" s="210" t="s">
        <v>798</v>
      </c>
      <c r="E57" s="214" t="s">
        <v>483</v>
      </c>
      <c r="F57" s="209" t="s">
        <v>143</v>
      </c>
      <c r="G57" s="206" t="s">
        <v>84</v>
      </c>
      <c r="H57" s="212">
        <v>11111</v>
      </c>
    </row>
    <row r="58" spans="1:8" ht="29" hidden="1" x14ac:dyDescent="0.35">
      <c r="A58" s="209">
        <v>1</v>
      </c>
      <c r="B58" s="206" t="s">
        <v>78</v>
      </c>
      <c r="C58" s="206" t="s">
        <v>78</v>
      </c>
      <c r="D58" s="210" t="s">
        <v>799</v>
      </c>
      <c r="E58" s="215" t="s">
        <v>484</v>
      </c>
      <c r="F58" s="209" t="s">
        <v>143</v>
      </c>
      <c r="G58" s="206" t="s">
        <v>84</v>
      </c>
      <c r="H58" s="212">
        <v>111111</v>
      </c>
    </row>
    <row r="59" spans="1:8" hidden="1" x14ac:dyDescent="0.35">
      <c r="A59" s="209">
        <v>1</v>
      </c>
      <c r="B59" s="206" t="s">
        <v>78</v>
      </c>
      <c r="C59" s="206" t="s">
        <v>78</v>
      </c>
      <c r="D59" s="210" t="s">
        <v>800</v>
      </c>
      <c r="E59" s="214" t="s">
        <v>483</v>
      </c>
      <c r="F59" s="209" t="s">
        <v>143</v>
      </c>
      <c r="G59" s="206" t="s">
        <v>84</v>
      </c>
      <c r="H59" s="212">
        <v>11111</v>
      </c>
    </row>
    <row r="60" spans="1:8" ht="29" hidden="1" x14ac:dyDescent="0.35">
      <c r="A60" s="209">
        <v>1</v>
      </c>
      <c r="B60" s="206" t="s">
        <v>78</v>
      </c>
      <c r="C60" s="206" t="s">
        <v>78</v>
      </c>
      <c r="D60" s="210" t="s">
        <v>799</v>
      </c>
      <c r="E60" s="215" t="s">
        <v>484</v>
      </c>
      <c r="F60" s="209" t="s">
        <v>143</v>
      </c>
      <c r="G60" s="206" t="s">
        <v>84</v>
      </c>
      <c r="H60" s="212">
        <v>111111</v>
      </c>
    </row>
    <row r="61" spans="1:8" x14ac:dyDescent="0.35">
      <c r="A61" s="209">
        <v>1</v>
      </c>
      <c r="B61" s="206" t="s">
        <v>78</v>
      </c>
      <c r="C61" s="206" t="s">
        <v>78</v>
      </c>
      <c r="D61" s="210" t="s">
        <v>801</v>
      </c>
      <c r="E61" s="213" t="s">
        <v>332</v>
      </c>
      <c r="F61" s="209" t="s">
        <v>144</v>
      </c>
      <c r="G61" s="206" t="str">
        <f>$D$6</f>
        <v>Keuangan</v>
      </c>
      <c r="H61" s="212">
        <v>1113</v>
      </c>
    </row>
    <row r="62" spans="1:8" hidden="1" x14ac:dyDescent="0.35">
      <c r="A62" s="209">
        <v>1</v>
      </c>
      <c r="B62" s="206" t="s">
        <v>78</v>
      </c>
      <c r="C62" s="206" t="s">
        <v>78</v>
      </c>
      <c r="D62" s="210" t="s">
        <v>802</v>
      </c>
      <c r="E62" s="214" t="s">
        <v>483</v>
      </c>
      <c r="F62" s="209" t="s">
        <v>145</v>
      </c>
      <c r="G62" s="206" t="s">
        <v>84</v>
      </c>
      <c r="H62" s="212">
        <v>11111</v>
      </c>
    </row>
    <row r="63" spans="1:8" ht="43.5" hidden="1" x14ac:dyDescent="0.35">
      <c r="A63" s="209">
        <v>1</v>
      </c>
      <c r="B63" s="206" t="s">
        <v>78</v>
      </c>
      <c r="C63" s="206" t="s">
        <v>78</v>
      </c>
      <c r="D63" s="210" t="s">
        <v>803</v>
      </c>
      <c r="E63" s="215" t="s">
        <v>484</v>
      </c>
      <c r="F63" s="209" t="s">
        <v>145</v>
      </c>
      <c r="G63" s="206" t="s">
        <v>84</v>
      </c>
      <c r="H63" s="212">
        <v>111111</v>
      </c>
    </row>
    <row r="64" spans="1:8" x14ac:dyDescent="0.35">
      <c r="A64" s="209">
        <v>1</v>
      </c>
      <c r="B64" s="206" t="s">
        <v>78</v>
      </c>
      <c r="C64" s="206" t="s">
        <v>78</v>
      </c>
      <c r="D64" s="210" t="s">
        <v>804</v>
      </c>
      <c r="E64" s="213" t="s">
        <v>332</v>
      </c>
      <c r="F64" s="209" t="s">
        <v>144</v>
      </c>
      <c r="G64" s="206" t="str">
        <f>$D$6</f>
        <v>Keuangan</v>
      </c>
      <c r="H64" s="212">
        <v>1114</v>
      </c>
    </row>
    <row r="65" spans="1:8" hidden="1" x14ac:dyDescent="0.35">
      <c r="A65" s="209">
        <v>1</v>
      </c>
      <c r="B65" s="206" t="s">
        <v>78</v>
      </c>
      <c r="C65" s="206" t="s">
        <v>78</v>
      </c>
      <c r="D65" s="210" t="s">
        <v>805</v>
      </c>
      <c r="E65" s="214" t="s">
        <v>483</v>
      </c>
      <c r="F65" s="209" t="s">
        <v>145</v>
      </c>
      <c r="G65" s="206" t="s">
        <v>84</v>
      </c>
      <c r="H65" s="212">
        <v>11111</v>
      </c>
    </row>
    <row r="66" spans="1:8" ht="43.5" hidden="1" x14ac:dyDescent="0.35">
      <c r="A66" s="209">
        <v>1</v>
      </c>
      <c r="B66" s="206" t="s">
        <v>78</v>
      </c>
      <c r="C66" s="206" t="s">
        <v>78</v>
      </c>
      <c r="D66" s="210" t="s">
        <v>806</v>
      </c>
      <c r="E66" s="215" t="s">
        <v>484</v>
      </c>
      <c r="F66" s="209" t="s">
        <v>145</v>
      </c>
      <c r="G66" s="206" t="s">
        <v>84</v>
      </c>
      <c r="H66" s="212">
        <v>111111</v>
      </c>
    </row>
    <row r="67" spans="1:8" hidden="1" x14ac:dyDescent="0.35">
      <c r="A67" s="209">
        <v>1</v>
      </c>
      <c r="B67" s="206" t="s">
        <v>78</v>
      </c>
      <c r="C67" s="206" t="s">
        <v>78</v>
      </c>
      <c r="D67" s="210" t="s">
        <v>807</v>
      </c>
      <c r="E67" s="214" t="s">
        <v>483</v>
      </c>
      <c r="F67" s="209" t="s">
        <v>144</v>
      </c>
      <c r="G67" s="206" t="s">
        <v>84</v>
      </c>
      <c r="H67" s="212">
        <v>11111</v>
      </c>
    </row>
    <row r="68" spans="1:8" ht="29" hidden="1" x14ac:dyDescent="0.35">
      <c r="A68" s="209">
        <v>1</v>
      </c>
      <c r="B68" s="206" t="s">
        <v>78</v>
      </c>
      <c r="C68" s="206" t="s">
        <v>78</v>
      </c>
      <c r="D68" s="210" t="s">
        <v>808</v>
      </c>
      <c r="E68" s="215" t="s">
        <v>484</v>
      </c>
      <c r="F68" s="209" t="s">
        <v>146</v>
      </c>
      <c r="G68" s="206" t="s">
        <v>84</v>
      </c>
      <c r="H68" s="212">
        <v>111111</v>
      </c>
    </row>
    <row r="69" spans="1:8" hidden="1" x14ac:dyDescent="0.35">
      <c r="A69" s="209">
        <v>1</v>
      </c>
      <c r="B69" s="206" t="s">
        <v>78</v>
      </c>
      <c r="C69" s="206" t="s">
        <v>78</v>
      </c>
      <c r="D69" s="210" t="s">
        <v>809</v>
      </c>
      <c r="E69" s="215" t="s">
        <v>484</v>
      </c>
      <c r="F69" s="209" t="s">
        <v>144</v>
      </c>
      <c r="G69" s="206" t="s">
        <v>84</v>
      </c>
      <c r="H69" s="212">
        <v>111111</v>
      </c>
    </row>
    <row r="70" spans="1:8" x14ac:dyDescent="0.35">
      <c r="A70" s="209">
        <v>1</v>
      </c>
      <c r="B70" s="206" t="s">
        <v>78</v>
      </c>
      <c r="C70" s="206" t="s">
        <v>78</v>
      </c>
      <c r="D70" s="210" t="s">
        <v>810</v>
      </c>
      <c r="E70" s="213" t="s">
        <v>332</v>
      </c>
      <c r="F70" s="209" t="s">
        <v>145</v>
      </c>
      <c r="G70" s="206" t="str">
        <f>$D$6</f>
        <v>Keuangan</v>
      </c>
      <c r="H70" s="212">
        <v>1115</v>
      </c>
    </row>
    <row r="71" spans="1:8" hidden="1" x14ac:dyDescent="0.35">
      <c r="A71" s="209">
        <v>1</v>
      </c>
      <c r="B71" s="206" t="s">
        <v>78</v>
      </c>
      <c r="C71" s="206" t="s">
        <v>78</v>
      </c>
      <c r="D71" s="210" t="s">
        <v>810</v>
      </c>
      <c r="E71" s="214" t="s">
        <v>483</v>
      </c>
      <c r="F71" s="209" t="s">
        <v>145</v>
      </c>
      <c r="G71" s="206" t="s">
        <v>84</v>
      </c>
      <c r="H71" s="212">
        <v>11111</v>
      </c>
    </row>
    <row r="72" spans="1:8" ht="29" hidden="1" x14ac:dyDescent="0.35">
      <c r="A72" s="209">
        <v>1</v>
      </c>
      <c r="B72" s="206" t="s">
        <v>78</v>
      </c>
      <c r="C72" s="206" t="s">
        <v>78</v>
      </c>
      <c r="D72" s="210" t="s">
        <v>811</v>
      </c>
      <c r="E72" s="215" t="s">
        <v>484</v>
      </c>
      <c r="F72" s="209" t="s">
        <v>145</v>
      </c>
      <c r="G72" s="206" t="s">
        <v>84</v>
      </c>
      <c r="H72" s="212">
        <v>111111</v>
      </c>
    </row>
    <row r="73" spans="1:8" x14ac:dyDescent="0.35">
      <c r="A73" s="209">
        <v>1</v>
      </c>
      <c r="B73" s="206" t="s">
        <v>78</v>
      </c>
      <c r="C73" s="206" t="s">
        <v>78</v>
      </c>
      <c r="D73" s="210" t="s">
        <v>812</v>
      </c>
      <c r="E73" s="213" t="s">
        <v>332</v>
      </c>
      <c r="F73" s="209" t="s">
        <v>146</v>
      </c>
      <c r="G73" s="206" t="str">
        <f>$D$6</f>
        <v>Keuangan</v>
      </c>
      <c r="H73" s="212">
        <v>1116</v>
      </c>
    </row>
    <row r="74" spans="1:8" hidden="1" x14ac:dyDescent="0.35">
      <c r="A74" s="209">
        <v>1</v>
      </c>
      <c r="B74" s="206" t="s">
        <v>78</v>
      </c>
      <c r="C74" s="206" t="s">
        <v>78</v>
      </c>
      <c r="D74" s="210" t="s">
        <v>813</v>
      </c>
      <c r="E74" s="214" t="s">
        <v>483</v>
      </c>
      <c r="F74" s="209" t="s">
        <v>146</v>
      </c>
      <c r="G74" s="206" t="s">
        <v>84</v>
      </c>
      <c r="H74" s="212">
        <v>11111</v>
      </c>
    </row>
    <row r="75" spans="1:8" hidden="1" x14ac:dyDescent="0.35">
      <c r="A75" s="209">
        <v>1</v>
      </c>
      <c r="B75" s="206" t="s">
        <v>78</v>
      </c>
      <c r="C75" s="206" t="s">
        <v>78</v>
      </c>
      <c r="D75" s="210" t="s">
        <v>814</v>
      </c>
      <c r="E75" s="215" t="s">
        <v>484</v>
      </c>
      <c r="F75" s="209" t="s">
        <v>146</v>
      </c>
      <c r="G75" s="206" t="s">
        <v>84</v>
      </c>
      <c r="H75" s="212">
        <v>111111</v>
      </c>
    </row>
    <row r="76" spans="1:8" hidden="1" x14ac:dyDescent="0.35">
      <c r="A76" s="209">
        <v>1</v>
      </c>
      <c r="B76" s="206" t="s">
        <v>78</v>
      </c>
      <c r="C76" s="206" t="s">
        <v>78</v>
      </c>
      <c r="D76" s="210" t="s">
        <v>815</v>
      </c>
      <c r="E76" s="214" t="s">
        <v>483</v>
      </c>
      <c r="F76" s="209" t="s">
        <v>146</v>
      </c>
      <c r="G76" s="206" t="s">
        <v>84</v>
      </c>
      <c r="H76" s="212">
        <v>11111</v>
      </c>
    </row>
    <row r="77" spans="1:8" hidden="1" x14ac:dyDescent="0.35">
      <c r="A77" s="209">
        <v>1</v>
      </c>
      <c r="B77" s="206" t="s">
        <v>78</v>
      </c>
      <c r="C77" s="206" t="s">
        <v>78</v>
      </c>
      <c r="D77" s="210" t="s">
        <v>816</v>
      </c>
      <c r="E77" s="215" t="s">
        <v>484</v>
      </c>
      <c r="F77" s="209" t="s">
        <v>146</v>
      </c>
      <c r="G77" s="206" t="s">
        <v>84</v>
      </c>
      <c r="H77" s="212">
        <v>111111</v>
      </c>
    </row>
    <row r="78" spans="1:8" hidden="1" x14ac:dyDescent="0.35">
      <c r="A78" s="209">
        <v>1</v>
      </c>
      <c r="B78" s="206" t="s">
        <v>78</v>
      </c>
      <c r="C78" s="206" t="s">
        <v>78</v>
      </c>
      <c r="D78" s="210" t="s">
        <v>817</v>
      </c>
      <c r="E78" s="214" t="s">
        <v>483</v>
      </c>
      <c r="F78" s="209" t="s">
        <v>146</v>
      </c>
      <c r="G78" s="206" t="s">
        <v>84</v>
      </c>
      <c r="H78" s="212">
        <v>11111</v>
      </c>
    </row>
    <row r="79" spans="1:8" hidden="1" x14ac:dyDescent="0.35">
      <c r="A79" s="209">
        <v>1</v>
      </c>
      <c r="B79" s="206" t="s">
        <v>78</v>
      </c>
      <c r="C79" s="206" t="s">
        <v>78</v>
      </c>
      <c r="D79" s="210" t="s">
        <v>818</v>
      </c>
      <c r="E79" s="215" t="s">
        <v>484</v>
      </c>
      <c r="F79" s="209" t="s">
        <v>146</v>
      </c>
      <c r="G79" s="206" t="s">
        <v>84</v>
      </c>
      <c r="H79" s="212">
        <v>111111</v>
      </c>
    </row>
    <row r="80" spans="1:8" hidden="1" x14ac:dyDescent="0.35">
      <c r="A80" s="209">
        <v>1</v>
      </c>
      <c r="B80" s="206" t="s">
        <v>78</v>
      </c>
      <c r="C80" s="206" t="s">
        <v>78</v>
      </c>
      <c r="D80" s="210" t="s">
        <v>819</v>
      </c>
      <c r="E80" s="214" t="s">
        <v>483</v>
      </c>
      <c r="F80" s="209" t="s">
        <v>146</v>
      </c>
      <c r="G80" s="206" t="s">
        <v>84</v>
      </c>
      <c r="H80" s="212">
        <v>11111</v>
      </c>
    </row>
    <row r="81" spans="1:8" ht="29" hidden="1" x14ac:dyDescent="0.35">
      <c r="A81" s="209">
        <v>1</v>
      </c>
      <c r="B81" s="206" t="s">
        <v>78</v>
      </c>
      <c r="C81" s="206" t="s">
        <v>78</v>
      </c>
      <c r="D81" s="210" t="s">
        <v>820</v>
      </c>
      <c r="E81" s="215" t="s">
        <v>484</v>
      </c>
      <c r="F81" s="209" t="s">
        <v>146</v>
      </c>
      <c r="G81" s="206" t="s">
        <v>84</v>
      </c>
      <c r="H81" s="212">
        <v>111111</v>
      </c>
    </row>
    <row r="82" spans="1:8" hidden="1" x14ac:dyDescent="0.35">
      <c r="A82" s="209">
        <v>1</v>
      </c>
      <c r="B82" s="206" t="s">
        <v>78</v>
      </c>
      <c r="C82" s="206" t="s">
        <v>78</v>
      </c>
      <c r="D82" s="210" t="s">
        <v>821</v>
      </c>
      <c r="E82" s="215" t="s">
        <v>484</v>
      </c>
      <c r="F82" s="209" t="s">
        <v>146</v>
      </c>
      <c r="G82" s="206" t="s">
        <v>84</v>
      </c>
      <c r="H82" s="212">
        <v>111111</v>
      </c>
    </row>
    <row r="83" spans="1:8" hidden="1" x14ac:dyDescent="0.35">
      <c r="A83" s="209">
        <v>1</v>
      </c>
      <c r="B83" s="206" t="s">
        <v>78</v>
      </c>
      <c r="C83" s="206" t="s">
        <v>78</v>
      </c>
      <c r="D83" s="210" t="s">
        <v>822</v>
      </c>
      <c r="E83" s="214" t="s">
        <v>483</v>
      </c>
      <c r="F83" s="209" t="s">
        <v>146</v>
      </c>
      <c r="G83" s="206" t="s">
        <v>84</v>
      </c>
      <c r="H83" s="212">
        <v>11111</v>
      </c>
    </row>
    <row r="84" spans="1:8" hidden="1" x14ac:dyDescent="0.35">
      <c r="A84" s="209">
        <v>1</v>
      </c>
      <c r="B84" s="206" t="s">
        <v>78</v>
      </c>
      <c r="C84" s="206" t="s">
        <v>78</v>
      </c>
      <c r="D84" s="210" t="s">
        <v>823</v>
      </c>
      <c r="E84" s="215" t="s">
        <v>484</v>
      </c>
      <c r="F84" s="209" t="s">
        <v>146</v>
      </c>
      <c r="G84" s="206" t="s">
        <v>84</v>
      </c>
      <c r="H84" s="212">
        <v>111111</v>
      </c>
    </row>
    <row r="85" spans="1:8" hidden="1" x14ac:dyDescent="0.35">
      <c r="A85" s="209">
        <v>1</v>
      </c>
      <c r="B85" s="206" t="s">
        <v>78</v>
      </c>
      <c r="C85" s="206" t="s">
        <v>78</v>
      </c>
      <c r="D85" s="210" t="s">
        <v>824</v>
      </c>
      <c r="E85" s="214" t="s">
        <v>483</v>
      </c>
      <c r="F85" s="209" t="s">
        <v>146</v>
      </c>
      <c r="G85" s="206" t="s">
        <v>84</v>
      </c>
      <c r="H85" s="212">
        <v>11111</v>
      </c>
    </row>
    <row r="86" spans="1:8" hidden="1" x14ac:dyDescent="0.35">
      <c r="A86" s="209">
        <v>1</v>
      </c>
      <c r="B86" s="206" t="s">
        <v>78</v>
      </c>
      <c r="C86" s="206" t="s">
        <v>78</v>
      </c>
      <c r="D86" s="210" t="s">
        <v>825</v>
      </c>
      <c r="E86" s="215" t="s">
        <v>484</v>
      </c>
      <c r="F86" s="209" t="s">
        <v>146</v>
      </c>
      <c r="G86" s="206" t="s">
        <v>84</v>
      </c>
      <c r="H86" s="212">
        <v>111111</v>
      </c>
    </row>
    <row r="87" spans="1:8" hidden="1" x14ac:dyDescent="0.35">
      <c r="A87" s="209">
        <v>1</v>
      </c>
      <c r="B87" s="206" t="s">
        <v>78</v>
      </c>
      <c r="C87" s="206" t="s">
        <v>78</v>
      </c>
      <c r="D87" s="210" t="s">
        <v>826</v>
      </c>
      <c r="E87" s="215" t="s">
        <v>484</v>
      </c>
      <c r="F87" s="209" t="s">
        <v>146</v>
      </c>
      <c r="G87" s="206" t="s">
        <v>84</v>
      </c>
      <c r="H87" s="212">
        <v>111111</v>
      </c>
    </row>
    <row r="88" spans="1:8" hidden="1" x14ac:dyDescent="0.35">
      <c r="A88" s="209">
        <v>1</v>
      </c>
      <c r="B88" s="206" t="s">
        <v>78</v>
      </c>
      <c r="C88" s="206" t="s">
        <v>78</v>
      </c>
      <c r="D88" s="210" t="s">
        <v>827</v>
      </c>
      <c r="E88" s="214" t="s">
        <v>483</v>
      </c>
      <c r="F88" s="209" t="s">
        <v>146</v>
      </c>
      <c r="G88" s="206" t="s">
        <v>84</v>
      </c>
      <c r="H88" s="212">
        <v>11111</v>
      </c>
    </row>
    <row r="89" spans="1:8" ht="29" hidden="1" x14ac:dyDescent="0.35">
      <c r="A89" s="209">
        <v>1</v>
      </c>
      <c r="B89" s="206" t="s">
        <v>78</v>
      </c>
      <c r="C89" s="206" t="s">
        <v>78</v>
      </c>
      <c r="D89" s="210" t="s">
        <v>828</v>
      </c>
      <c r="E89" s="215" t="s">
        <v>484</v>
      </c>
      <c r="F89" s="209" t="s">
        <v>146</v>
      </c>
      <c r="G89" s="206" t="s">
        <v>84</v>
      </c>
      <c r="H89" s="212">
        <v>111111</v>
      </c>
    </row>
    <row r="90" spans="1:8" x14ac:dyDescent="0.35">
      <c r="A90" s="209">
        <v>1</v>
      </c>
      <c r="B90" s="206" t="s">
        <v>78</v>
      </c>
      <c r="C90" s="206" t="s">
        <v>78</v>
      </c>
      <c r="D90" s="210" t="s">
        <v>829</v>
      </c>
      <c r="E90" s="213" t="s">
        <v>332</v>
      </c>
      <c r="F90" s="209" t="s">
        <v>147</v>
      </c>
      <c r="G90" s="206" t="str">
        <f>$D$6</f>
        <v>Keuangan</v>
      </c>
      <c r="H90" s="212">
        <v>1117</v>
      </c>
    </row>
    <row r="91" spans="1:8" hidden="1" x14ac:dyDescent="0.35">
      <c r="A91" s="209">
        <v>1</v>
      </c>
      <c r="B91" s="206" t="s">
        <v>78</v>
      </c>
      <c r="C91" s="206" t="s">
        <v>78</v>
      </c>
      <c r="D91" s="210" t="s">
        <v>829</v>
      </c>
      <c r="E91" s="214" t="s">
        <v>483</v>
      </c>
      <c r="F91" s="209" t="s">
        <v>147</v>
      </c>
      <c r="G91" s="206" t="s">
        <v>84</v>
      </c>
      <c r="H91" s="212">
        <v>11111</v>
      </c>
    </row>
    <row r="92" spans="1:8" ht="29" hidden="1" x14ac:dyDescent="0.35">
      <c r="A92" s="209">
        <v>1</v>
      </c>
      <c r="B92" s="206" t="s">
        <v>78</v>
      </c>
      <c r="C92" s="206" t="s">
        <v>78</v>
      </c>
      <c r="D92" s="210" t="s">
        <v>830</v>
      </c>
      <c r="E92" s="215" t="s">
        <v>484</v>
      </c>
      <c r="F92" s="209" t="s">
        <v>147</v>
      </c>
      <c r="G92" s="206" t="s">
        <v>84</v>
      </c>
      <c r="H92" s="212">
        <v>111111</v>
      </c>
    </row>
    <row r="93" spans="1:8" x14ac:dyDescent="0.35">
      <c r="A93" s="209">
        <v>1</v>
      </c>
      <c r="B93" s="206" t="s">
        <v>78</v>
      </c>
      <c r="C93" s="206" t="s">
        <v>78</v>
      </c>
      <c r="D93" s="210" t="s">
        <v>340</v>
      </c>
      <c r="E93" s="211" t="s">
        <v>330</v>
      </c>
      <c r="F93" s="209" t="s">
        <v>148</v>
      </c>
      <c r="G93" s="206" t="s">
        <v>84</v>
      </c>
      <c r="H93" s="212">
        <v>112</v>
      </c>
    </row>
    <row r="94" spans="1:8" x14ac:dyDescent="0.35">
      <c r="A94" s="209">
        <v>1</v>
      </c>
      <c r="B94" s="206" t="s">
        <v>78</v>
      </c>
      <c r="C94" s="206" t="s">
        <v>78</v>
      </c>
      <c r="D94" s="210" t="s">
        <v>831</v>
      </c>
      <c r="E94" s="213" t="s">
        <v>332</v>
      </c>
      <c r="F94" s="209" t="s">
        <v>148</v>
      </c>
      <c r="G94" s="206" t="str">
        <f>$D$93</f>
        <v>Investor Relation</v>
      </c>
      <c r="H94" s="212">
        <v>1121</v>
      </c>
    </row>
    <row r="95" spans="1:8" hidden="1" x14ac:dyDescent="0.35">
      <c r="A95" s="209">
        <v>1</v>
      </c>
      <c r="B95" s="206" t="s">
        <v>78</v>
      </c>
      <c r="C95" s="206" t="s">
        <v>78</v>
      </c>
      <c r="D95" s="210" t="s">
        <v>832</v>
      </c>
      <c r="E95" s="214" t="s">
        <v>483</v>
      </c>
      <c r="F95" s="209" t="s">
        <v>148</v>
      </c>
      <c r="G95" s="206" t="s">
        <v>84</v>
      </c>
      <c r="H95" s="212">
        <v>11111</v>
      </c>
    </row>
    <row r="96" spans="1:8" ht="29" hidden="1" x14ac:dyDescent="0.35">
      <c r="A96" s="209">
        <v>1</v>
      </c>
      <c r="B96" s="206" t="s">
        <v>78</v>
      </c>
      <c r="C96" s="206" t="s">
        <v>78</v>
      </c>
      <c r="D96" s="210" t="s">
        <v>833</v>
      </c>
      <c r="E96" s="215" t="s">
        <v>484</v>
      </c>
      <c r="F96" s="209" t="s">
        <v>148</v>
      </c>
      <c r="G96" s="206" t="s">
        <v>84</v>
      </c>
      <c r="H96" s="212">
        <v>111111</v>
      </c>
    </row>
    <row r="97" spans="1:8" hidden="1" x14ac:dyDescent="0.35">
      <c r="A97" s="209">
        <v>1</v>
      </c>
      <c r="B97" s="206" t="s">
        <v>78</v>
      </c>
      <c r="C97" s="206" t="s">
        <v>78</v>
      </c>
      <c r="D97" s="210" t="s">
        <v>834</v>
      </c>
      <c r="E97" s="215" t="s">
        <v>484</v>
      </c>
      <c r="F97" s="209" t="s">
        <v>148</v>
      </c>
      <c r="G97" s="206" t="s">
        <v>84</v>
      </c>
      <c r="H97" s="212">
        <v>111111</v>
      </c>
    </row>
    <row r="98" spans="1:8" ht="29" hidden="1" x14ac:dyDescent="0.35">
      <c r="A98" s="209">
        <v>1</v>
      </c>
      <c r="B98" s="206" t="s">
        <v>78</v>
      </c>
      <c r="C98" s="206" t="s">
        <v>78</v>
      </c>
      <c r="D98" s="210" t="s">
        <v>835</v>
      </c>
      <c r="E98" s="215" t="s">
        <v>484</v>
      </c>
      <c r="F98" s="209" t="s">
        <v>148</v>
      </c>
      <c r="G98" s="206" t="s">
        <v>84</v>
      </c>
      <c r="H98" s="212">
        <v>111111</v>
      </c>
    </row>
    <row r="99" spans="1:8" hidden="1" x14ac:dyDescent="0.35">
      <c r="A99" s="209">
        <v>1</v>
      </c>
      <c r="B99" s="206" t="s">
        <v>78</v>
      </c>
      <c r="C99" s="206" t="s">
        <v>78</v>
      </c>
      <c r="D99" s="210" t="s">
        <v>836</v>
      </c>
      <c r="E99" s="215" t="s">
        <v>484</v>
      </c>
      <c r="F99" s="209" t="s">
        <v>148</v>
      </c>
      <c r="G99" s="206" t="s">
        <v>84</v>
      </c>
      <c r="H99" s="212">
        <v>111111</v>
      </c>
    </row>
    <row r="100" spans="1:8" x14ac:dyDescent="0.35">
      <c r="A100" s="209">
        <v>1</v>
      </c>
      <c r="B100" s="206" t="s">
        <v>78</v>
      </c>
      <c r="C100" s="206" t="s">
        <v>78</v>
      </c>
      <c r="D100" s="210" t="s">
        <v>837</v>
      </c>
      <c r="E100" s="213" t="s">
        <v>332</v>
      </c>
      <c r="F100" s="209" t="s">
        <v>148</v>
      </c>
      <c r="G100" s="206" t="str">
        <f>$D$93</f>
        <v>Investor Relation</v>
      </c>
      <c r="H100" s="212">
        <v>1122</v>
      </c>
    </row>
    <row r="101" spans="1:8" hidden="1" x14ac:dyDescent="0.35">
      <c r="A101" s="209">
        <v>1</v>
      </c>
      <c r="B101" s="206" t="s">
        <v>78</v>
      </c>
      <c r="C101" s="206" t="s">
        <v>78</v>
      </c>
      <c r="D101" s="210" t="s">
        <v>838</v>
      </c>
      <c r="E101" s="214" t="s">
        <v>483</v>
      </c>
      <c r="F101" s="209" t="s">
        <v>148</v>
      </c>
      <c r="G101" s="206" t="s">
        <v>84</v>
      </c>
      <c r="H101" s="212">
        <v>11111</v>
      </c>
    </row>
    <row r="102" spans="1:8" hidden="1" x14ac:dyDescent="0.35">
      <c r="A102" s="209">
        <v>1</v>
      </c>
      <c r="B102" s="206" t="s">
        <v>78</v>
      </c>
      <c r="C102" s="206" t="s">
        <v>78</v>
      </c>
      <c r="D102" s="210" t="s">
        <v>839</v>
      </c>
      <c r="E102" s="215" t="s">
        <v>484</v>
      </c>
      <c r="F102" s="209" t="s">
        <v>148</v>
      </c>
      <c r="G102" s="206" t="s">
        <v>84</v>
      </c>
      <c r="H102" s="212">
        <v>111111</v>
      </c>
    </row>
    <row r="103" spans="1:8" hidden="1" x14ac:dyDescent="0.35">
      <c r="A103" s="209">
        <v>1</v>
      </c>
      <c r="B103" s="206" t="s">
        <v>78</v>
      </c>
      <c r="C103" s="206" t="s">
        <v>78</v>
      </c>
      <c r="D103" s="210" t="s">
        <v>840</v>
      </c>
      <c r="E103" s="215" t="s">
        <v>484</v>
      </c>
      <c r="F103" s="209" t="s">
        <v>148</v>
      </c>
      <c r="G103" s="206" t="s">
        <v>84</v>
      </c>
      <c r="H103" s="212">
        <v>111111</v>
      </c>
    </row>
    <row r="104" spans="1:8" ht="29" hidden="1" x14ac:dyDescent="0.35">
      <c r="A104" s="209">
        <v>1</v>
      </c>
      <c r="B104" s="206" t="s">
        <v>78</v>
      </c>
      <c r="C104" s="206" t="s">
        <v>78</v>
      </c>
      <c r="D104" s="210" t="s">
        <v>841</v>
      </c>
      <c r="E104" s="215" t="s">
        <v>484</v>
      </c>
      <c r="F104" s="209" t="s">
        <v>148</v>
      </c>
      <c r="G104" s="206" t="s">
        <v>84</v>
      </c>
      <c r="H104" s="212">
        <v>111111</v>
      </c>
    </row>
    <row r="105" spans="1:8" hidden="1" x14ac:dyDescent="0.35">
      <c r="A105" s="209">
        <v>1</v>
      </c>
      <c r="B105" s="206" t="s">
        <v>78</v>
      </c>
      <c r="C105" s="206" t="s">
        <v>78</v>
      </c>
      <c r="D105" s="210" t="s">
        <v>842</v>
      </c>
      <c r="E105" s="214" t="s">
        <v>483</v>
      </c>
      <c r="F105" s="209" t="s">
        <v>148</v>
      </c>
      <c r="G105" s="206" t="s">
        <v>84</v>
      </c>
      <c r="H105" s="212">
        <v>11111</v>
      </c>
    </row>
    <row r="106" spans="1:8" hidden="1" x14ac:dyDescent="0.35">
      <c r="A106" s="209">
        <v>1</v>
      </c>
      <c r="B106" s="206" t="s">
        <v>78</v>
      </c>
      <c r="C106" s="206" t="s">
        <v>78</v>
      </c>
      <c r="D106" s="210" t="s">
        <v>843</v>
      </c>
      <c r="E106" s="215" t="s">
        <v>484</v>
      </c>
      <c r="F106" s="209" t="s">
        <v>148</v>
      </c>
      <c r="G106" s="206" t="s">
        <v>84</v>
      </c>
      <c r="H106" s="212">
        <v>111111</v>
      </c>
    </row>
    <row r="107" spans="1:8" ht="29" hidden="1" x14ac:dyDescent="0.35">
      <c r="A107" s="209">
        <v>1</v>
      </c>
      <c r="B107" s="206" t="s">
        <v>78</v>
      </c>
      <c r="C107" s="206" t="s">
        <v>78</v>
      </c>
      <c r="D107" s="210" t="s">
        <v>844</v>
      </c>
      <c r="E107" s="215" t="s">
        <v>484</v>
      </c>
      <c r="F107" s="209" t="s">
        <v>148</v>
      </c>
      <c r="G107" s="206" t="s">
        <v>84</v>
      </c>
      <c r="H107" s="212">
        <v>111111</v>
      </c>
    </row>
    <row r="108" spans="1:8" hidden="1" x14ac:dyDescent="0.35">
      <c r="A108" s="209">
        <v>1</v>
      </c>
      <c r="B108" s="206" t="s">
        <v>78</v>
      </c>
      <c r="C108" s="206" t="s">
        <v>78</v>
      </c>
      <c r="D108" s="210" t="s">
        <v>845</v>
      </c>
      <c r="E108" s="215" t="s">
        <v>484</v>
      </c>
      <c r="F108" s="209" t="s">
        <v>148</v>
      </c>
      <c r="G108" s="206" t="s">
        <v>84</v>
      </c>
      <c r="H108" s="212">
        <v>111111</v>
      </c>
    </row>
    <row r="109" spans="1:8" hidden="1" x14ac:dyDescent="0.35">
      <c r="A109" s="209">
        <v>1</v>
      </c>
      <c r="B109" s="206" t="s">
        <v>78</v>
      </c>
      <c r="C109" s="206" t="s">
        <v>78</v>
      </c>
      <c r="D109" s="210" t="s">
        <v>846</v>
      </c>
      <c r="E109" s="214" t="s">
        <v>483</v>
      </c>
      <c r="F109" s="209" t="s">
        <v>148</v>
      </c>
      <c r="G109" s="206" t="s">
        <v>84</v>
      </c>
      <c r="H109" s="212">
        <v>11111</v>
      </c>
    </row>
    <row r="110" spans="1:8" hidden="1" x14ac:dyDescent="0.35">
      <c r="A110" s="209">
        <v>1</v>
      </c>
      <c r="B110" s="206" t="s">
        <v>78</v>
      </c>
      <c r="C110" s="206" t="s">
        <v>78</v>
      </c>
      <c r="D110" s="210" t="s">
        <v>847</v>
      </c>
      <c r="E110" s="215" t="s">
        <v>484</v>
      </c>
      <c r="F110" s="209" t="s">
        <v>148</v>
      </c>
      <c r="G110" s="206" t="s">
        <v>84</v>
      </c>
      <c r="H110" s="212">
        <v>111111</v>
      </c>
    </row>
    <row r="111" spans="1:8" hidden="1" x14ac:dyDescent="0.35">
      <c r="A111" s="209">
        <v>1</v>
      </c>
      <c r="B111" s="206" t="s">
        <v>78</v>
      </c>
      <c r="C111" s="206" t="s">
        <v>78</v>
      </c>
      <c r="D111" s="210" t="s">
        <v>848</v>
      </c>
      <c r="E111" s="215" t="s">
        <v>484</v>
      </c>
      <c r="F111" s="209" t="s">
        <v>148</v>
      </c>
      <c r="G111" s="206" t="s">
        <v>84</v>
      </c>
      <c r="H111" s="212">
        <v>111111</v>
      </c>
    </row>
    <row r="112" spans="1:8" ht="29" hidden="1" x14ac:dyDescent="0.35">
      <c r="A112" s="209">
        <v>1</v>
      </c>
      <c r="B112" s="206" t="s">
        <v>78</v>
      </c>
      <c r="C112" s="206" t="s">
        <v>78</v>
      </c>
      <c r="D112" s="210" t="s">
        <v>849</v>
      </c>
      <c r="E112" s="215" t="s">
        <v>484</v>
      </c>
      <c r="F112" s="209" t="s">
        <v>148</v>
      </c>
      <c r="G112" s="206" t="s">
        <v>84</v>
      </c>
      <c r="H112" s="212">
        <v>111111</v>
      </c>
    </row>
    <row r="113" spans="1:8" hidden="1" x14ac:dyDescent="0.35">
      <c r="A113" s="209">
        <v>1</v>
      </c>
      <c r="B113" s="206" t="s">
        <v>78</v>
      </c>
      <c r="C113" s="206" t="s">
        <v>78</v>
      </c>
      <c r="D113" s="210" t="s">
        <v>850</v>
      </c>
      <c r="E113" s="214" t="s">
        <v>483</v>
      </c>
      <c r="F113" s="209" t="s">
        <v>148</v>
      </c>
      <c r="G113" s="206" t="s">
        <v>84</v>
      </c>
      <c r="H113" s="212">
        <v>11111</v>
      </c>
    </row>
    <row r="114" spans="1:8" hidden="1" x14ac:dyDescent="0.35">
      <c r="A114" s="209">
        <v>1</v>
      </c>
      <c r="B114" s="206" t="s">
        <v>78</v>
      </c>
      <c r="C114" s="206" t="s">
        <v>78</v>
      </c>
      <c r="D114" s="210" t="s">
        <v>851</v>
      </c>
      <c r="E114" s="215" t="s">
        <v>484</v>
      </c>
      <c r="F114" s="209" t="s">
        <v>148</v>
      </c>
      <c r="G114" s="206" t="s">
        <v>84</v>
      </c>
      <c r="H114" s="212">
        <v>111111</v>
      </c>
    </row>
    <row r="115" spans="1:8" hidden="1" x14ac:dyDescent="0.35">
      <c r="A115" s="209">
        <v>1</v>
      </c>
      <c r="B115" s="206" t="s">
        <v>78</v>
      </c>
      <c r="C115" s="206" t="s">
        <v>78</v>
      </c>
      <c r="D115" s="210" t="s">
        <v>852</v>
      </c>
      <c r="E115" s="215" t="s">
        <v>484</v>
      </c>
      <c r="F115" s="209" t="s">
        <v>148</v>
      </c>
      <c r="G115" s="206" t="s">
        <v>84</v>
      </c>
      <c r="H115" s="212">
        <v>111111</v>
      </c>
    </row>
    <row r="116" spans="1:8" ht="29" hidden="1" x14ac:dyDescent="0.35">
      <c r="A116" s="209">
        <v>1</v>
      </c>
      <c r="B116" s="206" t="s">
        <v>78</v>
      </c>
      <c r="C116" s="206" t="s">
        <v>78</v>
      </c>
      <c r="D116" s="210" t="s">
        <v>849</v>
      </c>
      <c r="E116" s="215" t="s">
        <v>484</v>
      </c>
      <c r="F116" s="209" t="s">
        <v>148</v>
      </c>
      <c r="G116" s="206" t="s">
        <v>84</v>
      </c>
      <c r="H116" s="212">
        <v>111111</v>
      </c>
    </row>
    <row r="117" spans="1:8" hidden="1" x14ac:dyDescent="0.35">
      <c r="A117" s="209">
        <v>1</v>
      </c>
      <c r="B117" s="206" t="s">
        <v>78</v>
      </c>
      <c r="C117" s="206" t="s">
        <v>78</v>
      </c>
      <c r="D117" s="210" t="s">
        <v>853</v>
      </c>
      <c r="E117" s="214" t="s">
        <v>483</v>
      </c>
      <c r="F117" s="209" t="s">
        <v>148</v>
      </c>
      <c r="G117" s="206" t="s">
        <v>84</v>
      </c>
      <c r="H117" s="212">
        <v>11111</v>
      </c>
    </row>
    <row r="118" spans="1:8" hidden="1" x14ac:dyDescent="0.35">
      <c r="A118" s="209">
        <v>1</v>
      </c>
      <c r="B118" s="206" t="s">
        <v>78</v>
      </c>
      <c r="C118" s="206" t="s">
        <v>78</v>
      </c>
      <c r="D118" s="210" t="s">
        <v>854</v>
      </c>
      <c r="E118" s="215" t="s">
        <v>484</v>
      </c>
      <c r="F118" s="209" t="s">
        <v>148</v>
      </c>
      <c r="G118" s="206" t="s">
        <v>84</v>
      </c>
      <c r="H118" s="212">
        <v>111111</v>
      </c>
    </row>
    <row r="119" spans="1:8" hidden="1" x14ac:dyDescent="0.35">
      <c r="A119" s="209">
        <v>1</v>
      </c>
      <c r="B119" s="206" t="s">
        <v>78</v>
      </c>
      <c r="C119" s="206" t="s">
        <v>78</v>
      </c>
      <c r="D119" s="210" t="s">
        <v>855</v>
      </c>
      <c r="E119" s="215" t="s">
        <v>484</v>
      </c>
      <c r="F119" s="209" t="s">
        <v>148</v>
      </c>
      <c r="G119" s="206" t="s">
        <v>84</v>
      </c>
      <c r="H119" s="212">
        <v>111111</v>
      </c>
    </row>
    <row r="120" spans="1:8" ht="29" hidden="1" x14ac:dyDescent="0.35">
      <c r="A120" s="209">
        <v>1</v>
      </c>
      <c r="B120" s="206" t="s">
        <v>78</v>
      </c>
      <c r="C120" s="206" t="s">
        <v>78</v>
      </c>
      <c r="D120" s="210" t="s">
        <v>849</v>
      </c>
      <c r="E120" s="215" t="s">
        <v>484</v>
      </c>
      <c r="F120" s="209" t="s">
        <v>148</v>
      </c>
      <c r="G120" s="206" t="s">
        <v>84</v>
      </c>
      <c r="H120" s="212">
        <v>111111</v>
      </c>
    </row>
    <row r="121" spans="1:8" hidden="1" x14ac:dyDescent="0.35">
      <c r="A121" s="209">
        <v>1</v>
      </c>
      <c r="B121" s="206" t="s">
        <v>78</v>
      </c>
      <c r="C121" s="206" t="s">
        <v>78</v>
      </c>
      <c r="D121" s="210" t="s">
        <v>856</v>
      </c>
      <c r="E121" s="214" t="s">
        <v>483</v>
      </c>
      <c r="F121" s="209" t="s">
        <v>148</v>
      </c>
      <c r="G121" s="206" t="s">
        <v>84</v>
      </c>
      <c r="H121" s="212">
        <v>11111</v>
      </c>
    </row>
    <row r="122" spans="1:8" ht="29" hidden="1" x14ac:dyDescent="0.35">
      <c r="A122" s="209">
        <v>1</v>
      </c>
      <c r="B122" s="206" t="s">
        <v>78</v>
      </c>
      <c r="C122" s="206" t="s">
        <v>78</v>
      </c>
      <c r="D122" s="210" t="s">
        <v>857</v>
      </c>
      <c r="E122" s="215" t="s">
        <v>484</v>
      </c>
      <c r="F122" s="209" t="s">
        <v>148</v>
      </c>
      <c r="G122" s="206" t="s">
        <v>84</v>
      </c>
      <c r="H122" s="212">
        <v>111111</v>
      </c>
    </row>
    <row r="123" spans="1:8" hidden="1" x14ac:dyDescent="0.35">
      <c r="A123" s="209">
        <v>1</v>
      </c>
      <c r="B123" s="206" t="s">
        <v>78</v>
      </c>
      <c r="C123" s="206" t="s">
        <v>78</v>
      </c>
      <c r="D123" s="210" t="s">
        <v>858</v>
      </c>
      <c r="E123" s="215" t="s">
        <v>484</v>
      </c>
      <c r="F123" s="209" t="s">
        <v>148</v>
      </c>
      <c r="G123" s="206" t="s">
        <v>84</v>
      </c>
      <c r="H123" s="212">
        <v>111111</v>
      </c>
    </row>
    <row r="124" spans="1:8" hidden="1" x14ac:dyDescent="0.35">
      <c r="A124" s="209">
        <v>1</v>
      </c>
      <c r="B124" s="206" t="s">
        <v>78</v>
      </c>
      <c r="C124" s="206" t="s">
        <v>78</v>
      </c>
      <c r="D124" s="210" t="s">
        <v>859</v>
      </c>
      <c r="E124" s="215" t="s">
        <v>484</v>
      </c>
      <c r="F124" s="209" t="s">
        <v>148</v>
      </c>
      <c r="G124" s="206" t="s">
        <v>84</v>
      </c>
      <c r="H124" s="212">
        <v>111111</v>
      </c>
    </row>
    <row r="125" spans="1:8" ht="29" hidden="1" x14ac:dyDescent="0.35">
      <c r="A125" s="209">
        <v>1</v>
      </c>
      <c r="B125" s="206" t="s">
        <v>78</v>
      </c>
      <c r="C125" s="206" t="s">
        <v>78</v>
      </c>
      <c r="D125" s="210" t="s">
        <v>860</v>
      </c>
      <c r="E125" s="215" t="s">
        <v>484</v>
      </c>
      <c r="F125" s="209" t="s">
        <v>148</v>
      </c>
      <c r="G125" s="206" t="s">
        <v>84</v>
      </c>
      <c r="H125" s="212">
        <v>111111</v>
      </c>
    </row>
    <row r="126" spans="1:8" hidden="1" x14ac:dyDescent="0.35">
      <c r="A126" s="209">
        <v>1</v>
      </c>
      <c r="B126" s="206" t="s">
        <v>78</v>
      </c>
      <c r="C126" s="206" t="s">
        <v>78</v>
      </c>
      <c r="D126" s="210" t="s">
        <v>861</v>
      </c>
      <c r="E126" s="215" t="s">
        <v>484</v>
      </c>
      <c r="F126" s="209" t="s">
        <v>148</v>
      </c>
      <c r="G126" s="206" t="s">
        <v>84</v>
      </c>
      <c r="H126" s="212">
        <v>111111</v>
      </c>
    </row>
    <row r="127" spans="1:8" hidden="1" x14ac:dyDescent="0.35">
      <c r="A127" s="209">
        <v>1</v>
      </c>
      <c r="B127" s="206" t="s">
        <v>78</v>
      </c>
      <c r="C127" s="206" t="s">
        <v>78</v>
      </c>
      <c r="D127" s="210" t="s">
        <v>862</v>
      </c>
      <c r="E127" s="215" t="s">
        <v>484</v>
      </c>
      <c r="F127" s="209" t="s">
        <v>148</v>
      </c>
      <c r="G127" s="206" t="s">
        <v>84</v>
      </c>
      <c r="H127" s="212">
        <v>111111</v>
      </c>
    </row>
    <row r="128" spans="1:8" hidden="1" x14ac:dyDescent="0.35">
      <c r="A128" s="209">
        <v>1</v>
      </c>
      <c r="B128" s="206" t="s">
        <v>78</v>
      </c>
      <c r="C128" s="206" t="s">
        <v>78</v>
      </c>
      <c r="D128" s="210" t="s">
        <v>863</v>
      </c>
      <c r="E128" s="215" t="s">
        <v>484</v>
      </c>
      <c r="F128" s="209" t="s">
        <v>148</v>
      </c>
      <c r="G128" s="206" t="s">
        <v>84</v>
      </c>
      <c r="H128" s="212">
        <v>111111</v>
      </c>
    </row>
    <row r="129" spans="1:8" hidden="1" x14ac:dyDescent="0.35">
      <c r="A129" s="209">
        <v>1</v>
      </c>
      <c r="B129" s="206" t="s">
        <v>78</v>
      </c>
      <c r="C129" s="206" t="s">
        <v>78</v>
      </c>
      <c r="D129" s="210" t="s">
        <v>864</v>
      </c>
      <c r="E129" s="215" t="s">
        <v>484</v>
      </c>
      <c r="F129" s="209" t="s">
        <v>148</v>
      </c>
      <c r="G129" s="206" t="s">
        <v>84</v>
      </c>
      <c r="H129" s="212">
        <v>111111</v>
      </c>
    </row>
    <row r="130" spans="1:8" ht="29" hidden="1" x14ac:dyDescent="0.35">
      <c r="A130" s="209">
        <v>1</v>
      </c>
      <c r="B130" s="206" t="s">
        <v>78</v>
      </c>
      <c r="C130" s="206" t="s">
        <v>78</v>
      </c>
      <c r="D130" s="210" t="s">
        <v>865</v>
      </c>
      <c r="E130" s="215" t="s">
        <v>484</v>
      </c>
      <c r="F130" s="209" t="s">
        <v>148</v>
      </c>
      <c r="G130" s="206" t="s">
        <v>84</v>
      </c>
      <c r="H130" s="212">
        <v>111111</v>
      </c>
    </row>
    <row r="131" spans="1:8" hidden="1" x14ac:dyDescent="0.35">
      <c r="A131" s="209">
        <v>1</v>
      </c>
      <c r="B131" s="206" t="s">
        <v>78</v>
      </c>
      <c r="C131" s="206" t="s">
        <v>78</v>
      </c>
      <c r="D131" s="210" t="s">
        <v>866</v>
      </c>
      <c r="E131" s="215" t="s">
        <v>484</v>
      </c>
      <c r="F131" s="209" t="s">
        <v>148</v>
      </c>
      <c r="G131" s="206" t="s">
        <v>84</v>
      </c>
      <c r="H131" s="212">
        <v>111111</v>
      </c>
    </row>
    <row r="132" spans="1:8" hidden="1" x14ac:dyDescent="0.35">
      <c r="A132" s="209">
        <v>1</v>
      </c>
      <c r="B132" s="206" t="s">
        <v>78</v>
      </c>
      <c r="C132" s="206" t="s">
        <v>78</v>
      </c>
      <c r="D132" s="210" t="s">
        <v>867</v>
      </c>
      <c r="E132" s="214" t="s">
        <v>483</v>
      </c>
      <c r="F132" s="209" t="s">
        <v>148</v>
      </c>
      <c r="G132" s="206" t="s">
        <v>84</v>
      </c>
      <c r="H132" s="212">
        <v>11111</v>
      </c>
    </row>
    <row r="133" spans="1:8" hidden="1" x14ac:dyDescent="0.35">
      <c r="A133" s="209">
        <v>1</v>
      </c>
      <c r="B133" s="206" t="s">
        <v>78</v>
      </c>
      <c r="C133" s="206" t="s">
        <v>78</v>
      </c>
      <c r="D133" s="210" t="s">
        <v>868</v>
      </c>
      <c r="E133" s="215" t="s">
        <v>484</v>
      </c>
      <c r="F133" s="209" t="s">
        <v>148</v>
      </c>
      <c r="G133" s="206" t="s">
        <v>84</v>
      </c>
      <c r="H133" s="212">
        <v>111111</v>
      </c>
    </row>
    <row r="134" spans="1:8" hidden="1" x14ac:dyDescent="0.35">
      <c r="A134" s="209">
        <v>1</v>
      </c>
      <c r="B134" s="206" t="s">
        <v>78</v>
      </c>
      <c r="C134" s="206" t="s">
        <v>78</v>
      </c>
      <c r="D134" s="210" t="s">
        <v>869</v>
      </c>
      <c r="E134" s="215" t="s">
        <v>484</v>
      </c>
      <c r="F134" s="209" t="s">
        <v>148</v>
      </c>
      <c r="G134" s="206" t="s">
        <v>84</v>
      </c>
      <c r="H134" s="212">
        <v>111111</v>
      </c>
    </row>
    <row r="135" spans="1:8" ht="29" hidden="1" x14ac:dyDescent="0.35">
      <c r="A135" s="209">
        <v>1</v>
      </c>
      <c r="B135" s="206" t="s">
        <v>78</v>
      </c>
      <c r="C135" s="206" t="s">
        <v>78</v>
      </c>
      <c r="D135" s="210" t="s">
        <v>870</v>
      </c>
      <c r="E135" s="215" t="s">
        <v>484</v>
      </c>
      <c r="F135" s="209" t="s">
        <v>148</v>
      </c>
      <c r="G135" s="206" t="s">
        <v>84</v>
      </c>
      <c r="H135" s="212">
        <v>111111</v>
      </c>
    </row>
    <row r="136" spans="1:8" hidden="1" x14ac:dyDescent="0.35">
      <c r="A136" s="209">
        <v>1</v>
      </c>
      <c r="B136" s="206" t="s">
        <v>78</v>
      </c>
      <c r="C136" s="206" t="s">
        <v>78</v>
      </c>
      <c r="D136" s="210" t="s">
        <v>871</v>
      </c>
      <c r="E136" s="215" t="s">
        <v>484</v>
      </c>
      <c r="F136" s="209" t="s">
        <v>148</v>
      </c>
      <c r="G136" s="206" t="s">
        <v>84</v>
      </c>
      <c r="H136" s="212">
        <v>111111</v>
      </c>
    </row>
    <row r="137" spans="1:8" ht="29" hidden="1" x14ac:dyDescent="0.35">
      <c r="A137" s="209">
        <v>1</v>
      </c>
      <c r="B137" s="206" t="s">
        <v>78</v>
      </c>
      <c r="C137" s="206" t="s">
        <v>78</v>
      </c>
      <c r="D137" s="210" t="s">
        <v>872</v>
      </c>
      <c r="E137" s="215" t="s">
        <v>484</v>
      </c>
      <c r="F137" s="209" t="s">
        <v>148</v>
      </c>
      <c r="G137" s="206" t="s">
        <v>84</v>
      </c>
      <c r="H137" s="212">
        <v>111111</v>
      </c>
    </row>
    <row r="138" spans="1:8" hidden="1" x14ac:dyDescent="0.35">
      <c r="A138" s="209">
        <v>1</v>
      </c>
      <c r="B138" s="206" t="s">
        <v>78</v>
      </c>
      <c r="C138" s="206" t="s">
        <v>78</v>
      </c>
      <c r="D138" s="210" t="s">
        <v>873</v>
      </c>
      <c r="E138" s="215" t="s">
        <v>484</v>
      </c>
      <c r="F138" s="209" t="s">
        <v>148</v>
      </c>
      <c r="G138" s="206" t="s">
        <v>84</v>
      </c>
      <c r="H138" s="212">
        <v>111111</v>
      </c>
    </row>
    <row r="139" spans="1:8" hidden="1" x14ac:dyDescent="0.35">
      <c r="A139" s="209">
        <v>1</v>
      </c>
      <c r="B139" s="206" t="s">
        <v>78</v>
      </c>
      <c r="C139" s="206" t="s">
        <v>78</v>
      </c>
      <c r="D139" s="210" t="s">
        <v>874</v>
      </c>
      <c r="E139" s="215" t="s">
        <v>484</v>
      </c>
      <c r="F139" s="209" t="s">
        <v>148</v>
      </c>
      <c r="G139" s="206" t="s">
        <v>84</v>
      </c>
      <c r="H139" s="212">
        <v>111111</v>
      </c>
    </row>
    <row r="140" spans="1:8" hidden="1" x14ac:dyDescent="0.35">
      <c r="A140" s="209">
        <v>1</v>
      </c>
      <c r="B140" s="206" t="s">
        <v>78</v>
      </c>
      <c r="C140" s="206" t="s">
        <v>78</v>
      </c>
      <c r="D140" s="210" t="s">
        <v>875</v>
      </c>
      <c r="E140" s="214" t="s">
        <v>483</v>
      </c>
      <c r="F140" s="209" t="s">
        <v>148</v>
      </c>
      <c r="G140" s="206" t="s">
        <v>84</v>
      </c>
      <c r="H140" s="212">
        <v>11111</v>
      </c>
    </row>
    <row r="141" spans="1:8" hidden="1" x14ac:dyDescent="0.35">
      <c r="A141" s="209">
        <v>1</v>
      </c>
      <c r="B141" s="206" t="s">
        <v>78</v>
      </c>
      <c r="C141" s="206" t="s">
        <v>78</v>
      </c>
      <c r="D141" s="210" t="s">
        <v>876</v>
      </c>
      <c r="E141" s="215" t="s">
        <v>484</v>
      </c>
      <c r="F141" s="209" t="s">
        <v>148</v>
      </c>
      <c r="G141" s="206" t="s">
        <v>84</v>
      </c>
      <c r="H141" s="212">
        <v>111111</v>
      </c>
    </row>
    <row r="142" spans="1:8" ht="29" hidden="1" x14ac:dyDescent="0.35">
      <c r="A142" s="209">
        <v>1</v>
      </c>
      <c r="B142" s="206" t="s">
        <v>78</v>
      </c>
      <c r="C142" s="206" t="s">
        <v>78</v>
      </c>
      <c r="D142" s="210" t="s">
        <v>877</v>
      </c>
      <c r="E142" s="215" t="s">
        <v>484</v>
      </c>
      <c r="F142" s="209" t="s">
        <v>148</v>
      </c>
      <c r="G142" s="206" t="s">
        <v>84</v>
      </c>
      <c r="H142" s="212">
        <v>111111</v>
      </c>
    </row>
    <row r="143" spans="1:8" hidden="1" x14ac:dyDescent="0.35">
      <c r="A143" s="209">
        <v>1</v>
      </c>
      <c r="B143" s="206" t="s">
        <v>78</v>
      </c>
      <c r="C143" s="206" t="s">
        <v>78</v>
      </c>
      <c r="D143" s="210" t="s">
        <v>878</v>
      </c>
      <c r="E143" s="214" t="s">
        <v>483</v>
      </c>
      <c r="F143" s="209" t="s">
        <v>148</v>
      </c>
      <c r="G143" s="206" t="s">
        <v>84</v>
      </c>
      <c r="H143" s="212">
        <v>11111</v>
      </c>
    </row>
    <row r="144" spans="1:8" hidden="1" x14ac:dyDescent="0.35">
      <c r="A144" s="209">
        <v>1</v>
      </c>
      <c r="B144" s="206" t="s">
        <v>78</v>
      </c>
      <c r="C144" s="206" t="s">
        <v>78</v>
      </c>
      <c r="D144" s="210" t="s">
        <v>869</v>
      </c>
      <c r="E144" s="215" t="s">
        <v>484</v>
      </c>
      <c r="F144" s="209" t="s">
        <v>148</v>
      </c>
      <c r="G144" s="206" t="s">
        <v>84</v>
      </c>
      <c r="H144" s="212">
        <v>111111</v>
      </c>
    </row>
    <row r="145" spans="1:8" hidden="1" x14ac:dyDescent="0.35">
      <c r="A145" s="209">
        <v>1</v>
      </c>
      <c r="B145" s="206" t="s">
        <v>78</v>
      </c>
      <c r="C145" s="206" t="s">
        <v>78</v>
      </c>
      <c r="D145" s="210" t="s">
        <v>879</v>
      </c>
      <c r="E145" s="215" t="s">
        <v>484</v>
      </c>
      <c r="F145" s="209" t="s">
        <v>148</v>
      </c>
      <c r="G145" s="206" t="s">
        <v>84</v>
      </c>
      <c r="H145" s="212">
        <v>111111</v>
      </c>
    </row>
    <row r="146" spans="1:8" hidden="1" x14ac:dyDescent="0.35">
      <c r="A146" s="209">
        <v>1</v>
      </c>
      <c r="B146" s="206" t="s">
        <v>78</v>
      </c>
      <c r="C146" s="206" t="s">
        <v>78</v>
      </c>
      <c r="D146" s="210" t="s">
        <v>880</v>
      </c>
      <c r="E146" s="215" t="s">
        <v>484</v>
      </c>
      <c r="F146" s="209" t="s">
        <v>148</v>
      </c>
      <c r="G146" s="206" t="s">
        <v>84</v>
      </c>
      <c r="H146" s="212">
        <v>111111</v>
      </c>
    </row>
    <row r="147" spans="1:8" hidden="1" x14ac:dyDescent="0.35">
      <c r="A147" s="209">
        <v>1</v>
      </c>
      <c r="B147" s="206" t="s">
        <v>78</v>
      </c>
      <c r="C147" s="206" t="s">
        <v>78</v>
      </c>
      <c r="D147" s="210" t="s">
        <v>881</v>
      </c>
      <c r="E147" s="215" t="s">
        <v>484</v>
      </c>
      <c r="F147" s="209" t="s">
        <v>148</v>
      </c>
      <c r="G147" s="206" t="s">
        <v>84</v>
      </c>
      <c r="H147" s="212">
        <v>111111</v>
      </c>
    </row>
    <row r="148" spans="1:8" ht="29" hidden="1" x14ac:dyDescent="0.35">
      <c r="A148" s="209">
        <v>1</v>
      </c>
      <c r="B148" s="206" t="s">
        <v>78</v>
      </c>
      <c r="C148" s="206" t="s">
        <v>78</v>
      </c>
      <c r="D148" s="210" t="s">
        <v>849</v>
      </c>
      <c r="E148" s="215" t="s">
        <v>484</v>
      </c>
      <c r="F148" s="209" t="s">
        <v>148</v>
      </c>
      <c r="G148" s="206" t="s">
        <v>84</v>
      </c>
      <c r="H148" s="212">
        <v>111111</v>
      </c>
    </row>
    <row r="149" spans="1:8" ht="29" hidden="1" x14ac:dyDescent="0.35">
      <c r="A149" s="209">
        <v>1</v>
      </c>
      <c r="B149" s="206" t="s">
        <v>78</v>
      </c>
      <c r="C149" s="206" t="s">
        <v>78</v>
      </c>
      <c r="D149" s="210" t="s">
        <v>882</v>
      </c>
      <c r="E149" s="215" t="s">
        <v>484</v>
      </c>
      <c r="F149" s="209" t="s">
        <v>148</v>
      </c>
      <c r="G149" s="206" t="s">
        <v>84</v>
      </c>
      <c r="H149" s="212">
        <v>111111</v>
      </c>
    </row>
    <row r="150" spans="1:8" ht="29" hidden="1" x14ac:dyDescent="0.35">
      <c r="A150" s="209">
        <v>1</v>
      </c>
      <c r="B150" s="206" t="s">
        <v>78</v>
      </c>
      <c r="C150" s="206" t="s">
        <v>78</v>
      </c>
      <c r="D150" s="210" t="s">
        <v>883</v>
      </c>
      <c r="E150" s="215" t="s">
        <v>484</v>
      </c>
      <c r="F150" s="209" t="s">
        <v>148</v>
      </c>
      <c r="G150" s="206" t="s">
        <v>84</v>
      </c>
      <c r="H150" s="212">
        <v>111111</v>
      </c>
    </row>
    <row r="151" spans="1:8" x14ac:dyDescent="0.35">
      <c r="A151" s="209">
        <v>1</v>
      </c>
      <c r="B151" s="206" t="s">
        <v>78</v>
      </c>
      <c r="C151" s="206" t="s">
        <v>78</v>
      </c>
      <c r="D151" s="210" t="s">
        <v>884</v>
      </c>
      <c r="E151" s="213" t="s">
        <v>332</v>
      </c>
      <c r="F151" s="209" t="s">
        <v>148</v>
      </c>
      <c r="G151" s="206" t="str">
        <f>$D$93</f>
        <v>Investor Relation</v>
      </c>
      <c r="H151" s="212">
        <v>1123</v>
      </c>
    </row>
    <row r="152" spans="1:8" hidden="1" x14ac:dyDescent="0.35">
      <c r="A152" s="209">
        <v>1</v>
      </c>
      <c r="B152" s="206" t="s">
        <v>78</v>
      </c>
      <c r="C152" s="206" t="s">
        <v>78</v>
      </c>
      <c r="D152" s="210" t="s">
        <v>885</v>
      </c>
      <c r="E152" s="214" t="s">
        <v>483</v>
      </c>
      <c r="F152" s="209" t="s">
        <v>148</v>
      </c>
      <c r="G152" s="206" t="s">
        <v>84</v>
      </c>
      <c r="H152" s="212">
        <v>11111</v>
      </c>
    </row>
    <row r="153" spans="1:8" ht="29" hidden="1" x14ac:dyDescent="0.35">
      <c r="A153" s="209">
        <v>1</v>
      </c>
      <c r="B153" s="206" t="s">
        <v>78</v>
      </c>
      <c r="C153" s="206" t="s">
        <v>78</v>
      </c>
      <c r="D153" s="210" t="s">
        <v>886</v>
      </c>
      <c r="E153" s="215" t="s">
        <v>484</v>
      </c>
      <c r="F153" s="209" t="s">
        <v>148</v>
      </c>
      <c r="G153" s="206" t="s">
        <v>84</v>
      </c>
      <c r="H153" s="212">
        <v>111111</v>
      </c>
    </row>
    <row r="154" spans="1:8" ht="29" hidden="1" x14ac:dyDescent="0.35">
      <c r="A154" s="209">
        <v>1</v>
      </c>
      <c r="B154" s="206" t="s">
        <v>78</v>
      </c>
      <c r="C154" s="206" t="s">
        <v>78</v>
      </c>
      <c r="D154" s="210" t="s">
        <v>887</v>
      </c>
      <c r="E154" s="215" t="s">
        <v>484</v>
      </c>
      <c r="F154" s="209" t="s">
        <v>148</v>
      </c>
      <c r="G154" s="206" t="s">
        <v>84</v>
      </c>
      <c r="H154" s="212">
        <v>111111</v>
      </c>
    </row>
    <row r="155" spans="1:8" ht="29" hidden="1" x14ac:dyDescent="0.35">
      <c r="A155" s="209">
        <v>1</v>
      </c>
      <c r="B155" s="206" t="s">
        <v>78</v>
      </c>
      <c r="C155" s="206" t="s">
        <v>78</v>
      </c>
      <c r="D155" s="210" t="s">
        <v>888</v>
      </c>
      <c r="E155" s="215" t="s">
        <v>484</v>
      </c>
      <c r="F155" s="209" t="s">
        <v>148</v>
      </c>
      <c r="G155" s="206" t="s">
        <v>84</v>
      </c>
      <c r="H155" s="212">
        <v>111111</v>
      </c>
    </row>
    <row r="156" spans="1:8" hidden="1" x14ac:dyDescent="0.35">
      <c r="A156" s="209">
        <v>1</v>
      </c>
      <c r="B156" s="206" t="s">
        <v>78</v>
      </c>
      <c r="C156" s="206" t="s">
        <v>78</v>
      </c>
      <c r="D156" s="210" t="s">
        <v>889</v>
      </c>
      <c r="E156" s="214" t="s">
        <v>483</v>
      </c>
      <c r="F156" s="209" t="s">
        <v>148</v>
      </c>
      <c r="G156" s="206" t="s">
        <v>84</v>
      </c>
      <c r="H156" s="212">
        <v>11111</v>
      </c>
    </row>
    <row r="157" spans="1:8" ht="29" hidden="1" x14ac:dyDescent="0.35">
      <c r="A157" s="209">
        <v>1</v>
      </c>
      <c r="B157" s="206" t="s">
        <v>78</v>
      </c>
      <c r="C157" s="206" t="s">
        <v>78</v>
      </c>
      <c r="D157" s="210" t="s">
        <v>890</v>
      </c>
      <c r="E157" s="215" t="s">
        <v>484</v>
      </c>
      <c r="F157" s="209" t="s">
        <v>148</v>
      </c>
      <c r="G157" s="206" t="s">
        <v>84</v>
      </c>
      <c r="H157" s="212">
        <v>111111</v>
      </c>
    </row>
    <row r="158" spans="1:8" hidden="1" x14ac:dyDescent="0.35">
      <c r="A158" s="209">
        <v>1</v>
      </c>
      <c r="B158" s="206" t="s">
        <v>78</v>
      </c>
      <c r="C158" s="206" t="s">
        <v>78</v>
      </c>
      <c r="D158" s="210" t="s">
        <v>891</v>
      </c>
      <c r="E158" s="215" t="s">
        <v>484</v>
      </c>
      <c r="F158" s="209" t="s">
        <v>148</v>
      </c>
      <c r="G158" s="206" t="s">
        <v>84</v>
      </c>
      <c r="H158" s="212">
        <v>111111</v>
      </c>
    </row>
    <row r="159" spans="1:8" hidden="1" x14ac:dyDescent="0.35">
      <c r="A159" s="209">
        <v>1</v>
      </c>
      <c r="B159" s="206" t="s">
        <v>78</v>
      </c>
      <c r="C159" s="206" t="s">
        <v>78</v>
      </c>
      <c r="D159" s="210" t="s">
        <v>892</v>
      </c>
      <c r="E159" s="215" t="s">
        <v>484</v>
      </c>
      <c r="F159" s="209" t="s">
        <v>148</v>
      </c>
      <c r="G159" s="206" t="s">
        <v>84</v>
      </c>
      <c r="H159" s="212">
        <v>111111</v>
      </c>
    </row>
    <row r="160" spans="1:8" x14ac:dyDescent="0.35">
      <c r="A160" s="209">
        <v>1</v>
      </c>
      <c r="B160" s="206" t="s">
        <v>78</v>
      </c>
      <c r="C160" s="206" t="s">
        <v>79</v>
      </c>
      <c r="D160" s="210" t="s">
        <v>341</v>
      </c>
      <c r="E160" s="211" t="s">
        <v>330</v>
      </c>
      <c r="F160" s="209" t="s">
        <v>149</v>
      </c>
      <c r="G160" s="206" t="s">
        <v>79</v>
      </c>
      <c r="H160" s="212">
        <v>121</v>
      </c>
    </row>
    <row r="161" spans="1:8" x14ac:dyDescent="0.35">
      <c r="A161" s="209">
        <v>1</v>
      </c>
      <c r="B161" s="206" t="s">
        <v>78</v>
      </c>
      <c r="C161" s="206" t="s">
        <v>79</v>
      </c>
      <c r="D161" s="210" t="s">
        <v>491</v>
      </c>
      <c r="E161" s="213" t="s">
        <v>332</v>
      </c>
      <c r="F161" s="209" t="s">
        <v>149</v>
      </c>
      <c r="G161" s="206" t="str">
        <f>$D$160</f>
        <v>Perencanaan Usaha Korporat</v>
      </c>
      <c r="H161" s="212">
        <v>1211</v>
      </c>
    </row>
    <row r="162" spans="1:8" hidden="1" x14ac:dyDescent="0.35">
      <c r="A162" s="209">
        <v>1</v>
      </c>
      <c r="B162" s="206" t="s">
        <v>78</v>
      </c>
      <c r="C162" s="206" t="s">
        <v>79</v>
      </c>
      <c r="D162" s="210" t="s">
        <v>492</v>
      </c>
      <c r="E162" s="214" t="s">
        <v>483</v>
      </c>
      <c r="F162" s="209" t="s">
        <v>149</v>
      </c>
      <c r="G162" s="206" t="s">
        <v>79</v>
      </c>
      <c r="H162" s="212">
        <v>11211</v>
      </c>
    </row>
    <row r="163" spans="1:8" hidden="1" x14ac:dyDescent="0.35">
      <c r="A163" s="209">
        <v>1</v>
      </c>
      <c r="B163" s="206" t="s">
        <v>78</v>
      </c>
      <c r="C163" s="206" t="s">
        <v>79</v>
      </c>
      <c r="D163" s="210" t="s">
        <v>493</v>
      </c>
      <c r="E163" s="215" t="s">
        <v>484</v>
      </c>
      <c r="F163" s="209" t="s">
        <v>149</v>
      </c>
      <c r="G163" s="206" t="s">
        <v>79</v>
      </c>
      <c r="H163" s="212">
        <v>112111</v>
      </c>
    </row>
    <row r="164" spans="1:8" ht="43.5" hidden="1" x14ac:dyDescent="0.35">
      <c r="A164" s="209">
        <v>1</v>
      </c>
      <c r="B164" s="206" t="s">
        <v>78</v>
      </c>
      <c r="C164" s="206" t="s">
        <v>79</v>
      </c>
      <c r="D164" s="210" t="s">
        <v>494</v>
      </c>
      <c r="E164" s="215" t="s">
        <v>484</v>
      </c>
      <c r="F164" s="209" t="s">
        <v>149</v>
      </c>
      <c r="G164" s="206" t="s">
        <v>79</v>
      </c>
      <c r="H164" s="212">
        <v>112111</v>
      </c>
    </row>
    <row r="165" spans="1:8" hidden="1" x14ac:dyDescent="0.35">
      <c r="A165" s="209">
        <v>1</v>
      </c>
      <c r="B165" s="206" t="s">
        <v>78</v>
      </c>
      <c r="C165" s="206" t="s">
        <v>79</v>
      </c>
      <c r="D165" s="210" t="s">
        <v>495</v>
      </c>
      <c r="E165" s="215" t="s">
        <v>484</v>
      </c>
      <c r="F165" s="209" t="s">
        <v>149</v>
      </c>
      <c r="G165" s="206" t="s">
        <v>79</v>
      </c>
      <c r="H165" s="212">
        <v>112111</v>
      </c>
    </row>
    <row r="166" spans="1:8" hidden="1" x14ac:dyDescent="0.35">
      <c r="A166" s="209">
        <v>1</v>
      </c>
      <c r="B166" s="206" t="s">
        <v>78</v>
      </c>
      <c r="C166" s="206" t="s">
        <v>79</v>
      </c>
      <c r="D166" s="210" t="s">
        <v>496</v>
      </c>
      <c r="E166" s="214" t="s">
        <v>483</v>
      </c>
      <c r="F166" s="209" t="s">
        <v>149</v>
      </c>
      <c r="G166" s="206" t="s">
        <v>79</v>
      </c>
      <c r="H166" s="212">
        <v>11211</v>
      </c>
    </row>
    <row r="167" spans="1:8" ht="29" hidden="1" x14ac:dyDescent="0.35">
      <c r="A167" s="209">
        <v>1</v>
      </c>
      <c r="B167" s="206" t="s">
        <v>78</v>
      </c>
      <c r="C167" s="206" t="s">
        <v>79</v>
      </c>
      <c r="D167" s="210" t="s">
        <v>497</v>
      </c>
      <c r="E167" s="215" t="s">
        <v>484</v>
      </c>
      <c r="F167" s="209" t="s">
        <v>149</v>
      </c>
      <c r="G167" s="206" t="s">
        <v>79</v>
      </c>
      <c r="H167" s="212">
        <v>112111</v>
      </c>
    </row>
    <row r="168" spans="1:8" ht="29" hidden="1" x14ac:dyDescent="0.35">
      <c r="A168" s="209">
        <v>1</v>
      </c>
      <c r="B168" s="206" t="s">
        <v>78</v>
      </c>
      <c r="C168" s="206" t="s">
        <v>79</v>
      </c>
      <c r="D168" s="210" t="s">
        <v>498</v>
      </c>
      <c r="E168" s="215" t="s">
        <v>484</v>
      </c>
      <c r="F168" s="209" t="s">
        <v>149</v>
      </c>
      <c r="G168" s="206" t="s">
        <v>79</v>
      </c>
      <c r="H168" s="212">
        <v>112111</v>
      </c>
    </row>
    <row r="169" spans="1:8" hidden="1" x14ac:dyDescent="0.35">
      <c r="A169" s="209">
        <v>1</v>
      </c>
      <c r="B169" s="206" t="s">
        <v>78</v>
      </c>
      <c r="C169" s="206" t="s">
        <v>79</v>
      </c>
      <c r="D169" s="210" t="s">
        <v>499</v>
      </c>
      <c r="E169" s="214" t="s">
        <v>483</v>
      </c>
      <c r="F169" s="209" t="s">
        <v>149</v>
      </c>
      <c r="G169" s="206" t="s">
        <v>79</v>
      </c>
      <c r="H169" s="212">
        <v>11211</v>
      </c>
    </row>
    <row r="170" spans="1:8" hidden="1" x14ac:dyDescent="0.35">
      <c r="A170" s="209">
        <v>1</v>
      </c>
      <c r="B170" s="206" t="s">
        <v>78</v>
      </c>
      <c r="C170" s="206" t="s">
        <v>79</v>
      </c>
      <c r="D170" s="210" t="s">
        <v>500</v>
      </c>
      <c r="E170" s="215" t="s">
        <v>484</v>
      </c>
      <c r="F170" s="209" t="s">
        <v>149</v>
      </c>
      <c r="G170" s="206" t="s">
        <v>79</v>
      </c>
      <c r="H170" s="212">
        <v>112111</v>
      </c>
    </row>
    <row r="171" spans="1:8" ht="29" hidden="1" x14ac:dyDescent="0.35">
      <c r="A171" s="209">
        <v>1</v>
      </c>
      <c r="B171" s="206" t="s">
        <v>78</v>
      </c>
      <c r="C171" s="206" t="s">
        <v>79</v>
      </c>
      <c r="D171" s="210" t="s">
        <v>501</v>
      </c>
      <c r="E171" s="215" t="s">
        <v>484</v>
      </c>
      <c r="F171" s="209" t="s">
        <v>149</v>
      </c>
      <c r="G171" s="206" t="s">
        <v>79</v>
      </c>
      <c r="H171" s="212">
        <v>112111</v>
      </c>
    </row>
    <row r="172" spans="1:8" ht="29" hidden="1" x14ac:dyDescent="0.35">
      <c r="A172" s="209">
        <v>1</v>
      </c>
      <c r="B172" s="206" t="s">
        <v>78</v>
      </c>
      <c r="C172" s="206" t="s">
        <v>79</v>
      </c>
      <c r="D172" s="210" t="s">
        <v>502</v>
      </c>
      <c r="E172" s="215" t="s">
        <v>484</v>
      </c>
      <c r="F172" s="209" t="s">
        <v>149</v>
      </c>
      <c r="G172" s="206" t="s">
        <v>79</v>
      </c>
      <c r="H172" s="212">
        <v>112111</v>
      </c>
    </row>
    <row r="173" spans="1:8" hidden="1" x14ac:dyDescent="0.35">
      <c r="A173" s="209">
        <v>1</v>
      </c>
      <c r="B173" s="206" t="s">
        <v>78</v>
      </c>
      <c r="C173" s="206" t="s">
        <v>79</v>
      </c>
      <c r="D173" s="210" t="s">
        <v>503</v>
      </c>
      <c r="E173" s="214" t="s">
        <v>483</v>
      </c>
      <c r="F173" s="209" t="s">
        <v>149</v>
      </c>
      <c r="G173" s="206" t="s">
        <v>79</v>
      </c>
      <c r="H173" s="212">
        <v>11211</v>
      </c>
    </row>
    <row r="174" spans="1:8" hidden="1" x14ac:dyDescent="0.35">
      <c r="A174" s="209">
        <v>1</v>
      </c>
      <c r="B174" s="206" t="s">
        <v>78</v>
      </c>
      <c r="C174" s="206" t="s">
        <v>79</v>
      </c>
      <c r="D174" s="210" t="s">
        <v>504</v>
      </c>
      <c r="E174" s="215" t="s">
        <v>484</v>
      </c>
      <c r="F174" s="209" t="s">
        <v>149</v>
      </c>
      <c r="G174" s="206" t="s">
        <v>79</v>
      </c>
      <c r="H174" s="212">
        <v>112111</v>
      </c>
    </row>
    <row r="175" spans="1:8" ht="29" hidden="1" x14ac:dyDescent="0.35">
      <c r="A175" s="209">
        <v>1</v>
      </c>
      <c r="B175" s="206" t="s">
        <v>78</v>
      </c>
      <c r="C175" s="206" t="s">
        <v>79</v>
      </c>
      <c r="D175" s="210" t="s">
        <v>505</v>
      </c>
      <c r="E175" s="215" t="s">
        <v>484</v>
      </c>
      <c r="F175" s="209" t="s">
        <v>149</v>
      </c>
      <c r="G175" s="206" t="s">
        <v>79</v>
      </c>
      <c r="H175" s="212">
        <v>112111</v>
      </c>
    </row>
    <row r="176" spans="1:8" hidden="1" x14ac:dyDescent="0.35">
      <c r="A176" s="209">
        <v>1</v>
      </c>
      <c r="B176" s="206" t="s">
        <v>78</v>
      </c>
      <c r="C176" s="206" t="s">
        <v>79</v>
      </c>
      <c r="D176" s="210" t="s">
        <v>506</v>
      </c>
      <c r="E176" s="215" t="s">
        <v>484</v>
      </c>
      <c r="F176" s="209" t="s">
        <v>149</v>
      </c>
      <c r="G176" s="206" t="s">
        <v>79</v>
      </c>
      <c r="H176" s="212">
        <v>112111</v>
      </c>
    </row>
    <row r="177" spans="1:8" x14ac:dyDescent="0.35">
      <c r="A177" s="209">
        <v>1</v>
      </c>
      <c r="B177" s="206" t="s">
        <v>78</v>
      </c>
      <c r="C177" s="206" t="s">
        <v>79</v>
      </c>
      <c r="D177" s="210" t="s">
        <v>507</v>
      </c>
      <c r="E177" s="213" t="s">
        <v>332</v>
      </c>
      <c r="F177" s="209" t="s">
        <v>149</v>
      </c>
      <c r="G177" s="206" t="str">
        <f>$D$160</f>
        <v>Perencanaan Usaha Korporat</v>
      </c>
      <c r="H177" s="212">
        <v>1212</v>
      </c>
    </row>
    <row r="178" spans="1:8" hidden="1" x14ac:dyDescent="0.35">
      <c r="A178" s="209">
        <v>1</v>
      </c>
      <c r="B178" s="206" t="s">
        <v>78</v>
      </c>
      <c r="C178" s="206" t="s">
        <v>79</v>
      </c>
      <c r="D178" s="210" t="s">
        <v>508</v>
      </c>
      <c r="E178" s="214" t="s">
        <v>483</v>
      </c>
      <c r="F178" s="209" t="s">
        <v>149</v>
      </c>
      <c r="G178" s="206" t="s">
        <v>79</v>
      </c>
      <c r="H178" s="212">
        <v>11211</v>
      </c>
    </row>
    <row r="179" spans="1:8" hidden="1" x14ac:dyDescent="0.35">
      <c r="A179" s="209">
        <v>1</v>
      </c>
      <c r="B179" s="206" t="s">
        <v>78</v>
      </c>
      <c r="C179" s="206" t="s">
        <v>79</v>
      </c>
      <c r="D179" s="210" t="s">
        <v>509</v>
      </c>
      <c r="E179" s="215" t="s">
        <v>484</v>
      </c>
      <c r="F179" s="209" t="s">
        <v>149</v>
      </c>
      <c r="G179" s="206" t="s">
        <v>79</v>
      </c>
      <c r="H179" s="212">
        <v>112111</v>
      </c>
    </row>
    <row r="180" spans="1:8" ht="43.5" hidden="1" x14ac:dyDescent="0.35">
      <c r="A180" s="209">
        <v>1</v>
      </c>
      <c r="B180" s="206" t="s">
        <v>78</v>
      </c>
      <c r="C180" s="206" t="s">
        <v>79</v>
      </c>
      <c r="D180" s="210" t="s">
        <v>510</v>
      </c>
      <c r="E180" s="215" t="s">
        <v>484</v>
      </c>
      <c r="F180" s="209" t="s">
        <v>149</v>
      </c>
      <c r="G180" s="206" t="s">
        <v>79</v>
      </c>
      <c r="H180" s="212">
        <v>112111</v>
      </c>
    </row>
    <row r="181" spans="1:8" ht="29" hidden="1" x14ac:dyDescent="0.35">
      <c r="A181" s="209">
        <v>1</v>
      </c>
      <c r="B181" s="206" t="s">
        <v>78</v>
      </c>
      <c r="C181" s="206" t="s">
        <v>79</v>
      </c>
      <c r="D181" s="210" t="s">
        <v>511</v>
      </c>
      <c r="E181" s="215" t="s">
        <v>484</v>
      </c>
      <c r="F181" s="209" t="s">
        <v>149</v>
      </c>
      <c r="G181" s="206" t="s">
        <v>79</v>
      </c>
      <c r="H181" s="212">
        <v>112111</v>
      </c>
    </row>
    <row r="182" spans="1:8" ht="29" hidden="1" x14ac:dyDescent="0.35">
      <c r="A182" s="209">
        <v>1</v>
      </c>
      <c r="B182" s="206" t="s">
        <v>78</v>
      </c>
      <c r="C182" s="206" t="s">
        <v>79</v>
      </c>
      <c r="D182" s="210" t="s">
        <v>512</v>
      </c>
      <c r="E182" s="215" t="s">
        <v>484</v>
      </c>
      <c r="F182" s="209" t="s">
        <v>149</v>
      </c>
      <c r="G182" s="206" t="s">
        <v>79</v>
      </c>
      <c r="H182" s="212">
        <v>112111</v>
      </c>
    </row>
    <row r="183" spans="1:8" ht="29" hidden="1" x14ac:dyDescent="0.35">
      <c r="A183" s="209">
        <v>1</v>
      </c>
      <c r="B183" s="206" t="s">
        <v>78</v>
      </c>
      <c r="C183" s="206" t="s">
        <v>79</v>
      </c>
      <c r="D183" s="210" t="s">
        <v>513</v>
      </c>
      <c r="E183" s="215" t="s">
        <v>484</v>
      </c>
      <c r="F183" s="209" t="s">
        <v>149</v>
      </c>
      <c r="G183" s="206" t="s">
        <v>79</v>
      </c>
      <c r="H183" s="212">
        <v>112111</v>
      </c>
    </row>
    <row r="184" spans="1:8" ht="29" hidden="1" x14ac:dyDescent="0.35">
      <c r="A184" s="209">
        <v>1</v>
      </c>
      <c r="B184" s="206" t="s">
        <v>78</v>
      </c>
      <c r="C184" s="206" t="s">
        <v>79</v>
      </c>
      <c r="D184" s="210" t="s">
        <v>514</v>
      </c>
      <c r="E184" s="215" t="s">
        <v>484</v>
      </c>
      <c r="F184" s="209" t="s">
        <v>149</v>
      </c>
      <c r="G184" s="206" t="s">
        <v>79</v>
      </c>
      <c r="H184" s="212">
        <v>112111</v>
      </c>
    </row>
    <row r="185" spans="1:8" ht="29" hidden="1" x14ac:dyDescent="0.35">
      <c r="A185" s="209">
        <v>1</v>
      </c>
      <c r="B185" s="206" t="s">
        <v>78</v>
      </c>
      <c r="C185" s="206" t="s">
        <v>79</v>
      </c>
      <c r="D185" s="210" t="s">
        <v>515</v>
      </c>
      <c r="E185" s="215" t="s">
        <v>484</v>
      </c>
      <c r="F185" s="209" t="s">
        <v>149</v>
      </c>
      <c r="G185" s="206" t="s">
        <v>79</v>
      </c>
      <c r="H185" s="212">
        <v>112111</v>
      </c>
    </row>
    <row r="186" spans="1:8" ht="29" hidden="1" x14ac:dyDescent="0.35">
      <c r="A186" s="209">
        <v>1</v>
      </c>
      <c r="B186" s="206" t="s">
        <v>78</v>
      </c>
      <c r="C186" s="206" t="s">
        <v>79</v>
      </c>
      <c r="D186" s="210" t="s">
        <v>516</v>
      </c>
      <c r="E186" s="215" t="s">
        <v>484</v>
      </c>
      <c r="F186" s="209" t="s">
        <v>149</v>
      </c>
      <c r="G186" s="206" t="s">
        <v>79</v>
      </c>
      <c r="H186" s="212">
        <v>112111</v>
      </c>
    </row>
    <row r="187" spans="1:8" hidden="1" x14ac:dyDescent="0.35">
      <c r="A187" s="209">
        <v>1</v>
      </c>
      <c r="B187" s="206" t="s">
        <v>78</v>
      </c>
      <c r="C187" s="206" t="s">
        <v>79</v>
      </c>
      <c r="D187" s="210" t="s">
        <v>517</v>
      </c>
      <c r="E187" s="215" t="s">
        <v>484</v>
      </c>
      <c r="F187" s="209" t="s">
        <v>149</v>
      </c>
      <c r="G187" s="206" t="s">
        <v>79</v>
      </c>
      <c r="H187" s="212">
        <v>112111</v>
      </c>
    </row>
    <row r="188" spans="1:8" hidden="1" x14ac:dyDescent="0.35">
      <c r="A188" s="209">
        <v>1</v>
      </c>
      <c r="B188" s="206" t="s">
        <v>78</v>
      </c>
      <c r="C188" s="206" t="s">
        <v>79</v>
      </c>
      <c r="D188" s="210" t="s">
        <v>518</v>
      </c>
      <c r="E188" s="215" t="s">
        <v>484</v>
      </c>
      <c r="F188" s="209" t="s">
        <v>149</v>
      </c>
      <c r="G188" s="206" t="s">
        <v>79</v>
      </c>
      <c r="H188" s="212">
        <v>112111</v>
      </c>
    </row>
    <row r="189" spans="1:8" hidden="1" x14ac:dyDescent="0.35">
      <c r="A189" s="209">
        <v>1</v>
      </c>
      <c r="B189" s="206" t="s">
        <v>78</v>
      </c>
      <c r="C189" s="206" t="s">
        <v>79</v>
      </c>
      <c r="D189" s="210" t="s">
        <v>519</v>
      </c>
      <c r="E189" s="215" t="s">
        <v>484</v>
      </c>
      <c r="F189" s="209" t="s">
        <v>149</v>
      </c>
      <c r="G189" s="206" t="s">
        <v>79</v>
      </c>
      <c r="H189" s="212">
        <v>112111</v>
      </c>
    </row>
    <row r="190" spans="1:8" hidden="1" x14ac:dyDescent="0.35">
      <c r="A190" s="209">
        <v>1</v>
      </c>
      <c r="B190" s="206" t="s">
        <v>78</v>
      </c>
      <c r="C190" s="206" t="s">
        <v>79</v>
      </c>
      <c r="D190" s="210" t="s">
        <v>520</v>
      </c>
      <c r="E190" s="214" t="s">
        <v>483</v>
      </c>
      <c r="F190" s="209" t="s">
        <v>150</v>
      </c>
      <c r="G190" s="206" t="s">
        <v>79</v>
      </c>
      <c r="H190" s="212">
        <v>11211</v>
      </c>
    </row>
    <row r="191" spans="1:8" hidden="1" x14ac:dyDescent="0.35">
      <c r="A191" s="209">
        <v>1</v>
      </c>
      <c r="B191" s="206" t="s">
        <v>78</v>
      </c>
      <c r="C191" s="206" t="s">
        <v>79</v>
      </c>
      <c r="D191" s="210" t="s">
        <v>521</v>
      </c>
      <c r="E191" s="215" t="s">
        <v>484</v>
      </c>
      <c r="F191" s="209" t="s">
        <v>150</v>
      </c>
      <c r="G191" s="206" t="s">
        <v>79</v>
      </c>
      <c r="H191" s="212">
        <v>112111</v>
      </c>
    </row>
    <row r="192" spans="1:8" ht="29" hidden="1" x14ac:dyDescent="0.35">
      <c r="A192" s="209">
        <v>1</v>
      </c>
      <c r="B192" s="206" t="s">
        <v>78</v>
      </c>
      <c r="C192" s="206" t="s">
        <v>79</v>
      </c>
      <c r="D192" s="210" t="s">
        <v>522</v>
      </c>
      <c r="E192" s="215" t="s">
        <v>484</v>
      </c>
      <c r="F192" s="209" t="s">
        <v>150</v>
      </c>
      <c r="G192" s="206" t="s">
        <v>79</v>
      </c>
      <c r="H192" s="212">
        <v>112111</v>
      </c>
    </row>
    <row r="193" spans="1:8" ht="29" hidden="1" x14ac:dyDescent="0.35">
      <c r="A193" s="209">
        <v>1</v>
      </c>
      <c r="B193" s="206" t="s">
        <v>78</v>
      </c>
      <c r="C193" s="206" t="s">
        <v>79</v>
      </c>
      <c r="D193" s="210" t="s">
        <v>523</v>
      </c>
      <c r="E193" s="215" t="s">
        <v>484</v>
      </c>
      <c r="F193" s="209" t="s">
        <v>150</v>
      </c>
      <c r="G193" s="206" t="s">
        <v>79</v>
      </c>
      <c r="H193" s="212">
        <v>112111</v>
      </c>
    </row>
    <row r="194" spans="1:8" hidden="1" x14ac:dyDescent="0.35">
      <c r="A194" s="209">
        <v>1</v>
      </c>
      <c r="B194" s="206" t="s">
        <v>78</v>
      </c>
      <c r="C194" s="206" t="s">
        <v>79</v>
      </c>
      <c r="D194" s="210" t="s">
        <v>524</v>
      </c>
      <c r="E194" s="215" t="s">
        <v>484</v>
      </c>
      <c r="F194" s="209" t="s">
        <v>150</v>
      </c>
      <c r="G194" s="206" t="s">
        <v>79</v>
      </c>
      <c r="H194" s="212">
        <v>112111</v>
      </c>
    </row>
    <row r="195" spans="1:8" hidden="1" x14ac:dyDescent="0.35">
      <c r="A195" s="209">
        <v>1</v>
      </c>
      <c r="B195" s="206" t="s">
        <v>78</v>
      </c>
      <c r="C195" s="206" t="s">
        <v>79</v>
      </c>
      <c r="D195" s="210" t="s">
        <v>525</v>
      </c>
      <c r="E195" s="215" t="s">
        <v>484</v>
      </c>
      <c r="F195" s="209" t="s">
        <v>150</v>
      </c>
      <c r="G195" s="206" t="s">
        <v>79</v>
      </c>
      <c r="H195" s="212">
        <v>112111</v>
      </c>
    </row>
    <row r="196" spans="1:8" hidden="1" x14ac:dyDescent="0.35">
      <c r="A196" s="209">
        <v>1</v>
      </c>
      <c r="B196" s="206" t="s">
        <v>78</v>
      </c>
      <c r="C196" s="206" t="s">
        <v>79</v>
      </c>
      <c r="D196" s="210" t="s">
        <v>526</v>
      </c>
      <c r="E196" s="215" t="s">
        <v>484</v>
      </c>
      <c r="F196" s="209" t="s">
        <v>150</v>
      </c>
      <c r="G196" s="206" t="s">
        <v>79</v>
      </c>
      <c r="H196" s="212">
        <v>112111</v>
      </c>
    </row>
    <row r="197" spans="1:8" hidden="1" x14ac:dyDescent="0.35">
      <c r="A197" s="209">
        <v>1</v>
      </c>
      <c r="B197" s="206" t="s">
        <v>78</v>
      </c>
      <c r="C197" s="206" t="s">
        <v>79</v>
      </c>
      <c r="D197" s="210" t="s">
        <v>527</v>
      </c>
      <c r="E197" s="215" t="s">
        <v>484</v>
      </c>
      <c r="F197" s="209" t="s">
        <v>150</v>
      </c>
      <c r="G197" s="206" t="s">
        <v>79</v>
      </c>
      <c r="H197" s="212">
        <v>112111</v>
      </c>
    </row>
    <row r="198" spans="1:8" x14ac:dyDescent="0.35">
      <c r="A198" s="209">
        <v>1</v>
      </c>
      <c r="B198" s="206" t="s">
        <v>78</v>
      </c>
      <c r="C198" s="206" t="s">
        <v>79</v>
      </c>
      <c r="D198" s="210" t="s">
        <v>528</v>
      </c>
      <c r="E198" s="213" t="s">
        <v>332</v>
      </c>
      <c r="F198" s="209" t="s">
        <v>149</v>
      </c>
      <c r="G198" s="206" t="str">
        <f>$D$160</f>
        <v>Perencanaan Usaha Korporat</v>
      </c>
      <c r="H198" s="212">
        <v>1213</v>
      </c>
    </row>
    <row r="199" spans="1:8" ht="29" hidden="1" x14ac:dyDescent="0.35">
      <c r="A199" s="209">
        <v>1</v>
      </c>
      <c r="B199" s="206" t="s">
        <v>78</v>
      </c>
      <c r="C199" s="206" t="s">
        <v>79</v>
      </c>
      <c r="D199" s="210" t="s">
        <v>529</v>
      </c>
      <c r="E199" s="214" t="s">
        <v>483</v>
      </c>
      <c r="F199" s="209" t="s">
        <v>530</v>
      </c>
      <c r="G199" s="206" t="s">
        <v>79</v>
      </c>
      <c r="H199" s="212">
        <v>11211</v>
      </c>
    </row>
    <row r="200" spans="1:8" ht="29" hidden="1" x14ac:dyDescent="0.35">
      <c r="A200" s="209">
        <v>1</v>
      </c>
      <c r="B200" s="206" t="s">
        <v>78</v>
      </c>
      <c r="C200" s="206" t="s">
        <v>79</v>
      </c>
      <c r="D200" s="210" t="s">
        <v>531</v>
      </c>
      <c r="E200" s="215" t="s">
        <v>484</v>
      </c>
      <c r="F200" s="209" t="s">
        <v>530</v>
      </c>
      <c r="G200" s="206" t="s">
        <v>79</v>
      </c>
      <c r="H200" s="212">
        <v>112111</v>
      </c>
    </row>
    <row r="201" spans="1:8" x14ac:dyDescent="0.35">
      <c r="A201" s="209">
        <v>1</v>
      </c>
      <c r="B201" s="206" t="s">
        <v>78</v>
      </c>
      <c r="C201" s="206" t="s">
        <v>79</v>
      </c>
      <c r="D201" s="210" t="s">
        <v>342</v>
      </c>
      <c r="E201" s="211" t="s">
        <v>330</v>
      </c>
      <c r="F201" s="209" t="s">
        <v>151</v>
      </c>
      <c r="G201" s="206" t="s">
        <v>79</v>
      </c>
      <c r="H201" s="212">
        <v>122</v>
      </c>
    </row>
    <row r="202" spans="1:8" x14ac:dyDescent="0.35">
      <c r="A202" s="209">
        <v>1</v>
      </c>
      <c r="B202" s="206" t="s">
        <v>78</v>
      </c>
      <c r="C202" s="206" t="s">
        <v>79</v>
      </c>
      <c r="D202" s="210" t="s">
        <v>896</v>
      </c>
      <c r="E202" s="213" t="s">
        <v>332</v>
      </c>
      <c r="F202" s="209" t="s">
        <v>151</v>
      </c>
      <c r="G202" s="206" t="str">
        <f>$D$201</f>
        <v>Investasi</v>
      </c>
      <c r="H202" s="212">
        <v>1221</v>
      </c>
    </row>
    <row r="203" spans="1:8" hidden="1" x14ac:dyDescent="0.35">
      <c r="A203" s="209">
        <v>1</v>
      </c>
      <c r="B203" s="206" t="s">
        <v>78</v>
      </c>
      <c r="C203" s="206" t="s">
        <v>79</v>
      </c>
      <c r="D203" s="210" t="s">
        <v>897</v>
      </c>
      <c r="E203" s="214" t="s">
        <v>483</v>
      </c>
      <c r="F203" s="216" t="s">
        <v>532</v>
      </c>
      <c r="G203" s="206" t="s">
        <v>79</v>
      </c>
      <c r="H203" s="212">
        <v>11211</v>
      </c>
    </row>
    <row r="204" spans="1:8" hidden="1" x14ac:dyDescent="0.35">
      <c r="A204" s="209">
        <v>1</v>
      </c>
      <c r="B204" s="206" t="s">
        <v>78</v>
      </c>
      <c r="C204" s="206" t="s">
        <v>79</v>
      </c>
      <c r="D204" s="210" t="s">
        <v>898</v>
      </c>
      <c r="E204" s="215" t="s">
        <v>484</v>
      </c>
      <c r="F204" s="216" t="s">
        <v>532</v>
      </c>
      <c r="G204" s="206" t="s">
        <v>79</v>
      </c>
      <c r="H204" s="212">
        <v>112111</v>
      </c>
    </row>
    <row r="205" spans="1:8" hidden="1" x14ac:dyDescent="0.35">
      <c r="A205" s="209">
        <v>1</v>
      </c>
      <c r="B205" s="206" t="s">
        <v>78</v>
      </c>
      <c r="C205" s="206" t="s">
        <v>79</v>
      </c>
      <c r="D205" s="210" t="s">
        <v>899</v>
      </c>
      <c r="E205" s="215" t="s">
        <v>484</v>
      </c>
      <c r="F205" s="216" t="s">
        <v>532</v>
      </c>
      <c r="G205" s="206" t="s">
        <v>79</v>
      </c>
      <c r="H205" s="212">
        <v>112111</v>
      </c>
    </row>
    <row r="206" spans="1:8" ht="29" hidden="1" x14ac:dyDescent="0.35">
      <c r="A206" s="209">
        <v>1</v>
      </c>
      <c r="B206" s="206" t="s">
        <v>78</v>
      </c>
      <c r="C206" s="206" t="s">
        <v>79</v>
      </c>
      <c r="D206" s="210" t="s">
        <v>900</v>
      </c>
      <c r="E206" s="215" t="s">
        <v>484</v>
      </c>
      <c r="F206" s="216" t="s">
        <v>532</v>
      </c>
      <c r="G206" s="206" t="s">
        <v>79</v>
      </c>
      <c r="H206" s="212">
        <v>112111</v>
      </c>
    </row>
    <row r="207" spans="1:8" hidden="1" x14ac:dyDescent="0.35">
      <c r="A207" s="209">
        <v>1</v>
      </c>
      <c r="B207" s="206" t="s">
        <v>78</v>
      </c>
      <c r="C207" s="206" t="s">
        <v>79</v>
      </c>
      <c r="D207" s="210" t="s">
        <v>901</v>
      </c>
      <c r="E207" s="215" t="s">
        <v>484</v>
      </c>
      <c r="F207" s="216" t="s">
        <v>532</v>
      </c>
      <c r="G207" s="206" t="s">
        <v>79</v>
      </c>
      <c r="H207" s="212">
        <v>112111</v>
      </c>
    </row>
    <row r="208" spans="1:8" hidden="1" x14ac:dyDescent="0.35">
      <c r="A208" s="209">
        <v>1</v>
      </c>
      <c r="B208" s="206" t="s">
        <v>78</v>
      </c>
      <c r="C208" s="206" t="s">
        <v>79</v>
      </c>
      <c r="D208" s="210" t="s">
        <v>902</v>
      </c>
      <c r="E208" s="215" t="s">
        <v>484</v>
      </c>
      <c r="F208" s="216" t="s">
        <v>532</v>
      </c>
      <c r="G208" s="206" t="s">
        <v>79</v>
      </c>
      <c r="H208" s="212">
        <v>112111</v>
      </c>
    </row>
    <row r="209" spans="1:8" hidden="1" x14ac:dyDescent="0.35">
      <c r="A209" s="209">
        <v>1</v>
      </c>
      <c r="B209" s="206" t="s">
        <v>78</v>
      </c>
      <c r="C209" s="206" t="s">
        <v>79</v>
      </c>
      <c r="D209" s="210" t="s">
        <v>903</v>
      </c>
      <c r="E209" s="215" t="s">
        <v>484</v>
      </c>
      <c r="F209" s="216" t="s">
        <v>532</v>
      </c>
      <c r="G209" s="206" t="s">
        <v>79</v>
      </c>
      <c r="H209" s="212">
        <v>112111</v>
      </c>
    </row>
    <row r="210" spans="1:8" hidden="1" x14ac:dyDescent="0.35">
      <c r="A210" s="209">
        <v>1</v>
      </c>
      <c r="B210" s="206" t="s">
        <v>78</v>
      </c>
      <c r="C210" s="206" t="s">
        <v>79</v>
      </c>
      <c r="D210" s="210" t="s">
        <v>904</v>
      </c>
      <c r="E210" s="215" t="s">
        <v>484</v>
      </c>
      <c r="F210" s="216" t="s">
        <v>532</v>
      </c>
      <c r="G210" s="206" t="s">
        <v>79</v>
      </c>
      <c r="H210" s="212">
        <v>112111</v>
      </c>
    </row>
    <row r="211" spans="1:8" ht="29" hidden="1" x14ac:dyDescent="0.35">
      <c r="A211" s="209">
        <v>1</v>
      </c>
      <c r="B211" s="206" t="s">
        <v>78</v>
      </c>
      <c r="C211" s="206" t="s">
        <v>79</v>
      </c>
      <c r="D211" s="210" t="s">
        <v>905</v>
      </c>
      <c r="E211" s="215" t="s">
        <v>484</v>
      </c>
      <c r="F211" s="216" t="s">
        <v>532</v>
      </c>
      <c r="G211" s="206" t="s">
        <v>79</v>
      </c>
      <c r="H211" s="212">
        <v>112111</v>
      </c>
    </row>
    <row r="212" spans="1:8" hidden="1" x14ac:dyDescent="0.35">
      <c r="A212" s="209">
        <v>1</v>
      </c>
      <c r="B212" s="206" t="s">
        <v>78</v>
      </c>
      <c r="C212" s="206" t="s">
        <v>79</v>
      </c>
      <c r="D212" s="210" t="s">
        <v>906</v>
      </c>
      <c r="E212" s="215" t="s">
        <v>484</v>
      </c>
      <c r="F212" s="216" t="s">
        <v>532</v>
      </c>
      <c r="G212" s="206" t="s">
        <v>79</v>
      </c>
      <c r="H212" s="212">
        <v>112111</v>
      </c>
    </row>
    <row r="213" spans="1:8" hidden="1" x14ac:dyDescent="0.35">
      <c r="A213" s="209">
        <v>1</v>
      </c>
      <c r="B213" s="206" t="s">
        <v>78</v>
      </c>
      <c r="C213" s="206" t="s">
        <v>79</v>
      </c>
      <c r="D213" s="210" t="s">
        <v>907</v>
      </c>
      <c r="E213" s="214" t="s">
        <v>483</v>
      </c>
      <c r="F213" s="209" t="s">
        <v>533</v>
      </c>
      <c r="G213" s="206" t="s">
        <v>79</v>
      </c>
      <c r="H213" s="212">
        <v>11211</v>
      </c>
    </row>
    <row r="214" spans="1:8" hidden="1" x14ac:dyDescent="0.35">
      <c r="A214" s="209">
        <v>1</v>
      </c>
      <c r="B214" s="206" t="s">
        <v>78</v>
      </c>
      <c r="C214" s="206" t="s">
        <v>79</v>
      </c>
      <c r="D214" s="210" t="s">
        <v>908</v>
      </c>
      <c r="E214" s="215" t="s">
        <v>484</v>
      </c>
      <c r="F214" s="209" t="s">
        <v>533</v>
      </c>
      <c r="G214" s="206" t="s">
        <v>79</v>
      </c>
      <c r="H214" s="212">
        <v>112111</v>
      </c>
    </row>
    <row r="215" spans="1:8" hidden="1" x14ac:dyDescent="0.35">
      <c r="A215" s="209">
        <v>1</v>
      </c>
      <c r="B215" s="206" t="s">
        <v>78</v>
      </c>
      <c r="C215" s="206" t="s">
        <v>79</v>
      </c>
      <c r="D215" s="210" t="s">
        <v>909</v>
      </c>
      <c r="E215" s="215" t="s">
        <v>484</v>
      </c>
      <c r="F215" s="209" t="s">
        <v>151</v>
      </c>
      <c r="G215" s="206" t="s">
        <v>79</v>
      </c>
      <c r="H215" s="212">
        <v>112111</v>
      </c>
    </row>
    <row r="216" spans="1:8" ht="29" hidden="1" x14ac:dyDescent="0.35">
      <c r="A216" s="209">
        <v>1</v>
      </c>
      <c r="B216" s="206" t="s">
        <v>78</v>
      </c>
      <c r="C216" s="206" t="s">
        <v>79</v>
      </c>
      <c r="D216" s="210" t="s">
        <v>910</v>
      </c>
      <c r="E216" s="215" t="s">
        <v>484</v>
      </c>
      <c r="F216" s="209" t="s">
        <v>533</v>
      </c>
      <c r="G216" s="206" t="s">
        <v>79</v>
      </c>
      <c r="H216" s="212">
        <v>112111</v>
      </c>
    </row>
    <row r="217" spans="1:8" hidden="1" x14ac:dyDescent="0.35">
      <c r="A217" s="209">
        <v>1</v>
      </c>
      <c r="B217" s="206" t="s">
        <v>78</v>
      </c>
      <c r="C217" s="206" t="s">
        <v>79</v>
      </c>
      <c r="D217" s="210" t="s">
        <v>911</v>
      </c>
      <c r="E217" s="215" t="s">
        <v>484</v>
      </c>
      <c r="F217" s="209" t="s">
        <v>533</v>
      </c>
      <c r="G217" s="206" t="s">
        <v>79</v>
      </c>
      <c r="H217" s="212">
        <v>112111</v>
      </c>
    </row>
    <row r="218" spans="1:8" hidden="1" x14ac:dyDescent="0.35">
      <c r="A218" s="209">
        <v>1</v>
      </c>
      <c r="B218" s="206" t="s">
        <v>78</v>
      </c>
      <c r="C218" s="206" t="s">
        <v>79</v>
      </c>
      <c r="D218" s="210" t="s">
        <v>912</v>
      </c>
      <c r="E218" s="215" t="s">
        <v>484</v>
      </c>
      <c r="F218" s="209" t="s">
        <v>534</v>
      </c>
      <c r="G218" s="206" t="s">
        <v>79</v>
      </c>
      <c r="H218" s="212">
        <v>112111</v>
      </c>
    </row>
    <row r="219" spans="1:8" hidden="1" x14ac:dyDescent="0.35">
      <c r="A219" s="209">
        <v>1</v>
      </c>
      <c r="B219" s="206" t="s">
        <v>78</v>
      </c>
      <c r="C219" s="206" t="s">
        <v>79</v>
      </c>
      <c r="D219" s="210" t="s">
        <v>913</v>
      </c>
      <c r="E219" s="215" t="s">
        <v>484</v>
      </c>
      <c r="F219" s="209" t="s">
        <v>151</v>
      </c>
      <c r="G219" s="206" t="s">
        <v>79</v>
      </c>
      <c r="H219" s="212">
        <v>112111</v>
      </c>
    </row>
    <row r="220" spans="1:8" ht="29" hidden="1" x14ac:dyDescent="0.35">
      <c r="A220" s="209">
        <v>1</v>
      </c>
      <c r="B220" s="206" t="s">
        <v>78</v>
      </c>
      <c r="C220" s="206" t="s">
        <v>79</v>
      </c>
      <c r="D220" s="210" t="s">
        <v>914</v>
      </c>
      <c r="E220" s="215" t="s">
        <v>484</v>
      </c>
      <c r="F220" s="209" t="s">
        <v>533</v>
      </c>
      <c r="G220" s="206" t="s">
        <v>79</v>
      </c>
      <c r="H220" s="212">
        <v>112111</v>
      </c>
    </row>
    <row r="221" spans="1:8" ht="29" hidden="1" x14ac:dyDescent="0.35">
      <c r="A221" s="209">
        <v>1</v>
      </c>
      <c r="B221" s="206" t="s">
        <v>78</v>
      </c>
      <c r="C221" s="206" t="s">
        <v>79</v>
      </c>
      <c r="D221" s="210" t="s">
        <v>915</v>
      </c>
      <c r="E221" s="215" t="s">
        <v>484</v>
      </c>
      <c r="F221" s="209" t="s">
        <v>533</v>
      </c>
      <c r="G221" s="206" t="s">
        <v>79</v>
      </c>
      <c r="H221" s="212">
        <v>112111</v>
      </c>
    </row>
    <row r="222" spans="1:8" hidden="1" x14ac:dyDescent="0.35">
      <c r="A222" s="209">
        <v>1</v>
      </c>
      <c r="B222" s="206" t="s">
        <v>78</v>
      </c>
      <c r="C222" s="206" t="s">
        <v>79</v>
      </c>
      <c r="D222" s="210" t="s">
        <v>916</v>
      </c>
      <c r="E222" s="215" t="s">
        <v>484</v>
      </c>
      <c r="F222" s="209" t="s">
        <v>535</v>
      </c>
      <c r="G222" s="206" t="s">
        <v>79</v>
      </c>
      <c r="H222" s="212">
        <v>112111</v>
      </c>
    </row>
    <row r="223" spans="1:8" hidden="1" x14ac:dyDescent="0.35">
      <c r="A223" s="209">
        <v>1</v>
      </c>
      <c r="B223" s="206" t="s">
        <v>78</v>
      </c>
      <c r="C223" s="206" t="s">
        <v>79</v>
      </c>
      <c r="D223" s="210" t="s">
        <v>917</v>
      </c>
      <c r="E223" s="215" t="s">
        <v>484</v>
      </c>
      <c r="F223" s="209" t="s">
        <v>533</v>
      </c>
      <c r="G223" s="206" t="s">
        <v>79</v>
      </c>
      <c r="H223" s="212">
        <v>112111</v>
      </c>
    </row>
    <row r="224" spans="1:8" ht="29" hidden="1" x14ac:dyDescent="0.35">
      <c r="A224" s="209">
        <v>1</v>
      </c>
      <c r="B224" s="206" t="s">
        <v>78</v>
      </c>
      <c r="C224" s="206" t="s">
        <v>79</v>
      </c>
      <c r="D224" s="210" t="s">
        <v>918</v>
      </c>
      <c r="E224" s="215" t="s">
        <v>484</v>
      </c>
      <c r="F224" s="209" t="s">
        <v>533</v>
      </c>
      <c r="G224" s="206" t="s">
        <v>79</v>
      </c>
      <c r="H224" s="212">
        <v>112111</v>
      </c>
    </row>
    <row r="225" spans="1:8" hidden="1" x14ac:dyDescent="0.35">
      <c r="A225" s="209">
        <v>1</v>
      </c>
      <c r="B225" s="206" t="s">
        <v>78</v>
      </c>
      <c r="C225" s="206" t="s">
        <v>79</v>
      </c>
      <c r="D225" s="210" t="s">
        <v>919</v>
      </c>
      <c r="E225" s="215" t="s">
        <v>484</v>
      </c>
      <c r="F225" s="209" t="s">
        <v>533</v>
      </c>
      <c r="G225" s="206" t="s">
        <v>79</v>
      </c>
      <c r="H225" s="212">
        <v>112111</v>
      </c>
    </row>
    <row r="226" spans="1:8" hidden="1" x14ac:dyDescent="0.35">
      <c r="A226" s="209">
        <v>1</v>
      </c>
      <c r="B226" s="206" t="s">
        <v>78</v>
      </c>
      <c r="C226" s="206" t="s">
        <v>79</v>
      </c>
      <c r="D226" s="210" t="s">
        <v>920</v>
      </c>
      <c r="E226" s="215" t="s">
        <v>484</v>
      </c>
      <c r="F226" s="209" t="s">
        <v>533</v>
      </c>
      <c r="G226" s="206" t="s">
        <v>79</v>
      </c>
      <c r="H226" s="212">
        <v>112111</v>
      </c>
    </row>
    <row r="227" spans="1:8" ht="29" hidden="1" x14ac:dyDescent="0.35">
      <c r="A227" s="209">
        <v>1</v>
      </c>
      <c r="B227" s="206" t="s">
        <v>78</v>
      </c>
      <c r="C227" s="206" t="s">
        <v>79</v>
      </c>
      <c r="D227" s="210" t="s">
        <v>536</v>
      </c>
      <c r="E227" s="214" t="s">
        <v>483</v>
      </c>
      <c r="F227" s="209" t="s">
        <v>151</v>
      </c>
      <c r="G227" s="206" t="s">
        <v>79</v>
      </c>
      <c r="H227" s="212">
        <v>11211</v>
      </c>
    </row>
    <row r="228" spans="1:8" hidden="1" x14ac:dyDescent="0.35">
      <c r="A228" s="209">
        <v>1</v>
      </c>
      <c r="B228" s="206" t="s">
        <v>78</v>
      </c>
      <c r="C228" s="206" t="s">
        <v>79</v>
      </c>
      <c r="D228" s="210" t="s">
        <v>921</v>
      </c>
      <c r="E228" s="215" t="s">
        <v>484</v>
      </c>
      <c r="F228" s="209" t="s">
        <v>537</v>
      </c>
      <c r="G228" s="206" t="s">
        <v>79</v>
      </c>
      <c r="H228" s="212">
        <v>112111</v>
      </c>
    </row>
    <row r="229" spans="1:8" hidden="1" x14ac:dyDescent="0.35">
      <c r="A229" s="209">
        <v>1</v>
      </c>
      <c r="B229" s="206" t="s">
        <v>78</v>
      </c>
      <c r="C229" s="206" t="s">
        <v>79</v>
      </c>
      <c r="D229" s="210" t="s">
        <v>922</v>
      </c>
      <c r="E229" s="215" t="s">
        <v>484</v>
      </c>
      <c r="F229" s="209" t="s">
        <v>151</v>
      </c>
      <c r="G229" s="206" t="s">
        <v>79</v>
      </c>
      <c r="H229" s="212">
        <v>112111</v>
      </c>
    </row>
    <row r="230" spans="1:8" hidden="1" x14ac:dyDescent="0.35">
      <c r="A230" s="209">
        <v>1</v>
      </c>
      <c r="B230" s="206" t="s">
        <v>78</v>
      </c>
      <c r="C230" s="206" t="s">
        <v>79</v>
      </c>
      <c r="D230" s="210" t="s">
        <v>923</v>
      </c>
      <c r="E230" s="215" t="s">
        <v>484</v>
      </c>
      <c r="F230" s="209" t="s">
        <v>151</v>
      </c>
      <c r="G230" s="206" t="s">
        <v>79</v>
      </c>
      <c r="H230" s="212">
        <v>112111</v>
      </c>
    </row>
    <row r="231" spans="1:8" ht="29" hidden="1" x14ac:dyDescent="0.35">
      <c r="A231" s="209">
        <v>1</v>
      </c>
      <c r="B231" s="206" t="s">
        <v>78</v>
      </c>
      <c r="C231" s="206" t="s">
        <v>79</v>
      </c>
      <c r="D231" s="210" t="s">
        <v>924</v>
      </c>
      <c r="E231" s="215" t="s">
        <v>484</v>
      </c>
      <c r="F231" s="209" t="s">
        <v>151</v>
      </c>
      <c r="G231" s="206" t="s">
        <v>79</v>
      </c>
      <c r="H231" s="212">
        <v>112111</v>
      </c>
    </row>
    <row r="232" spans="1:8" hidden="1" x14ac:dyDescent="0.35">
      <c r="A232" s="209">
        <v>1</v>
      </c>
      <c r="B232" s="206" t="s">
        <v>78</v>
      </c>
      <c r="C232" s="206" t="s">
        <v>79</v>
      </c>
      <c r="D232" s="210" t="s">
        <v>925</v>
      </c>
      <c r="E232" s="215" t="s">
        <v>484</v>
      </c>
      <c r="F232" s="209" t="s">
        <v>151</v>
      </c>
      <c r="G232" s="206" t="s">
        <v>79</v>
      </c>
      <c r="H232" s="212">
        <v>112111</v>
      </c>
    </row>
    <row r="233" spans="1:8" hidden="1" x14ac:dyDescent="0.35">
      <c r="A233" s="209">
        <v>1</v>
      </c>
      <c r="B233" s="206" t="s">
        <v>78</v>
      </c>
      <c r="C233" s="206" t="s">
        <v>79</v>
      </c>
      <c r="D233" s="210" t="s">
        <v>538</v>
      </c>
      <c r="E233" s="214" t="s">
        <v>483</v>
      </c>
      <c r="F233" s="209" t="s">
        <v>151</v>
      </c>
      <c r="G233" s="206" t="s">
        <v>79</v>
      </c>
      <c r="H233" s="212">
        <v>11211</v>
      </c>
    </row>
    <row r="234" spans="1:8" ht="29" hidden="1" x14ac:dyDescent="0.35">
      <c r="A234" s="209">
        <v>1</v>
      </c>
      <c r="B234" s="206" t="s">
        <v>78</v>
      </c>
      <c r="C234" s="206" t="s">
        <v>79</v>
      </c>
      <c r="D234" s="210" t="s">
        <v>926</v>
      </c>
      <c r="E234" s="215" t="s">
        <v>484</v>
      </c>
      <c r="F234" s="209" t="s">
        <v>151</v>
      </c>
      <c r="G234" s="206" t="s">
        <v>79</v>
      </c>
      <c r="H234" s="212">
        <v>112111</v>
      </c>
    </row>
    <row r="235" spans="1:8" ht="29" hidden="1" x14ac:dyDescent="0.35">
      <c r="A235" s="209">
        <v>1</v>
      </c>
      <c r="B235" s="206" t="s">
        <v>78</v>
      </c>
      <c r="C235" s="206" t="s">
        <v>79</v>
      </c>
      <c r="D235" s="210" t="s">
        <v>927</v>
      </c>
      <c r="E235" s="215" t="s">
        <v>484</v>
      </c>
      <c r="F235" s="209" t="s">
        <v>539</v>
      </c>
      <c r="G235" s="206" t="s">
        <v>79</v>
      </c>
      <c r="H235" s="212">
        <v>112111</v>
      </c>
    </row>
    <row r="236" spans="1:8" ht="43.5" hidden="1" x14ac:dyDescent="0.35">
      <c r="A236" s="209">
        <v>1</v>
      </c>
      <c r="B236" s="206" t="s">
        <v>78</v>
      </c>
      <c r="C236" s="206" t="s">
        <v>79</v>
      </c>
      <c r="D236" s="210" t="s">
        <v>928</v>
      </c>
      <c r="E236" s="215" t="s">
        <v>484</v>
      </c>
      <c r="F236" s="209" t="s">
        <v>151</v>
      </c>
      <c r="G236" s="206" t="s">
        <v>79</v>
      </c>
      <c r="H236" s="212">
        <v>112111</v>
      </c>
    </row>
    <row r="237" spans="1:8" ht="29" hidden="1" x14ac:dyDescent="0.35">
      <c r="A237" s="209">
        <v>1</v>
      </c>
      <c r="B237" s="206" t="s">
        <v>78</v>
      </c>
      <c r="C237" s="206" t="s">
        <v>79</v>
      </c>
      <c r="D237" s="210" t="s">
        <v>929</v>
      </c>
      <c r="E237" s="215" t="s">
        <v>484</v>
      </c>
      <c r="F237" s="209" t="s">
        <v>151</v>
      </c>
      <c r="G237" s="206" t="s">
        <v>79</v>
      </c>
      <c r="H237" s="212">
        <v>112111</v>
      </c>
    </row>
    <row r="238" spans="1:8" ht="29" hidden="1" x14ac:dyDescent="0.35">
      <c r="A238" s="209">
        <v>1</v>
      </c>
      <c r="B238" s="206" t="s">
        <v>78</v>
      </c>
      <c r="C238" s="206" t="s">
        <v>79</v>
      </c>
      <c r="D238" s="210" t="s">
        <v>540</v>
      </c>
      <c r="E238" s="214" t="s">
        <v>483</v>
      </c>
      <c r="F238" s="209" t="s">
        <v>151</v>
      </c>
      <c r="G238" s="206" t="s">
        <v>79</v>
      </c>
      <c r="H238" s="212">
        <v>11211</v>
      </c>
    </row>
    <row r="239" spans="1:8" hidden="1" x14ac:dyDescent="0.35">
      <c r="A239" s="209">
        <v>1</v>
      </c>
      <c r="B239" s="206" t="s">
        <v>78</v>
      </c>
      <c r="C239" s="206" t="s">
        <v>79</v>
      </c>
      <c r="D239" s="210" t="s">
        <v>930</v>
      </c>
      <c r="E239" s="215" t="s">
        <v>484</v>
      </c>
      <c r="F239" s="209" t="s">
        <v>151</v>
      </c>
      <c r="G239" s="206" t="s">
        <v>79</v>
      </c>
      <c r="H239" s="212">
        <v>112111</v>
      </c>
    </row>
    <row r="240" spans="1:8" ht="29" hidden="1" x14ac:dyDescent="0.35">
      <c r="A240" s="209">
        <v>1</v>
      </c>
      <c r="B240" s="206" t="s">
        <v>78</v>
      </c>
      <c r="C240" s="206" t="s">
        <v>79</v>
      </c>
      <c r="D240" s="210" t="s">
        <v>931</v>
      </c>
      <c r="E240" s="215" t="s">
        <v>484</v>
      </c>
      <c r="F240" s="209" t="s">
        <v>541</v>
      </c>
      <c r="G240" s="206" t="s">
        <v>79</v>
      </c>
      <c r="H240" s="212">
        <v>112111</v>
      </c>
    </row>
    <row r="241" spans="1:8" hidden="1" x14ac:dyDescent="0.35">
      <c r="A241" s="209">
        <v>1</v>
      </c>
      <c r="B241" s="206" t="s">
        <v>78</v>
      </c>
      <c r="C241" s="206" t="s">
        <v>79</v>
      </c>
      <c r="D241" s="210" t="s">
        <v>932</v>
      </c>
      <c r="E241" s="215" t="s">
        <v>484</v>
      </c>
      <c r="F241" s="209" t="s">
        <v>151</v>
      </c>
      <c r="G241" s="206" t="s">
        <v>79</v>
      </c>
      <c r="H241" s="212">
        <v>112111</v>
      </c>
    </row>
    <row r="242" spans="1:8" ht="29" x14ac:dyDescent="0.35">
      <c r="A242" s="209">
        <v>1</v>
      </c>
      <c r="B242" s="206" t="s">
        <v>78</v>
      </c>
      <c r="C242" s="206" t="s">
        <v>79</v>
      </c>
      <c r="D242" s="210" t="s">
        <v>933</v>
      </c>
      <c r="E242" s="213" t="s">
        <v>332</v>
      </c>
      <c r="F242" s="209" t="s">
        <v>151</v>
      </c>
      <c r="G242" s="206" t="str">
        <f>$D$201</f>
        <v>Investasi</v>
      </c>
      <c r="H242" s="212">
        <v>1222</v>
      </c>
    </row>
    <row r="243" spans="1:8" hidden="1" x14ac:dyDescent="0.35">
      <c r="A243" s="209">
        <v>1</v>
      </c>
      <c r="B243" s="206" t="s">
        <v>78</v>
      </c>
      <c r="C243" s="206" t="s">
        <v>79</v>
      </c>
      <c r="D243" s="210" t="s">
        <v>934</v>
      </c>
      <c r="E243" s="214" t="s">
        <v>483</v>
      </c>
      <c r="F243" s="209" t="s">
        <v>151</v>
      </c>
      <c r="G243" s="206" t="s">
        <v>79</v>
      </c>
      <c r="H243" s="212">
        <v>11211</v>
      </c>
    </row>
    <row r="244" spans="1:8" hidden="1" x14ac:dyDescent="0.35">
      <c r="A244" s="209">
        <v>1</v>
      </c>
      <c r="B244" s="206" t="s">
        <v>78</v>
      </c>
      <c r="C244" s="206" t="s">
        <v>79</v>
      </c>
      <c r="D244" s="210" t="s">
        <v>898</v>
      </c>
      <c r="E244" s="215" t="s">
        <v>484</v>
      </c>
      <c r="F244" s="209" t="s">
        <v>151</v>
      </c>
      <c r="G244" s="206" t="s">
        <v>79</v>
      </c>
      <c r="H244" s="212">
        <v>112111</v>
      </c>
    </row>
    <row r="245" spans="1:8" ht="29" hidden="1" x14ac:dyDescent="0.35">
      <c r="A245" s="209">
        <v>1</v>
      </c>
      <c r="B245" s="206" t="s">
        <v>78</v>
      </c>
      <c r="C245" s="206" t="s">
        <v>79</v>
      </c>
      <c r="D245" s="210" t="s">
        <v>935</v>
      </c>
      <c r="E245" s="215" t="s">
        <v>484</v>
      </c>
      <c r="F245" s="209" t="s">
        <v>151</v>
      </c>
      <c r="G245" s="206" t="s">
        <v>79</v>
      </c>
      <c r="H245" s="212">
        <v>112111</v>
      </c>
    </row>
    <row r="246" spans="1:8" ht="29" hidden="1" x14ac:dyDescent="0.35">
      <c r="A246" s="209">
        <v>1</v>
      </c>
      <c r="B246" s="206" t="s">
        <v>78</v>
      </c>
      <c r="C246" s="206" t="s">
        <v>79</v>
      </c>
      <c r="D246" s="210" t="s">
        <v>936</v>
      </c>
      <c r="E246" s="215" t="s">
        <v>484</v>
      </c>
      <c r="F246" s="209" t="s">
        <v>151</v>
      </c>
      <c r="G246" s="206" t="s">
        <v>79</v>
      </c>
      <c r="H246" s="212">
        <v>112111</v>
      </c>
    </row>
    <row r="247" spans="1:8" hidden="1" x14ac:dyDescent="0.35">
      <c r="A247" s="209">
        <v>1</v>
      </c>
      <c r="B247" s="206" t="s">
        <v>78</v>
      </c>
      <c r="C247" s="206" t="s">
        <v>79</v>
      </c>
      <c r="D247" s="210" t="s">
        <v>937</v>
      </c>
      <c r="E247" s="215" t="s">
        <v>484</v>
      </c>
      <c r="F247" s="209" t="s">
        <v>151</v>
      </c>
      <c r="G247" s="206" t="s">
        <v>79</v>
      </c>
      <c r="H247" s="212">
        <v>112111</v>
      </c>
    </row>
    <row r="248" spans="1:8" ht="29" hidden="1" x14ac:dyDescent="0.35">
      <c r="A248" s="209">
        <v>1</v>
      </c>
      <c r="B248" s="206" t="s">
        <v>78</v>
      </c>
      <c r="C248" s="206" t="s">
        <v>79</v>
      </c>
      <c r="D248" s="210" t="s">
        <v>938</v>
      </c>
      <c r="E248" s="215" t="s">
        <v>484</v>
      </c>
      <c r="F248" s="209" t="s">
        <v>151</v>
      </c>
      <c r="G248" s="206" t="s">
        <v>79</v>
      </c>
      <c r="H248" s="212">
        <v>112111</v>
      </c>
    </row>
    <row r="249" spans="1:8" hidden="1" x14ac:dyDescent="0.35">
      <c r="A249" s="209">
        <v>1</v>
      </c>
      <c r="B249" s="206" t="s">
        <v>78</v>
      </c>
      <c r="C249" s="206" t="s">
        <v>79</v>
      </c>
      <c r="D249" s="210" t="s">
        <v>939</v>
      </c>
      <c r="E249" s="215" t="s">
        <v>484</v>
      </c>
      <c r="F249" s="209" t="s">
        <v>151</v>
      </c>
      <c r="G249" s="206" t="s">
        <v>79</v>
      </c>
      <c r="H249" s="212">
        <v>112111</v>
      </c>
    </row>
    <row r="250" spans="1:8" ht="29" hidden="1" x14ac:dyDescent="0.35">
      <c r="A250" s="209">
        <v>1</v>
      </c>
      <c r="B250" s="206" t="s">
        <v>78</v>
      </c>
      <c r="C250" s="206" t="s">
        <v>79</v>
      </c>
      <c r="D250" s="210" t="s">
        <v>940</v>
      </c>
      <c r="E250" s="214" t="s">
        <v>483</v>
      </c>
      <c r="F250" s="209" t="s">
        <v>151</v>
      </c>
      <c r="G250" s="206" t="s">
        <v>79</v>
      </c>
      <c r="H250" s="212">
        <v>11211</v>
      </c>
    </row>
    <row r="251" spans="1:8" ht="29" hidden="1" x14ac:dyDescent="0.35">
      <c r="A251" s="209">
        <v>1</v>
      </c>
      <c r="B251" s="206" t="s">
        <v>78</v>
      </c>
      <c r="C251" s="206" t="s">
        <v>79</v>
      </c>
      <c r="D251" s="210" t="s">
        <v>941</v>
      </c>
      <c r="E251" s="215" t="s">
        <v>484</v>
      </c>
      <c r="F251" s="209" t="s">
        <v>151</v>
      </c>
      <c r="G251" s="206" t="s">
        <v>79</v>
      </c>
      <c r="H251" s="212">
        <v>112111</v>
      </c>
    </row>
    <row r="252" spans="1:8" hidden="1" x14ac:dyDescent="0.35">
      <c r="A252" s="209">
        <v>1</v>
      </c>
      <c r="B252" s="206" t="s">
        <v>78</v>
      </c>
      <c r="C252" s="206" t="s">
        <v>79</v>
      </c>
      <c r="D252" s="210" t="s">
        <v>909</v>
      </c>
      <c r="E252" s="215" t="s">
        <v>484</v>
      </c>
      <c r="F252" s="209" t="s">
        <v>151</v>
      </c>
      <c r="G252" s="206" t="s">
        <v>79</v>
      </c>
      <c r="H252" s="212">
        <v>112111</v>
      </c>
    </row>
    <row r="253" spans="1:8" ht="29" hidden="1" x14ac:dyDescent="0.35">
      <c r="A253" s="209">
        <v>1</v>
      </c>
      <c r="B253" s="206" t="s">
        <v>78</v>
      </c>
      <c r="C253" s="206" t="s">
        <v>79</v>
      </c>
      <c r="D253" s="210" t="s">
        <v>910</v>
      </c>
      <c r="E253" s="215" t="s">
        <v>484</v>
      </c>
      <c r="F253" s="209" t="s">
        <v>151</v>
      </c>
      <c r="G253" s="206" t="s">
        <v>79</v>
      </c>
      <c r="H253" s="212">
        <v>112111</v>
      </c>
    </row>
    <row r="254" spans="1:8" hidden="1" x14ac:dyDescent="0.35">
      <c r="A254" s="209">
        <v>1</v>
      </c>
      <c r="B254" s="206" t="s">
        <v>78</v>
      </c>
      <c r="C254" s="206" t="s">
        <v>79</v>
      </c>
      <c r="D254" s="210" t="s">
        <v>913</v>
      </c>
      <c r="E254" s="215" t="s">
        <v>484</v>
      </c>
      <c r="F254" s="209" t="s">
        <v>151</v>
      </c>
      <c r="G254" s="206" t="s">
        <v>79</v>
      </c>
      <c r="H254" s="212">
        <v>112111</v>
      </c>
    </row>
    <row r="255" spans="1:8" ht="29" hidden="1" x14ac:dyDescent="0.35">
      <c r="A255" s="209">
        <v>1</v>
      </c>
      <c r="B255" s="206" t="s">
        <v>78</v>
      </c>
      <c r="C255" s="206" t="s">
        <v>79</v>
      </c>
      <c r="D255" s="210" t="s">
        <v>942</v>
      </c>
      <c r="E255" s="215" t="s">
        <v>484</v>
      </c>
      <c r="F255" s="209" t="s">
        <v>151</v>
      </c>
      <c r="G255" s="206" t="s">
        <v>79</v>
      </c>
      <c r="H255" s="212">
        <v>112111</v>
      </c>
    </row>
    <row r="256" spans="1:8" hidden="1" x14ac:dyDescent="0.35">
      <c r="A256" s="209">
        <v>1</v>
      </c>
      <c r="B256" s="206" t="s">
        <v>78</v>
      </c>
      <c r="C256" s="206" t="s">
        <v>79</v>
      </c>
      <c r="D256" s="210" t="s">
        <v>943</v>
      </c>
      <c r="E256" s="215" t="s">
        <v>484</v>
      </c>
      <c r="F256" s="209" t="s">
        <v>151</v>
      </c>
      <c r="G256" s="206" t="s">
        <v>79</v>
      </c>
      <c r="H256" s="212">
        <v>112111</v>
      </c>
    </row>
    <row r="257" spans="1:8" hidden="1" x14ac:dyDescent="0.35">
      <c r="A257" s="209">
        <v>1</v>
      </c>
      <c r="B257" s="206" t="s">
        <v>78</v>
      </c>
      <c r="C257" s="206" t="s">
        <v>79</v>
      </c>
      <c r="D257" s="210" t="s">
        <v>944</v>
      </c>
      <c r="E257" s="215" t="s">
        <v>484</v>
      </c>
      <c r="F257" s="209" t="s">
        <v>151</v>
      </c>
      <c r="G257" s="206" t="s">
        <v>79</v>
      </c>
      <c r="H257" s="212">
        <v>112111</v>
      </c>
    </row>
    <row r="258" spans="1:8" hidden="1" x14ac:dyDescent="0.35">
      <c r="A258" s="209">
        <v>1</v>
      </c>
      <c r="B258" s="206" t="s">
        <v>78</v>
      </c>
      <c r="C258" s="206" t="s">
        <v>79</v>
      </c>
      <c r="D258" s="210" t="s">
        <v>911</v>
      </c>
      <c r="E258" s="215" t="s">
        <v>484</v>
      </c>
      <c r="F258" s="209" t="s">
        <v>151</v>
      </c>
      <c r="G258" s="206" t="s">
        <v>79</v>
      </c>
      <c r="H258" s="212">
        <v>112111</v>
      </c>
    </row>
    <row r="259" spans="1:8" ht="29" hidden="1" x14ac:dyDescent="0.35">
      <c r="A259" s="209">
        <v>1</v>
      </c>
      <c r="B259" s="206" t="s">
        <v>78</v>
      </c>
      <c r="C259" s="206" t="s">
        <v>79</v>
      </c>
      <c r="D259" s="210" t="s">
        <v>915</v>
      </c>
      <c r="E259" s="215" t="s">
        <v>484</v>
      </c>
      <c r="F259" s="209" t="s">
        <v>151</v>
      </c>
      <c r="G259" s="206" t="s">
        <v>79</v>
      </c>
      <c r="H259" s="212">
        <v>112111</v>
      </c>
    </row>
    <row r="260" spans="1:8" hidden="1" x14ac:dyDescent="0.35">
      <c r="A260" s="209">
        <v>1</v>
      </c>
      <c r="B260" s="206" t="s">
        <v>78</v>
      </c>
      <c r="C260" s="206" t="s">
        <v>79</v>
      </c>
      <c r="D260" s="210" t="s">
        <v>912</v>
      </c>
      <c r="E260" s="215" t="s">
        <v>484</v>
      </c>
      <c r="F260" s="209" t="s">
        <v>151</v>
      </c>
      <c r="G260" s="206" t="s">
        <v>79</v>
      </c>
      <c r="H260" s="212">
        <v>112111</v>
      </c>
    </row>
    <row r="261" spans="1:8" hidden="1" x14ac:dyDescent="0.35">
      <c r="A261" s="209">
        <v>1</v>
      </c>
      <c r="B261" s="206" t="s">
        <v>78</v>
      </c>
      <c r="C261" s="206" t="s">
        <v>79</v>
      </c>
      <c r="D261" s="210" t="s">
        <v>917</v>
      </c>
      <c r="E261" s="215" t="s">
        <v>484</v>
      </c>
      <c r="F261" s="209" t="s">
        <v>151</v>
      </c>
      <c r="G261" s="206" t="s">
        <v>79</v>
      </c>
      <c r="H261" s="212">
        <v>112111</v>
      </c>
    </row>
    <row r="262" spans="1:8" ht="29" hidden="1" x14ac:dyDescent="0.35">
      <c r="A262" s="209">
        <v>1</v>
      </c>
      <c r="B262" s="206" t="s">
        <v>78</v>
      </c>
      <c r="C262" s="206" t="s">
        <v>79</v>
      </c>
      <c r="D262" s="210" t="s">
        <v>945</v>
      </c>
      <c r="E262" s="215" t="s">
        <v>484</v>
      </c>
      <c r="F262" s="209" t="s">
        <v>151</v>
      </c>
      <c r="G262" s="206" t="s">
        <v>79</v>
      </c>
      <c r="H262" s="212">
        <v>112111</v>
      </c>
    </row>
    <row r="263" spans="1:8" hidden="1" x14ac:dyDescent="0.35">
      <c r="A263" s="209">
        <v>1</v>
      </c>
      <c r="B263" s="206" t="s">
        <v>78</v>
      </c>
      <c r="C263" s="206" t="s">
        <v>79</v>
      </c>
      <c r="D263" s="210" t="s">
        <v>920</v>
      </c>
      <c r="E263" s="215" t="s">
        <v>484</v>
      </c>
      <c r="F263" s="209" t="s">
        <v>151</v>
      </c>
      <c r="G263" s="206" t="s">
        <v>79</v>
      </c>
      <c r="H263" s="212">
        <v>112111</v>
      </c>
    </row>
    <row r="264" spans="1:8" hidden="1" x14ac:dyDescent="0.35">
      <c r="A264" s="209">
        <v>1</v>
      </c>
      <c r="B264" s="206" t="s">
        <v>78</v>
      </c>
      <c r="C264" s="206" t="s">
        <v>79</v>
      </c>
      <c r="D264" s="210" t="s">
        <v>946</v>
      </c>
      <c r="E264" s="214" t="s">
        <v>483</v>
      </c>
      <c r="F264" s="209" t="s">
        <v>151</v>
      </c>
      <c r="G264" s="206" t="s">
        <v>79</v>
      </c>
      <c r="H264" s="212">
        <v>11211</v>
      </c>
    </row>
    <row r="265" spans="1:8" hidden="1" x14ac:dyDescent="0.35">
      <c r="A265" s="209">
        <v>1</v>
      </c>
      <c r="B265" s="206" t="s">
        <v>78</v>
      </c>
      <c r="C265" s="206" t="s">
        <v>79</v>
      </c>
      <c r="D265" s="210" t="s">
        <v>921</v>
      </c>
      <c r="E265" s="215" t="s">
        <v>484</v>
      </c>
      <c r="F265" s="209" t="s">
        <v>151</v>
      </c>
      <c r="G265" s="206" t="s">
        <v>79</v>
      </c>
      <c r="H265" s="212">
        <v>112111</v>
      </c>
    </row>
    <row r="266" spans="1:8" hidden="1" x14ac:dyDescent="0.35">
      <c r="A266" s="209">
        <v>1</v>
      </c>
      <c r="B266" s="206" t="s">
        <v>78</v>
      </c>
      <c r="C266" s="206" t="s">
        <v>79</v>
      </c>
      <c r="D266" s="210" t="s">
        <v>922</v>
      </c>
      <c r="E266" s="215" t="s">
        <v>484</v>
      </c>
      <c r="F266" s="209" t="s">
        <v>151</v>
      </c>
      <c r="G266" s="206" t="s">
        <v>79</v>
      </c>
      <c r="H266" s="212">
        <v>112111</v>
      </c>
    </row>
    <row r="267" spans="1:8" hidden="1" x14ac:dyDescent="0.35">
      <c r="A267" s="209">
        <v>1</v>
      </c>
      <c r="B267" s="206" t="s">
        <v>78</v>
      </c>
      <c r="C267" s="206" t="s">
        <v>79</v>
      </c>
      <c r="D267" s="210" t="s">
        <v>923</v>
      </c>
      <c r="E267" s="215" t="s">
        <v>484</v>
      </c>
      <c r="F267" s="209" t="s">
        <v>151</v>
      </c>
      <c r="G267" s="206" t="s">
        <v>79</v>
      </c>
      <c r="H267" s="212">
        <v>112111</v>
      </c>
    </row>
    <row r="268" spans="1:8" ht="29" hidden="1" x14ac:dyDescent="0.35">
      <c r="A268" s="209">
        <v>1</v>
      </c>
      <c r="B268" s="206" t="s">
        <v>78</v>
      </c>
      <c r="C268" s="206" t="s">
        <v>79</v>
      </c>
      <c r="D268" s="210" t="s">
        <v>924</v>
      </c>
      <c r="E268" s="215" t="s">
        <v>484</v>
      </c>
      <c r="F268" s="209" t="s">
        <v>151</v>
      </c>
      <c r="G268" s="206" t="s">
        <v>79</v>
      </c>
      <c r="H268" s="212">
        <v>112111</v>
      </c>
    </row>
    <row r="269" spans="1:8" hidden="1" x14ac:dyDescent="0.35">
      <c r="A269" s="209">
        <v>1</v>
      </c>
      <c r="B269" s="206" t="s">
        <v>78</v>
      </c>
      <c r="C269" s="206" t="s">
        <v>79</v>
      </c>
      <c r="D269" s="210" t="s">
        <v>925</v>
      </c>
      <c r="E269" s="215" t="s">
        <v>484</v>
      </c>
      <c r="F269" s="209" t="s">
        <v>151</v>
      </c>
      <c r="G269" s="206" t="s">
        <v>79</v>
      </c>
      <c r="H269" s="212">
        <v>112111</v>
      </c>
    </row>
    <row r="270" spans="1:8" ht="29" hidden="1" x14ac:dyDescent="0.35">
      <c r="A270" s="209">
        <v>1</v>
      </c>
      <c r="B270" s="206" t="s">
        <v>78</v>
      </c>
      <c r="C270" s="206" t="s">
        <v>79</v>
      </c>
      <c r="D270" s="210" t="s">
        <v>926</v>
      </c>
      <c r="E270" s="215" t="s">
        <v>484</v>
      </c>
      <c r="F270" s="209" t="s">
        <v>151</v>
      </c>
      <c r="G270" s="206" t="s">
        <v>79</v>
      </c>
      <c r="H270" s="212">
        <v>112111</v>
      </c>
    </row>
    <row r="271" spans="1:8" hidden="1" x14ac:dyDescent="0.35">
      <c r="A271" s="209">
        <v>1</v>
      </c>
      <c r="B271" s="206" t="s">
        <v>78</v>
      </c>
      <c r="C271" s="206" t="s">
        <v>79</v>
      </c>
      <c r="D271" s="210" t="s">
        <v>947</v>
      </c>
      <c r="E271" s="214" t="s">
        <v>483</v>
      </c>
      <c r="F271" s="209" t="s">
        <v>151</v>
      </c>
      <c r="G271" s="206" t="s">
        <v>79</v>
      </c>
      <c r="H271" s="212">
        <v>11211</v>
      </c>
    </row>
    <row r="272" spans="1:8" hidden="1" x14ac:dyDescent="0.35">
      <c r="A272" s="209">
        <v>1</v>
      </c>
      <c r="B272" s="206" t="s">
        <v>78</v>
      </c>
      <c r="C272" s="206" t="s">
        <v>79</v>
      </c>
      <c r="D272" s="210" t="s">
        <v>948</v>
      </c>
      <c r="E272" s="215" t="s">
        <v>484</v>
      </c>
      <c r="F272" s="209" t="s">
        <v>151</v>
      </c>
      <c r="G272" s="206" t="s">
        <v>79</v>
      </c>
      <c r="H272" s="212">
        <v>112111</v>
      </c>
    </row>
    <row r="273" spans="1:8" hidden="1" x14ac:dyDescent="0.35">
      <c r="A273" s="209">
        <v>1</v>
      </c>
      <c r="B273" s="206" t="s">
        <v>78</v>
      </c>
      <c r="C273" s="206" t="s">
        <v>79</v>
      </c>
      <c r="D273" s="210" t="s">
        <v>949</v>
      </c>
      <c r="E273" s="215" t="s">
        <v>484</v>
      </c>
      <c r="F273" s="209" t="s">
        <v>151</v>
      </c>
      <c r="G273" s="206" t="s">
        <v>79</v>
      </c>
      <c r="H273" s="212">
        <v>112111</v>
      </c>
    </row>
    <row r="274" spans="1:8" ht="29" hidden="1" x14ac:dyDescent="0.35">
      <c r="A274" s="209">
        <v>1</v>
      </c>
      <c r="B274" s="206" t="s">
        <v>78</v>
      </c>
      <c r="C274" s="206" t="s">
        <v>79</v>
      </c>
      <c r="D274" s="210" t="s">
        <v>950</v>
      </c>
      <c r="E274" s="215" t="s">
        <v>484</v>
      </c>
      <c r="F274" s="209" t="s">
        <v>151</v>
      </c>
      <c r="G274" s="206" t="s">
        <v>79</v>
      </c>
      <c r="H274" s="212">
        <v>112111</v>
      </c>
    </row>
    <row r="275" spans="1:8" hidden="1" x14ac:dyDescent="0.35">
      <c r="A275" s="209">
        <v>1</v>
      </c>
      <c r="B275" s="206" t="s">
        <v>78</v>
      </c>
      <c r="C275" s="206" t="s">
        <v>79</v>
      </c>
      <c r="D275" s="210" t="s">
        <v>951</v>
      </c>
      <c r="E275" s="214" t="s">
        <v>483</v>
      </c>
      <c r="F275" s="209" t="s">
        <v>151</v>
      </c>
      <c r="G275" s="206" t="s">
        <v>79</v>
      </c>
      <c r="H275" s="212">
        <v>11211</v>
      </c>
    </row>
    <row r="276" spans="1:8" ht="29" hidden="1" x14ac:dyDescent="0.35">
      <c r="A276" s="209">
        <v>1</v>
      </c>
      <c r="B276" s="206" t="s">
        <v>78</v>
      </c>
      <c r="C276" s="206" t="s">
        <v>79</v>
      </c>
      <c r="D276" s="210" t="s">
        <v>952</v>
      </c>
      <c r="E276" s="215" t="s">
        <v>484</v>
      </c>
      <c r="F276" s="209" t="s">
        <v>151</v>
      </c>
      <c r="G276" s="206" t="s">
        <v>79</v>
      </c>
      <c r="H276" s="212">
        <v>112111</v>
      </c>
    </row>
    <row r="277" spans="1:8" ht="29" hidden="1" x14ac:dyDescent="0.35">
      <c r="A277" s="209">
        <v>1</v>
      </c>
      <c r="B277" s="206" t="s">
        <v>78</v>
      </c>
      <c r="C277" s="206" t="s">
        <v>79</v>
      </c>
      <c r="D277" s="210" t="s">
        <v>953</v>
      </c>
      <c r="E277" s="215" t="s">
        <v>484</v>
      </c>
      <c r="F277" s="209" t="s">
        <v>151</v>
      </c>
      <c r="G277" s="206" t="s">
        <v>79</v>
      </c>
      <c r="H277" s="212">
        <v>112111</v>
      </c>
    </row>
    <row r="278" spans="1:8" hidden="1" x14ac:dyDescent="0.35">
      <c r="A278" s="209">
        <v>1</v>
      </c>
      <c r="B278" s="206" t="s">
        <v>78</v>
      </c>
      <c r="C278" s="206" t="s">
        <v>79</v>
      </c>
      <c r="D278" s="210" t="s">
        <v>954</v>
      </c>
      <c r="E278" s="215" t="s">
        <v>484</v>
      </c>
      <c r="F278" s="209" t="s">
        <v>151</v>
      </c>
      <c r="G278" s="206" t="s">
        <v>79</v>
      </c>
      <c r="H278" s="212">
        <v>112111</v>
      </c>
    </row>
    <row r="279" spans="1:8" hidden="1" x14ac:dyDescent="0.35">
      <c r="A279" s="209">
        <v>1</v>
      </c>
      <c r="B279" s="206" t="s">
        <v>78</v>
      </c>
      <c r="C279" s="206" t="s">
        <v>79</v>
      </c>
      <c r="D279" s="210" t="s">
        <v>955</v>
      </c>
      <c r="E279" s="215" t="s">
        <v>484</v>
      </c>
      <c r="F279" s="209" t="s">
        <v>151</v>
      </c>
      <c r="G279" s="206" t="s">
        <v>79</v>
      </c>
      <c r="H279" s="212">
        <v>112111</v>
      </c>
    </row>
    <row r="280" spans="1:8" ht="29" x14ac:dyDescent="0.35">
      <c r="A280" s="209">
        <v>1</v>
      </c>
      <c r="B280" s="206" t="s">
        <v>78</v>
      </c>
      <c r="C280" s="206" t="s">
        <v>79</v>
      </c>
      <c r="D280" s="210" t="s">
        <v>956</v>
      </c>
      <c r="E280" s="213" t="s">
        <v>332</v>
      </c>
      <c r="F280" s="209" t="s">
        <v>151</v>
      </c>
      <c r="G280" s="206" t="str">
        <f>$D$201</f>
        <v>Investasi</v>
      </c>
      <c r="H280" s="212">
        <v>1223</v>
      </c>
    </row>
    <row r="281" spans="1:8" hidden="1" x14ac:dyDescent="0.35">
      <c r="A281" s="209">
        <v>1</v>
      </c>
      <c r="B281" s="206" t="s">
        <v>78</v>
      </c>
      <c r="C281" s="206" t="s">
        <v>79</v>
      </c>
      <c r="D281" s="210" t="s">
        <v>957</v>
      </c>
      <c r="E281" s="214" t="s">
        <v>483</v>
      </c>
      <c r="F281" s="209" t="s">
        <v>151</v>
      </c>
      <c r="G281" s="206" t="s">
        <v>79</v>
      </c>
      <c r="H281" s="212">
        <v>11211</v>
      </c>
    </row>
    <row r="282" spans="1:8" hidden="1" x14ac:dyDescent="0.35">
      <c r="A282" s="209">
        <v>1</v>
      </c>
      <c r="B282" s="206" t="s">
        <v>78</v>
      </c>
      <c r="C282" s="206" t="s">
        <v>79</v>
      </c>
      <c r="D282" s="210" t="s">
        <v>958</v>
      </c>
      <c r="E282" s="215" t="s">
        <v>484</v>
      </c>
      <c r="F282" s="209" t="s">
        <v>151</v>
      </c>
      <c r="G282" s="206" t="s">
        <v>79</v>
      </c>
      <c r="H282" s="212">
        <v>112111</v>
      </c>
    </row>
    <row r="283" spans="1:8" ht="29" hidden="1" x14ac:dyDescent="0.35">
      <c r="A283" s="209">
        <v>1</v>
      </c>
      <c r="B283" s="206" t="s">
        <v>78</v>
      </c>
      <c r="C283" s="206" t="s">
        <v>79</v>
      </c>
      <c r="D283" s="210" t="s">
        <v>959</v>
      </c>
      <c r="E283" s="214" t="s">
        <v>483</v>
      </c>
      <c r="F283" s="209" t="s">
        <v>151</v>
      </c>
      <c r="G283" s="206" t="s">
        <v>79</v>
      </c>
      <c r="H283" s="212">
        <v>11211</v>
      </c>
    </row>
    <row r="284" spans="1:8" ht="29" hidden="1" x14ac:dyDescent="0.35">
      <c r="A284" s="209">
        <v>1</v>
      </c>
      <c r="B284" s="206" t="s">
        <v>78</v>
      </c>
      <c r="C284" s="206" t="s">
        <v>79</v>
      </c>
      <c r="D284" s="210" t="s">
        <v>960</v>
      </c>
      <c r="E284" s="215" t="s">
        <v>484</v>
      </c>
      <c r="F284" s="209" t="s">
        <v>151</v>
      </c>
      <c r="G284" s="206" t="s">
        <v>79</v>
      </c>
      <c r="H284" s="212">
        <v>112111</v>
      </c>
    </row>
    <row r="285" spans="1:8" x14ac:dyDescent="0.35">
      <c r="A285" s="209">
        <v>2</v>
      </c>
      <c r="B285" s="206" t="s">
        <v>81</v>
      </c>
      <c r="C285" s="206" t="s">
        <v>81</v>
      </c>
      <c r="D285" s="210" t="s">
        <v>345</v>
      </c>
      <c r="E285" s="211" t="s">
        <v>330</v>
      </c>
      <c r="F285" s="209" t="s">
        <v>152</v>
      </c>
      <c r="G285" s="206" t="s">
        <v>86</v>
      </c>
      <c r="H285" s="212">
        <v>211</v>
      </c>
    </row>
    <row r="286" spans="1:8" x14ac:dyDescent="0.35">
      <c r="A286" s="209">
        <v>2</v>
      </c>
      <c r="B286" s="206" t="s">
        <v>81</v>
      </c>
      <c r="C286" s="206" t="s">
        <v>81</v>
      </c>
      <c r="D286" s="210" t="s">
        <v>961</v>
      </c>
      <c r="E286" s="213" t="s">
        <v>332</v>
      </c>
      <c r="F286" s="209" t="s">
        <v>152</v>
      </c>
      <c r="G286" s="206" t="str">
        <f>$D$285</f>
        <v>Manajemen Kontrak</v>
      </c>
      <c r="H286" s="212">
        <v>2111</v>
      </c>
    </row>
    <row r="287" spans="1:8" hidden="1" x14ac:dyDescent="0.35">
      <c r="A287" s="209">
        <v>2</v>
      </c>
      <c r="B287" s="206" t="s">
        <v>81</v>
      </c>
      <c r="C287" s="206" t="s">
        <v>81</v>
      </c>
      <c r="D287" s="210" t="s">
        <v>962</v>
      </c>
      <c r="E287" s="214" t="s">
        <v>483</v>
      </c>
      <c r="F287" s="209" t="s">
        <v>152</v>
      </c>
      <c r="G287" s="206" t="s">
        <v>86</v>
      </c>
      <c r="H287" s="212">
        <v>22111</v>
      </c>
    </row>
    <row r="288" spans="1:8" ht="43.5" hidden="1" x14ac:dyDescent="0.35">
      <c r="A288" s="209">
        <v>2</v>
      </c>
      <c r="B288" s="206" t="s">
        <v>81</v>
      </c>
      <c r="C288" s="206" t="s">
        <v>81</v>
      </c>
      <c r="D288" s="210" t="s">
        <v>963</v>
      </c>
      <c r="E288" s="215" t="s">
        <v>484</v>
      </c>
      <c r="F288" s="209" t="s">
        <v>152</v>
      </c>
      <c r="G288" s="206" t="s">
        <v>86</v>
      </c>
      <c r="H288" s="212">
        <v>221111</v>
      </c>
    </row>
    <row r="289" spans="1:8" hidden="1" x14ac:dyDescent="0.35">
      <c r="A289" s="209">
        <v>2</v>
      </c>
      <c r="B289" s="206" t="s">
        <v>81</v>
      </c>
      <c r="C289" s="206" t="s">
        <v>81</v>
      </c>
      <c r="D289" s="210" t="s">
        <v>964</v>
      </c>
      <c r="E289" s="215" t="s">
        <v>484</v>
      </c>
      <c r="F289" s="209" t="s">
        <v>152</v>
      </c>
      <c r="G289" s="206" t="s">
        <v>86</v>
      </c>
      <c r="H289" s="212">
        <v>221111</v>
      </c>
    </row>
    <row r="290" spans="1:8" ht="29" hidden="1" x14ac:dyDescent="0.35">
      <c r="A290" s="209">
        <v>2</v>
      </c>
      <c r="B290" s="206" t="s">
        <v>81</v>
      </c>
      <c r="C290" s="206" t="s">
        <v>81</v>
      </c>
      <c r="D290" s="210" t="s">
        <v>965</v>
      </c>
      <c r="E290" s="215" t="s">
        <v>484</v>
      </c>
      <c r="F290" s="209" t="s">
        <v>152</v>
      </c>
      <c r="G290" s="206" t="s">
        <v>86</v>
      </c>
      <c r="H290" s="212">
        <v>221111</v>
      </c>
    </row>
    <row r="291" spans="1:8" ht="29" hidden="1" x14ac:dyDescent="0.35">
      <c r="A291" s="209">
        <v>2</v>
      </c>
      <c r="B291" s="206" t="s">
        <v>81</v>
      </c>
      <c r="C291" s="206" t="s">
        <v>81</v>
      </c>
      <c r="D291" s="210" t="s">
        <v>966</v>
      </c>
      <c r="E291" s="215" t="s">
        <v>484</v>
      </c>
      <c r="F291" s="209" t="s">
        <v>152</v>
      </c>
      <c r="G291" s="206" t="s">
        <v>86</v>
      </c>
      <c r="H291" s="212">
        <v>221111</v>
      </c>
    </row>
    <row r="292" spans="1:8" hidden="1" x14ac:dyDescent="0.35">
      <c r="A292" s="209">
        <v>2</v>
      </c>
      <c r="B292" s="206" t="s">
        <v>81</v>
      </c>
      <c r="C292" s="206" t="s">
        <v>81</v>
      </c>
      <c r="D292" s="210" t="s">
        <v>967</v>
      </c>
      <c r="E292" s="214" t="s">
        <v>483</v>
      </c>
      <c r="F292" s="209" t="s">
        <v>152</v>
      </c>
      <c r="G292" s="206" t="s">
        <v>86</v>
      </c>
      <c r="H292" s="212">
        <v>22111</v>
      </c>
    </row>
    <row r="293" spans="1:8" ht="43.5" hidden="1" x14ac:dyDescent="0.35">
      <c r="A293" s="209">
        <v>2</v>
      </c>
      <c r="B293" s="206" t="s">
        <v>81</v>
      </c>
      <c r="C293" s="206" t="s">
        <v>81</v>
      </c>
      <c r="D293" s="210" t="s">
        <v>968</v>
      </c>
      <c r="E293" s="215" t="s">
        <v>484</v>
      </c>
      <c r="F293" s="209" t="s">
        <v>152</v>
      </c>
      <c r="G293" s="206" t="s">
        <v>86</v>
      </c>
      <c r="H293" s="212">
        <v>221111</v>
      </c>
    </row>
    <row r="294" spans="1:8" hidden="1" x14ac:dyDescent="0.35">
      <c r="A294" s="209">
        <v>2</v>
      </c>
      <c r="B294" s="206" t="s">
        <v>81</v>
      </c>
      <c r="C294" s="206" t="s">
        <v>81</v>
      </c>
      <c r="D294" s="210" t="s">
        <v>969</v>
      </c>
      <c r="E294" s="215" t="s">
        <v>484</v>
      </c>
      <c r="F294" s="209" t="s">
        <v>152</v>
      </c>
      <c r="G294" s="206" t="s">
        <v>86</v>
      </c>
      <c r="H294" s="212">
        <v>221111</v>
      </c>
    </row>
    <row r="295" spans="1:8" hidden="1" x14ac:dyDescent="0.35">
      <c r="A295" s="209">
        <v>2</v>
      </c>
      <c r="B295" s="206" t="s">
        <v>81</v>
      </c>
      <c r="C295" s="206" t="s">
        <v>81</v>
      </c>
      <c r="D295" s="210" t="s">
        <v>970</v>
      </c>
      <c r="E295" s="215" t="s">
        <v>484</v>
      </c>
      <c r="F295" s="209" t="s">
        <v>152</v>
      </c>
      <c r="G295" s="206" t="s">
        <v>86</v>
      </c>
      <c r="H295" s="212">
        <v>221111</v>
      </c>
    </row>
    <row r="296" spans="1:8" ht="29" hidden="1" x14ac:dyDescent="0.35">
      <c r="A296" s="209">
        <v>2</v>
      </c>
      <c r="B296" s="206" t="s">
        <v>81</v>
      </c>
      <c r="C296" s="206" t="s">
        <v>81</v>
      </c>
      <c r="D296" s="210" t="s">
        <v>971</v>
      </c>
      <c r="E296" s="215" t="s">
        <v>484</v>
      </c>
      <c r="F296" s="209" t="s">
        <v>152</v>
      </c>
      <c r="G296" s="206" t="s">
        <v>86</v>
      </c>
      <c r="H296" s="212">
        <v>221111</v>
      </c>
    </row>
    <row r="297" spans="1:8" x14ac:dyDescent="0.35">
      <c r="A297" s="209">
        <v>2</v>
      </c>
      <c r="B297" s="206" t="s">
        <v>81</v>
      </c>
      <c r="C297" s="206" t="s">
        <v>81</v>
      </c>
      <c r="D297" s="210" t="s">
        <v>972</v>
      </c>
      <c r="E297" s="213" t="s">
        <v>332</v>
      </c>
      <c r="F297" s="209" t="s">
        <v>152</v>
      </c>
      <c r="G297" s="206" t="str">
        <f>$D$285</f>
        <v>Manajemen Kontrak</v>
      </c>
      <c r="H297" s="212">
        <v>2112</v>
      </c>
    </row>
    <row r="298" spans="1:8" hidden="1" x14ac:dyDescent="0.35">
      <c r="A298" s="209">
        <v>2</v>
      </c>
      <c r="B298" s="206" t="s">
        <v>81</v>
      </c>
      <c r="C298" s="206" t="s">
        <v>81</v>
      </c>
      <c r="D298" s="210" t="s">
        <v>973</v>
      </c>
      <c r="E298" s="214" t="s">
        <v>483</v>
      </c>
      <c r="F298" s="209" t="s">
        <v>152</v>
      </c>
      <c r="G298" s="206" t="s">
        <v>86</v>
      </c>
      <c r="H298" s="212">
        <v>22111</v>
      </c>
    </row>
    <row r="299" spans="1:8" hidden="1" x14ac:dyDescent="0.35">
      <c r="A299" s="209">
        <v>2</v>
      </c>
      <c r="B299" s="206" t="s">
        <v>81</v>
      </c>
      <c r="C299" s="206" t="s">
        <v>81</v>
      </c>
      <c r="D299" s="210" t="s">
        <v>974</v>
      </c>
      <c r="E299" s="215" t="s">
        <v>484</v>
      </c>
      <c r="F299" s="209" t="s">
        <v>152</v>
      </c>
      <c r="G299" s="206" t="s">
        <v>86</v>
      </c>
      <c r="H299" s="212">
        <v>221111</v>
      </c>
    </row>
    <row r="300" spans="1:8" hidden="1" x14ac:dyDescent="0.35">
      <c r="A300" s="209">
        <v>2</v>
      </c>
      <c r="B300" s="206" t="s">
        <v>81</v>
      </c>
      <c r="C300" s="206" t="s">
        <v>81</v>
      </c>
      <c r="D300" s="210" t="s">
        <v>975</v>
      </c>
      <c r="E300" s="214" t="s">
        <v>483</v>
      </c>
      <c r="F300" s="209" t="s">
        <v>152</v>
      </c>
      <c r="G300" s="206" t="s">
        <v>86</v>
      </c>
      <c r="H300" s="212">
        <v>22111</v>
      </c>
    </row>
    <row r="301" spans="1:8" hidden="1" x14ac:dyDescent="0.35">
      <c r="A301" s="209">
        <v>2</v>
      </c>
      <c r="B301" s="206" t="s">
        <v>81</v>
      </c>
      <c r="C301" s="206" t="s">
        <v>81</v>
      </c>
      <c r="D301" s="210" t="s">
        <v>976</v>
      </c>
      <c r="E301" s="215" t="s">
        <v>484</v>
      </c>
      <c r="F301" s="209" t="s">
        <v>152</v>
      </c>
      <c r="G301" s="206" t="s">
        <v>86</v>
      </c>
      <c r="H301" s="212">
        <v>221111</v>
      </c>
    </row>
    <row r="302" spans="1:8" ht="29" hidden="1" x14ac:dyDescent="0.35">
      <c r="A302" s="209">
        <v>2</v>
      </c>
      <c r="B302" s="206" t="s">
        <v>81</v>
      </c>
      <c r="C302" s="206" t="s">
        <v>81</v>
      </c>
      <c r="D302" s="210" t="s">
        <v>977</v>
      </c>
      <c r="E302" s="215" t="s">
        <v>484</v>
      </c>
      <c r="F302" s="209" t="s">
        <v>152</v>
      </c>
      <c r="G302" s="206" t="s">
        <v>86</v>
      </c>
      <c r="H302" s="212">
        <v>221111</v>
      </c>
    </row>
    <row r="303" spans="1:8" hidden="1" x14ac:dyDescent="0.35">
      <c r="A303" s="209">
        <v>2</v>
      </c>
      <c r="B303" s="206" t="s">
        <v>81</v>
      </c>
      <c r="C303" s="206" t="s">
        <v>81</v>
      </c>
      <c r="D303" s="210" t="s">
        <v>978</v>
      </c>
      <c r="E303" s="214" t="s">
        <v>483</v>
      </c>
      <c r="F303" s="209" t="s">
        <v>152</v>
      </c>
      <c r="G303" s="206" t="s">
        <v>86</v>
      </c>
      <c r="H303" s="212">
        <v>22111</v>
      </c>
    </row>
    <row r="304" spans="1:8" ht="29" hidden="1" x14ac:dyDescent="0.35">
      <c r="A304" s="209">
        <v>2</v>
      </c>
      <c r="B304" s="206" t="s">
        <v>81</v>
      </c>
      <c r="C304" s="206" t="s">
        <v>81</v>
      </c>
      <c r="D304" s="210" t="s">
        <v>979</v>
      </c>
      <c r="E304" s="215" t="s">
        <v>484</v>
      </c>
      <c r="F304" s="209" t="s">
        <v>152</v>
      </c>
      <c r="G304" s="206" t="s">
        <v>86</v>
      </c>
      <c r="H304" s="212">
        <v>221111</v>
      </c>
    </row>
    <row r="305" spans="1:8" ht="29" hidden="1" x14ac:dyDescent="0.35">
      <c r="A305" s="209">
        <v>2</v>
      </c>
      <c r="B305" s="206" t="s">
        <v>81</v>
      </c>
      <c r="C305" s="206" t="s">
        <v>81</v>
      </c>
      <c r="D305" s="210" t="s">
        <v>980</v>
      </c>
      <c r="E305" s="215" t="s">
        <v>484</v>
      </c>
      <c r="F305" s="209" t="s">
        <v>152</v>
      </c>
      <c r="G305" s="206" t="s">
        <v>86</v>
      </c>
      <c r="H305" s="212">
        <v>221111</v>
      </c>
    </row>
    <row r="306" spans="1:8" ht="29" hidden="1" x14ac:dyDescent="0.35">
      <c r="A306" s="209">
        <v>2</v>
      </c>
      <c r="B306" s="206" t="s">
        <v>81</v>
      </c>
      <c r="C306" s="206" t="s">
        <v>81</v>
      </c>
      <c r="D306" s="210" t="s">
        <v>981</v>
      </c>
      <c r="E306" s="215" t="s">
        <v>484</v>
      </c>
      <c r="F306" s="209" t="s">
        <v>152</v>
      </c>
      <c r="G306" s="206" t="s">
        <v>86</v>
      </c>
      <c r="H306" s="212">
        <v>221111</v>
      </c>
    </row>
    <row r="307" spans="1:8" x14ac:dyDescent="0.35">
      <c r="A307" s="209">
        <v>2</v>
      </c>
      <c r="B307" s="206" t="s">
        <v>81</v>
      </c>
      <c r="C307" s="206" t="s">
        <v>81</v>
      </c>
      <c r="D307" s="210" t="s">
        <v>982</v>
      </c>
      <c r="E307" s="213" t="s">
        <v>332</v>
      </c>
      <c r="F307" s="209" t="s">
        <v>153</v>
      </c>
      <c r="G307" s="206" t="str">
        <f>$D$285</f>
        <v>Manajemen Kontrak</v>
      </c>
      <c r="H307" s="212">
        <v>2113</v>
      </c>
    </row>
    <row r="308" spans="1:8" ht="29" hidden="1" x14ac:dyDescent="0.35">
      <c r="A308" s="209">
        <v>2</v>
      </c>
      <c r="B308" s="206" t="s">
        <v>81</v>
      </c>
      <c r="C308" s="206" t="s">
        <v>81</v>
      </c>
      <c r="D308" s="210" t="s">
        <v>983</v>
      </c>
      <c r="E308" s="214" t="s">
        <v>483</v>
      </c>
      <c r="F308" s="209" t="s">
        <v>153</v>
      </c>
      <c r="G308" s="206" t="s">
        <v>86</v>
      </c>
      <c r="H308" s="212">
        <v>22111</v>
      </c>
    </row>
    <row r="309" spans="1:8" ht="29" hidden="1" x14ac:dyDescent="0.35">
      <c r="A309" s="209">
        <v>2</v>
      </c>
      <c r="B309" s="206" t="s">
        <v>81</v>
      </c>
      <c r="C309" s="206" t="s">
        <v>81</v>
      </c>
      <c r="D309" s="210" t="s">
        <v>984</v>
      </c>
      <c r="E309" s="215" t="s">
        <v>484</v>
      </c>
      <c r="F309" s="209" t="s">
        <v>153</v>
      </c>
      <c r="G309" s="206" t="s">
        <v>86</v>
      </c>
      <c r="H309" s="212">
        <v>221111</v>
      </c>
    </row>
    <row r="310" spans="1:8" hidden="1" x14ac:dyDescent="0.35">
      <c r="A310" s="209">
        <v>2</v>
      </c>
      <c r="B310" s="206" t="s">
        <v>81</v>
      </c>
      <c r="C310" s="206" t="s">
        <v>81</v>
      </c>
      <c r="D310" s="210" t="s">
        <v>985</v>
      </c>
      <c r="E310" s="214" t="s">
        <v>483</v>
      </c>
      <c r="F310" s="209" t="s">
        <v>153</v>
      </c>
      <c r="G310" s="206" t="s">
        <v>86</v>
      </c>
      <c r="H310" s="212">
        <v>22111</v>
      </c>
    </row>
    <row r="311" spans="1:8" ht="43.5" hidden="1" x14ac:dyDescent="0.35">
      <c r="A311" s="209">
        <v>2</v>
      </c>
      <c r="B311" s="206" t="s">
        <v>81</v>
      </c>
      <c r="C311" s="206" t="s">
        <v>81</v>
      </c>
      <c r="D311" s="210" t="s">
        <v>986</v>
      </c>
      <c r="E311" s="215" t="s">
        <v>484</v>
      </c>
      <c r="F311" s="209" t="s">
        <v>153</v>
      </c>
      <c r="G311" s="206" t="s">
        <v>86</v>
      </c>
      <c r="H311" s="212">
        <v>221111</v>
      </c>
    </row>
    <row r="312" spans="1:8" hidden="1" x14ac:dyDescent="0.35">
      <c r="A312" s="209">
        <v>2</v>
      </c>
      <c r="B312" s="206" t="s">
        <v>81</v>
      </c>
      <c r="C312" s="206" t="s">
        <v>81</v>
      </c>
      <c r="D312" s="210" t="s">
        <v>987</v>
      </c>
      <c r="E312" s="214" t="s">
        <v>483</v>
      </c>
      <c r="F312" s="209" t="s">
        <v>153</v>
      </c>
      <c r="G312" s="206" t="s">
        <v>86</v>
      </c>
      <c r="H312" s="212">
        <v>22111</v>
      </c>
    </row>
    <row r="313" spans="1:8" ht="43.5" hidden="1" x14ac:dyDescent="0.35">
      <c r="A313" s="209">
        <v>2</v>
      </c>
      <c r="B313" s="206" t="s">
        <v>81</v>
      </c>
      <c r="C313" s="206" t="s">
        <v>81</v>
      </c>
      <c r="D313" s="210" t="s">
        <v>988</v>
      </c>
      <c r="E313" s="215" t="s">
        <v>484</v>
      </c>
      <c r="F313" s="209" t="s">
        <v>153</v>
      </c>
      <c r="G313" s="206" t="s">
        <v>86</v>
      </c>
      <c r="H313" s="212">
        <v>221111</v>
      </c>
    </row>
    <row r="314" spans="1:8" hidden="1" x14ac:dyDescent="0.35">
      <c r="A314" s="209">
        <v>2</v>
      </c>
      <c r="B314" s="206" t="s">
        <v>81</v>
      </c>
      <c r="C314" s="206" t="s">
        <v>81</v>
      </c>
      <c r="D314" s="210" t="s">
        <v>989</v>
      </c>
      <c r="E314" s="215" t="s">
        <v>484</v>
      </c>
      <c r="F314" s="209" t="s">
        <v>153</v>
      </c>
      <c r="G314" s="206" t="s">
        <v>86</v>
      </c>
      <c r="H314" s="212">
        <v>221111</v>
      </c>
    </row>
    <row r="315" spans="1:8" ht="43.5" hidden="1" x14ac:dyDescent="0.35">
      <c r="A315" s="209">
        <v>2</v>
      </c>
      <c r="B315" s="206" t="s">
        <v>81</v>
      </c>
      <c r="C315" s="206" t="s">
        <v>81</v>
      </c>
      <c r="D315" s="210" t="s">
        <v>990</v>
      </c>
      <c r="E315" s="215" t="s">
        <v>484</v>
      </c>
      <c r="F315" s="209" t="s">
        <v>153</v>
      </c>
      <c r="G315" s="206" t="s">
        <v>86</v>
      </c>
      <c r="H315" s="212">
        <v>221111</v>
      </c>
    </row>
    <row r="316" spans="1:8" hidden="1" x14ac:dyDescent="0.35">
      <c r="A316" s="209">
        <v>2</v>
      </c>
      <c r="B316" s="206" t="s">
        <v>81</v>
      </c>
      <c r="C316" s="206" t="s">
        <v>81</v>
      </c>
      <c r="D316" s="210" t="s">
        <v>991</v>
      </c>
      <c r="E316" s="214" t="s">
        <v>483</v>
      </c>
      <c r="F316" s="209" t="s">
        <v>153</v>
      </c>
      <c r="G316" s="206" t="s">
        <v>86</v>
      </c>
      <c r="H316" s="212">
        <v>22111</v>
      </c>
    </row>
    <row r="317" spans="1:8" ht="29" hidden="1" x14ac:dyDescent="0.35">
      <c r="A317" s="209">
        <v>2</v>
      </c>
      <c r="B317" s="206" t="s">
        <v>81</v>
      </c>
      <c r="C317" s="206" t="s">
        <v>81</v>
      </c>
      <c r="D317" s="210" t="s">
        <v>992</v>
      </c>
      <c r="E317" s="215" t="s">
        <v>484</v>
      </c>
      <c r="F317" s="209" t="s">
        <v>153</v>
      </c>
      <c r="G317" s="206" t="s">
        <v>86</v>
      </c>
      <c r="H317" s="212">
        <v>221111</v>
      </c>
    </row>
    <row r="318" spans="1:8" hidden="1" x14ac:dyDescent="0.35">
      <c r="A318" s="209">
        <v>2</v>
      </c>
      <c r="B318" s="206" t="s">
        <v>81</v>
      </c>
      <c r="C318" s="206" t="s">
        <v>81</v>
      </c>
      <c r="D318" s="210" t="s">
        <v>993</v>
      </c>
      <c r="E318" s="215" t="s">
        <v>484</v>
      </c>
      <c r="F318" s="209" t="s">
        <v>153</v>
      </c>
      <c r="G318" s="206" t="s">
        <v>86</v>
      </c>
      <c r="H318" s="212">
        <v>221111</v>
      </c>
    </row>
    <row r="319" spans="1:8" ht="29" hidden="1" x14ac:dyDescent="0.35">
      <c r="A319" s="209">
        <v>2</v>
      </c>
      <c r="B319" s="206" t="s">
        <v>81</v>
      </c>
      <c r="C319" s="206" t="s">
        <v>81</v>
      </c>
      <c r="D319" s="210" t="s">
        <v>994</v>
      </c>
      <c r="E319" s="215" t="s">
        <v>484</v>
      </c>
      <c r="F319" s="209" t="s">
        <v>153</v>
      </c>
      <c r="G319" s="206" t="s">
        <v>86</v>
      </c>
      <c r="H319" s="212">
        <v>221111</v>
      </c>
    </row>
    <row r="320" spans="1:8" ht="43.5" hidden="1" x14ac:dyDescent="0.35">
      <c r="A320" s="209">
        <v>2</v>
      </c>
      <c r="B320" s="206" t="s">
        <v>81</v>
      </c>
      <c r="C320" s="206" t="s">
        <v>81</v>
      </c>
      <c r="D320" s="210" t="s">
        <v>990</v>
      </c>
      <c r="E320" s="215" t="s">
        <v>484</v>
      </c>
      <c r="F320" s="209" t="s">
        <v>153</v>
      </c>
      <c r="G320" s="206" t="s">
        <v>86</v>
      </c>
      <c r="H320" s="212">
        <v>221111</v>
      </c>
    </row>
    <row r="321" spans="1:8" hidden="1" x14ac:dyDescent="0.35">
      <c r="A321" s="209">
        <v>2</v>
      </c>
      <c r="B321" s="206" t="s">
        <v>81</v>
      </c>
      <c r="C321" s="206" t="s">
        <v>81</v>
      </c>
      <c r="D321" s="210" t="s">
        <v>995</v>
      </c>
      <c r="E321" s="214" t="s">
        <v>483</v>
      </c>
      <c r="F321" s="209" t="s">
        <v>153</v>
      </c>
      <c r="G321" s="206" t="s">
        <v>86</v>
      </c>
      <c r="H321" s="212">
        <v>22111</v>
      </c>
    </row>
    <row r="322" spans="1:8" hidden="1" x14ac:dyDescent="0.35">
      <c r="A322" s="209">
        <v>2</v>
      </c>
      <c r="B322" s="206" t="s">
        <v>81</v>
      </c>
      <c r="C322" s="206" t="s">
        <v>81</v>
      </c>
      <c r="D322" s="210" t="s">
        <v>996</v>
      </c>
      <c r="E322" s="215" t="s">
        <v>484</v>
      </c>
      <c r="F322" s="209" t="s">
        <v>153</v>
      </c>
      <c r="G322" s="206" t="s">
        <v>86</v>
      </c>
      <c r="H322" s="212">
        <v>221111</v>
      </c>
    </row>
    <row r="323" spans="1:8" ht="29" hidden="1" x14ac:dyDescent="0.35">
      <c r="A323" s="209">
        <v>2</v>
      </c>
      <c r="B323" s="206" t="s">
        <v>81</v>
      </c>
      <c r="C323" s="206" t="s">
        <v>81</v>
      </c>
      <c r="D323" s="210" t="s">
        <v>997</v>
      </c>
      <c r="E323" s="215" t="s">
        <v>484</v>
      </c>
      <c r="F323" s="209" t="s">
        <v>153</v>
      </c>
      <c r="G323" s="206" t="s">
        <v>86</v>
      </c>
      <c r="H323" s="212">
        <v>221111</v>
      </c>
    </row>
    <row r="324" spans="1:8" ht="29" hidden="1" x14ac:dyDescent="0.35">
      <c r="A324" s="209">
        <v>2</v>
      </c>
      <c r="B324" s="206" t="s">
        <v>81</v>
      </c>
      <c r="C324" s="206" t="s">
        <v>81</v>
      </c>
      <c r="D324" s="210" t="s">
        <v>994</v>
      </c>
      <c r="E324" s="215" t="s">
        <v>484</v>
      </c>
      <c r="F324" s="209" t="s">
        <v>153</v>
      </c>
      <c r="G324" s="206" t="s">
        <v>86</v>
      </c>
      <c r="H324" s="212">
        <v>221111</v>
      </c>
    </row>
    <row r="325" spans="1:8" ht="43.5" hidden="1" x14ac:dyDescent="0.35">
      <c r="A325" s="209">
        <v>2</v>
      </c>
      <c r="B325" s="206" t="s">
        <v>81</v>
      </c>
      <c r="C325" s="206" t="s">
        <v>81</v>
      </c>
      <c r="D325" s="210" t="s">
        <v>990</v>
      </c>
      <c r="E325" s="215" t="s">
        <v>484</v>
      </c>
      <c r="F325" s="209" t="s">
        <v>153</v>
      </c>
      <c r="G325" s="206" t="s">
        <v>86</v>
      </c>
      <c r="H325" s="212">
        <v>221111</v>
      </c>
    </row>
    <row r="326" spans="1:8" hidden="1" x14ac:dyDescent="0.35">
      <c r="A326" s="209">
        <v>2</v>
      </c>
      <c r="B326" s="206" t="s">
        <v>81</v>
      </c>
      <c r="C326" s="206" t="s">
        <v>81</v>
      </c>
      <c r="D326" s="210" t="s">
        <v>998</v>
      </c>
      <c r="E326" s="214" t="s">
        <v>483</v>
      </c>
      <c r="F326" s="209" t="s">
        <v>153</v>
      </c>
      <c r="G326" s="206" t="s">
        <v>86</v>
      </c>
      <c r="H326" s="212">
        <v>22111</v>
      </c>
    </row>
    <row r="327" spans="1:8" ht="29" hidden="1" x14ac:dyDescent="0.35">
      <c r="A327" s="209">
        <v>2</v>
      </c>
      <c r="B327" s="206" t="s">
        <v>81</v>
      </c>
      <c r="C327" s="206" t="s">
        <v>81</v>
      </c>
      <c r="D327" s="210" t="s">
        <v>999</v>
      </c>
      <c r="E327" s="215" t="s">
        <v>484</v>
      </c>
      <c r="F327" s="209" t="s">
        <v>153</v>
      </c>
      <c r="G327" s="206" t="s">
        <v>86</v>
      </c>
      <c r="H327" s="212">
        <v>221111</v>
      </c>
    </row>
    <row r="328" spans="1:8" ht="29" hidden="1" x14ac:dyDescent="0.35">
      <c r="A328" s="209">
        <v>2</v>
      </c>
      <c r="B328" s="206" t="s">
        <v>81</v>
      </c>
      <c r="C328" s="206" t="s">
        <v>81</v>
      </c>
      <c r="D328" s="210" t="s">
        <v>1000</v>
      </c>
      <c r="E328" s="215" t="s">
        <v>484</v>
      </c>
      <c r="F328" s="209" t="s">
        <v>153</v>
      </c>
      <c r="G328" s="206" t="s">
        <v>86</v>
      </c>
      <c r="H328" s="212">
        <v>221111</v>
      </c>
    </row>
    <row r="329" spans="1:8" hidden="1" x14ac:dyDescent="0.35">
      <c r="A329" s="209">
        <v>2</v>
      </c>
      <c r="B329" s="206" t="s">
        <v>81</v>
      </c>
      <c r="C329" s="206" t="s">
        <v>81</v>
      </c>
      <c r="D329" s="210" t="s">
        <v>1001</v>
      </c>
      <c r="E329" s="215" t="s">
        <v>484</v>
      </c>
      <c r="F329" s="209" t="s">
        <v>153</v>
      </c>
      <c r="G329" s="206" t="s">
        <v>86</v>
      </c>
      <c r="H329" s="212">
        <v>221111</v>
      </c>
    </row>
    <row r="330" spans="1:8" ht="29" hidden="1" x14ac:dyDescent="0.35">
      <c r="A330" s="209">
        <v>2</v>
      </c>
      <c r="B330" s="206" t="s">
        <v>81</v>
      </c>
      <c r="C330" s="206" t="s">
        <v>81</v>
      </c>
      <c r="D330" s="210" t="s">
        <v>1002</v>
      </c>
      <c r="E330" s="215" t="s">
        <v>484</v>
      </c>
      <c r="F330" s="209" t="s">
        <v>153</v>
      </c>
      <c r="G330" s="206" t="s">
        <v>86</v>
      </c>
      <c r="H330" s="212">
        <v>221111</v>
      </c>
    </row>
    <row r="331" spans="1:8" ht="43.5" hidden="1" x14ac:dyDescent="0.35">
      <c r="A331" s="209">
        <v>2</v>
      </c>
      <c r="B331" s="206" t="s">
        <v>81</v>
      </c>
      <c r="C331" s="206" t="s">
        <v>81</v>
      </c>
      <c r="D331" s="210" t="s">
        <v>1003</v>
      </c>
      <c r="E331" s="215" t="s">
        <v>484</v>
      </c>
      <c r="F331" s="209" t="s">
        <v>153</v>
      </c>
      <c r="G331" s="206" t="s">
        <v>86</v>
      </c>
      <c r="H331" s="212">
        <v>221111</v>
      </c>
    </row>
    <row r="332" spans="1:8" ht="29" hidden="1" x14ac:dyDescent="0.35">
      <c r="A332" s="209">
        <v>2</v>
      </c>
      <c r="B332" s="206" t="s">
        <v>81</v>
      </c>
      <c r="C332" s="206" t="s">
        <v>81</v>
      </c>
      <c r="D332" s="210" t="s">
        <v>1004</v>
      </c>
      <c r="E332" s="215" t="s">
        <v>484</v>
      </c>
      <c r="F332" s="209" t="s">
        <v>153</v>
      </c>
      <c r="G332" s="206" t="s">
        <v>86</v>
      </c>
      <c r="H332" s="212">
        <v>221111</v>
      </c>
    </row>
    <row r="333" spans="1:8" ht="29" hidden="1" x14ac:dyDescent="0.35">
      <c r="A333" s="209">
        <v>2</v>
      </c>
      <c r="B333" s="206" t="s">
        <v>81</v>
      </c>
      <c r="C333" s="206" t="s">
        <v>81</v>
      </c>
      <c r="D333" s="210" t="s">
        <v>1005</v>
      </c>
      <c r="E333" s="215" t="s">
        <v>484</v>
      </c>
      <c r="F333" s="209" t="s">
        <v>153</v>
      </c>
      <c r="G333" s="206" t="s">
        <v>86</v>
      </c>
      <c r="H333" s="212">
        <v>221111</v>
      </c>
    </row>
    <row r="334" spans="1:8" hidden="1" x14ac:dyDescent="0.35">
      <c r="A334" s="209">
        <v>2</v>
      </c>
      <c r="B334" s="206" t="s">
        <v>81</v>
      </c>
      <c r="C334" s="206" t="s">
        <v>81</v>
      </c>
      <c r="D334" s="210" t="s">
        <v>1006</v>
      </c>
      <c r="E334" s="214" t="s">
        <v>483</v>
      </c>
      <c r="F334" s="209" t="s">
        <v>153</v>
      </c>
      <c r="G334" s="206" t="s">
        <v>86</v>
      </c>
      <c r="H334" s="212">
        <v>22111</v>
      </c>
    </row>
    <row r="335" spans="1:8" ht="29" hidden="1" x14ac:dyDescent="0.35">
      <c r="A335" s="209">
        <v>2</v>
      </c>
      <c r="B335" s="206" t="s">
        <v>81</v>
      </c>
      <c r="C335" s="206" t="s">
        <v>81</v>
      </c>
      <c r="D335" s="210" t="s">
        <v>1007</v>
      </c>
      <c r="E335" s="215" t="s">
        <v>484</v>
      </c>
      <c r="F335" s="209" t="s">
        <v>153</v>
      </c>
      <c r="G335" s="206" t="s">
        <v>86</v>
      </c>
      <c r="H335" s="212">
        <v>221111</v>
      </c>
    </row>
    <row r="336" spans="1:8" ht="29" hidden="1" x14ac:dyDescent="0.35">
      <c r="A336" s="209">
        <v>2</v>
      </c>
      <c r="B336" s="206" t="s">
        <v>81</v>
      </c>
      <c r="C336" s="206" t="s">
        <v>81</v>
      </c>
      <c r="D336" s="210" t="s">
        <v>1008</v>
      </c>
      <c r="E336" s="215" t="s">
        <v>484</v>
      </c>
      <c r="F336" s="209" t="s">
        <v>153</v>
      </c>
      <c r="G336" s="206" t="s">
        <v>86</v>
      </c>
      <c r="H336" s="212">
        <v>221111</v>
      </c>
    </row>
    <row r="337" spans="1:8" ht="29" hidden="1" x14ac:dyDescent="0.35">
      <c r="A337" s="209">
        <v>2</v>
      </c>
      <c r="B337" s="206" t="s">
        <v>81</v>
      </c>
      <c r="C337" s="206" t="s">
        <v>81</v>
      </c>
      <c r="D337" s="210" t="s">
        <v>1009</v>
      </c>
      <c r="E337" s="215" t="s">
        <v>484</v>
      </c>
      <c r="F337" s="209" t="s">
        <v>153</v>
      </c>
      <c r="G337" s="206" t="s">
        <v>86</v>
      </c>
      <c r="H337" s="212">
        <v>221111</v>
      </c>
    </row>
    <row r="338" spans="1:8" hidden="1" x14ac:dyDescent="0.35">
      <c r="A338" s="209">
        <v>2</v>
      </c>
      <c r="B338" s="206" t="s">
        <v>81</v>
      </c>
      <c r="C338" s="206" t="s">
        <v>81</v>
      </c>
      <c r="D338" s="210" t="s">
        <v>1010</v>
      </c>
      <c r="E338" s="215" t="s">
        <v>484</v>
      </c>
      <c r="F338" s="209" t="s">
        <v>153</v>
      </c>
      <c r="G338" s="206" t="s">
        <v>86</v>
      </c>
      <c r="H338" s="212">
        <v>221111</v>
      </c>
    </row>
    <row r="339" spans="1:8" x14ac:dyDescent="0.35">
      <c r="A339" s="209">
        <v>2</v>
      </c>
      <c r="B339" s="206" t="s">
        <v>81</v>
      </c>
      <c r="C339" s="206" t="s">
        <v>81</v>
      </c>
      <c r="D339" s="210" t="s">
        <v>1011</v>
      </c>
      <c r="E339" s="213" t="s">
        <v>332</v>
      </c>
      <c r="F339" s="209" t="s">
        <v>152</v>
      </c>
      <c r="G339" s="206" t="str">
        <f>$D$285</f>
        <v>Manajemen Kontrak</v>
      </c>
      <c r="H339" s="212">
        <v>2114</v>
      </c>
    </row>
    <row r="340" spans="1:8" hidden="1" x14ac:dyDescent="0.35">
      <c r="A340" s="209">
        <v>2</v>
      </c>
      <c r="B340" s="206" t="s">
        <v>81</v>
      </c>
      <c r="C340" s="206" t="s">
        <v>81</v>
      </c>
      <c r="D340" s="210" t="s">
        <v>1012</v>
      </c>
      <c r="E340" s="214" t="s">
        <v>483</v>
      </c>
      <c r="F340" s="209" t="s">
        <v>152</v>
      </c>
      <c r="G340" s="206" t="s">
        <v>86</v>
      </c>
      <c r="H340" s="212">
        <v>22111</v>
      </c>
    </row>
    <row r="341" spans="1:8" ht="29" hidden="1" x14ac:dyDescent="0.35">
      <c r="A341" s="209">
        <v>2</v>
      </c>
      <c r="B341" s="206" t="s">
        <v>81</v>
      </c>
      <c r="C341" s="206" t="s">
        <v>81</v>
      </c>
      <c r="D341" s="210" t="s">
        <v>1013</v>
      </c>
      <c r="E341" s="215" t="s">
        <v>484</v>
      </c>
      <c r="F341" s="209" t="s">
        <v>152</v>
      </c>
      <c r="G341" s="206" t="s">
        <v>86</v>
      </c>
      <c r="H341" s="212">
        <v>221111</v>
      </c>
    </row>
    <row r="342" spans="1:8" ht="43.5" hidden="1" x14ac:dyDescent="0.35">
      <c r="A342" s="209">
        <v>2</v>
      </c>
      <c r="B342" s="206" t="s">
        <v>81</v>
      </c>
      <c r="C342" s="206" t="s">
        <v>81</v>
      </c>
      <c r="D342" s="210" t="s">
        <v>1014</v>
      </c>
      <c r="E342" s="215" t="s">
        <v>484</v>
      </c>
      <c r="F342" s="209" t="s">
        <v>152</v>
      </c>
      <c r="G342" s="206" t="s">
        <v>86</v>
      </c>
      <c r="H342" s="212">
        <v>221111</v>
      </c>
    </row>
    <row r="343" spans="1:8" ht="29" hidden="1" x14ac:dyDescent="0.35">
      <c r="A343" s="209">
        <v>2</v>
      </c>
      <c r="B343" s="206" t="s">
        <v>81</v>
      </c>
      <c r="C343" s="206" t="s">
        <v>81</v>
      </c>
      <c r="D343" s="210" t="s">
        <v>1015</v>
      </c>
      <c r="E343" s="215" t="s">
        <v>484</v>
      </c>
      <c r="F343" s="209" t="s">
        <v>152</v>
      </c>
      <c r="G343" s="206" t="s">
        <v>86</v>
      </c>
      <c r="H343" s="212">
        <v>221111</v>
      </c>
    </row>
    <row r="344" spans="1:8" ht="43.5" hidden="1" x14ac:dyDescent="0.35">
      <c r="A344" s="209">
        <v>2</v>
      </c>
      <c r="B344" s="206" t="s">
        <v>81</v>
      </c>
      <c r="C344" s="206" t="s">
        <v>81</v>
      </c>
      <c r="D344" s="210" t="s">
        <v>1016</v>
      </c>
      <c r="E344" s="215" t="s">
        <v>484</v>
      </c>
      <c r="F344" s="209" t="s">
        <v>152</v>
      </c>
      <c r="G344" s="206" t="s">
        <v>86</v>
      </c>
      <c r="H344" s="212">
        <v>221111</v>
      </c>
    </row>
    <row r="345" spans="1:8" hidden="1" x14ac:dyDescent="0.35">
      <c r="A345" s="209">
        <v>2</v>
      </c>
      <c r="B345" s="206" t="s">
        <v>81</v>
      </c>
      <c r="C345" s="206" t="s">
        <v>81</v>
      </c>
      <c r="D345" s="210" t="s">
        <v>1017</v>
      </c>
      <c r="E345" s="215" t="s">
        <v>484</v>
      </c>
      <c r="F345" s="209" t="s">
        <v>152</v>
      </c>
      <c r="G345" s="206" t="s">
        <v>86</v>
      </c>
      <c r="H345" s="212">
        <v>221111</v>
      </c>
    </row>
    <row r="346" spans="1:8" hidden="1" x14ac:dyDescent="0.35">
      <c r="A346" s="209">
        <v>2</v>
      </c>
      <c r="B346" s="206" t="s">
        <v>81</v>
      </c>
      <c r="C346" s="206" t="s">
        <v>81</v>
      </c>
      <c r="D346" s="210" t="s">
        <v>1018</v>
      </c>
      <c r="E346" s="214" t="s">
        <v>483</v>
      </c>
      <c r="F346" s="209" t="s">
        <v>152</v>
      </c>
      <c r="G346" s="206" t="s">
        <v>86</v>
      </c>
      <c r="H346" s="212">
        <v>22111</v>
      </c>
    </row>
    <row r="347" spans="1:8" ht="29" hidden="1" x14ac:dyDescent="0.35">
      <c r="A347" s="209">
        <v>2</v>
      </c>
      <c r="B347" s="206" t="s">
        <v>81</v>
      </c>
      <c r="C347" s="206" t="s">
        <v>81</v>
      </c>
      <c r="D347" s="210" t="s">
        <v>1019</v>
      </c>
      <c r="E347" s="215" t="s">
        <v>484</v>
      </c>
      <c r="F347" s="209" t="s">
        <v>152</v>
      </c>
      <c r="G347" s="206" t="s">
        <v>86</v>
      </c>
      <c r="H347" s="212">
        <v>221111</v>
      </c>
    </row>
    <row r="348" spans="1:8" ht="29" hidden="1" x14ac:dyDescent="0.35">
      <c r="A348" s="209">
        <v>2</v>
      </c>
      <c r="B348" s="206" t="s">
        <v>81</v>
      </c>
      <c r="C348" s="206" t="s">
        <v>81</v>
      </c>
      <c r="D348" s="210" t="s">
        <v>1020</v>
      </c>
      <c r="E348" s="215" t="s">
        <v>484</v>
      </c>
      <c r="F348" s="209" t="s">
        <v>152</v>
      </c>
      <c r="G348" s="206" t="s">
        <v>86</v>
      </c>
      <c r="H348" s="212">
        <v>221111</v>
      </c>
    </row>
    <row r="349" spans="1:8" ht="29" hidden="1" x14ac:dyDescent="0.35">
      <c r="A349" s="209">
        <v>2</v>
      </c>
      <c r="B349" s="206" t="s">
        <v>81</v>
      </c>
      <c r="C349" s="206" t="s">
        <v>81</v>
      </c>
      <c r="D349" s="210" t="s">
        <v>1009</v>
      </c>
      <c r="E349" s="215" t="s">
        <v>484</v>
      </c>
      <c r="F349" s="209" t="s">
        <v>152</v>
      </c>
      <c r="G349" s="206" t="s">
        <v>86</v>
      </c>
      <c r="H349" s="212">
        <v>221111</v>
      </c>
    </row>
    <row r="350" spans="1:8" ht="43.5" hidden="1" x14ac:dyDescent="0.35">
      <c r="A350" s="209">
        <v>2</v>
      </c>
      <c r="B350" s="206" t="s">
        <v>81</v>
      </c>
      <c r="C350" s="206" t="s">
        <v>81</v>
      </c>
      <c r="D350" s="210" t="s">
        <v>1021</v>
      </c>
      <c r="E350" s="215" t="s">
        <v>484</v>
      </c>
      <c r="F350" s="209" t="s">
        <v>152</v>
      </c>
      <c r="G350" s="206" t="s">
        <v>86</v>
      </c>
      <c r="H350" s="212">
        <v>221111</v>
      </c>
    </row>
    <row r="351" spans="1:8" x14ac:dyDescent="0.35">
      <c r="A351" s="209">
        <v>2</v>
      </c>
      <c r="B351" s="206" t="s">
        <v>81</v>
      </c>
      <c r="C351" s="206" t="s">
        <v>81</v>
      </c>
      <c r="D351" s="210" t="s">
        <v>347</v>
      </c>
      <c r="E351" s="211" t="s">
        <v>330</v>
      </c>
      <c r="F351" s="209" t="s">
        <v>154</v>
      </c>
      <c r="G351" s="206" t="s">
        <v>86</v>
      </c>
      <c r="H351" s="212">
        <v>212</v>
      </c>
    </row>
    <row r="352" spans="1:8" x14ac:dyDescent="0.35">
      <c r="A352" s="209">
        <v>2</v>
      </c>
      <c r="B352" s="206" t="s">
        <v>81</v>
      </c>
      <c r="C352" s="206" t="s">
        <v>81</v>
      </c>
      <c r="D352" s="210" t="s">
        <v>1022</v>
      </c>
      <c r="E352" s="213" t="s">
        <v>332</v>
      </c>
      <c r="F352" s="209" t="s">
        <v>154</v>
      </c>
      <c r="G352" s="206" t="str">
        <f>$D$351</f>
        <v>Construction</v>
      </c>
      <c r="H352" s="212">
        <v>2121</v>
      </c>
    </row>
    <row r="353" spans="1:8" ht="29" hidden="1" x14ac:dyDescent="0.35">
      <c r="A353" s="209">
        <v>2</v>
      </c>
      <c r="B353" s="206" t="s">
        <v>81</v>
      </c>
      <c r="C353" s="206" t="s">
        <v>81</v>
      </c>
      <c r="D353" s="210" t="s">
        <v>1023</v>
      </c>
      <c r="E353" s="214" t="s">
        <v>483</v>
      </c>
      <c r="F353" s="209" t="s">
        <v>154</v>
      </c>
      <c r="G353" s="206" t="s">
        <v>86</v>
      </c>
      <c r="H353" s="212">
        <v>22111</v>
      </c>
    </row>
    <row r="354" spans="1:8" hidden="1" x14ac:dyDescent="0.35">
      <c r="A354" s="209">
        <v>2</v>
      </c>
      <c r="B354" s="206" t="s">
        <v>81</v>
      </c>
      <c r="C354" s="206" t="s">
        <v>81</v>
      </c>
      <c r="D354" s="210" t="s">
        <v>1024</v>
      </c>
      <c r="E354" s="215" t="s">
        <v>484</v>
      </c>
      <c r="F354" s="209" t="s">
        <v>154</v>
      </c>
      <c r="G354" s="206" t="s">
        <v>86</v>
      </c>
      <c r="H354" s="212">
        <v>221111</v>
      </c>
    </row>
    <row r="355" spans="1:8" hidden="1" x14ac:dyDescent="0.35">
      <c r="A355" s="209">
        <v>2</v>
      </c>
      <c r="B355" s="206" t="s">
        <v>81</v>
      </c>
      <c r="C355" s="206" t="s">
        <v>81</v>
      </c>
      <c r="D355" s="210" t="s">
        <v>1025</v>
      </c>
      <c r="E355" s="214" t="s">
        <v>483</v>
      </c>
      <c r="F355" s="209" t="s">
        <v>154</v>
      </c>
      <c r="G355" s="206" t="s">
        <v>86</v>
      </c>
      <c r="H355" s="212">
        <v>22111</v>
      </c>
    </row>
    <row r="356" spans="1:8" ht="58" hidden="1" x14ac:dyDescent="0.35">
      <c r="A356" s="209">
        <v>2</v>
      </c>
      <c r="B356" s="206" t="s">
        <v>81</v>
      </c>
      <c r="C356" s="206" t="s">
        <v>81</v>
      </c>
      <c r="D356" s="210" t="s">
        <v>1026</v>
      </c>
      <c r="E356" s="215" t="s">
        <v>484</v>
      </c>
      <c r="F356" s="209" t="s">
        <v>154</v>
      </c>
      <c r="G356" s="206" t="s">
        <v>86</v>
      </c>
      <c r="H356" s="212">
        <v>221111</v>
      </c>
    </row>
    <row r="357" spans="1:8" hidden="1" x14ac:dyDescent="0.35">
      <c r="A357" s="209">
        <v>2</v>
      </c>
      <c r="B357" s="206" t="s">
        <v>81</v>
      </c>
      <c r="C357" s="206" t="s">
        <v>81</v>
      </c>
      <c r="D357" s="210" t="s">
        <v>1027</v>
      </c>
      <c r="E357" s="215" t="s">
        <v>484</v>
      </c>
      <c r="F357" s="209" t="s">
        <v>154</v>
      </c>
      <c r="G357" s="206" t="s">
        <v>86</v>
      </c>
      <c r="H357" s="212">
        <v>221111</v>
      </c>
    </row>
    <row r="358" spans="1:8" hidden="1" x14ac:dyDescent="0.35">
      <c r="A358" s="209">
        <v>2</v>
      </c>
      <c r="B358" s="206" t="s">
        <v>81</v>
      </c>
      <c r="C358" s="206" t="s">
        <v>81</v>
      </c>
      <c r="D358" s="210" t="s">
        <v>1028</v>
      </c>
      <c r="E358" s="214" t="s">
        <v>483</v>
      </c>
      <c r="F358" s="209" t="s">
        <v>154</v>
      </c>
      <c r="G358" s="206" t="s">
        <v>86</v>
      </c>
      <c r="H358" s="212">
        <v>22111</v>
      </c>
    </row>
    <row r="359" spans="1:8" ht="58" hidden="1" x14ac:dyDescent="0.35">
      <c r="A359" s="209">
        <v>2</v>
      </c>
      <c r="B359" s="206" t="s">
        <v>81</v>
      </c>
      <c r="C359" s="206" t="s">
        <v>81</v>
      </c>
      <c r="D359" s="210" t="s">
        <v>1026</v>
      </c>
      <c r="E359" s="215" t="s">
        <v>484</v>
      </c>
      <c r="F359" s="209" t="s">
        <v>154</v>
      </c>
      <c r="G359" s="206" t="s">
        <v>86</v>
      </c>
      <c r="H359" s="212">
        <v>221111</v>
      </c>
    </row>
    <row r="360" spans="1:8" ht="29" hidden="1" x14ac:dyDescent="0.35">
      <c r="A360" s="209">
        <v>2</v>
      </c>
      <c r="B360" s="206" t="s">
        <v>81</v>
      </c>
      <c r="C360" s="206" t="s">
        <v>81</v>
      </c>
      <c r="D360" s="210" t="s">
        <v>1029</v>
      </c>
      <c r="E360" s="215" t="s">
        <v>484</v>
      </c>
      <c r="F360" s="209" t="s">
        <v>154</v>
      </c>
      <c r="G360" s="206" t="s">
        <v>86</v>
      </c>
      <c r="H360" s="212">
        <v>221111</v>
      </c>
    </row>
    <row r="361" spans="1:8" ht="29" hidden="1" x14ac:dyDescent="0.35">
      <c r="A361" s="209">
        <v>2</v>
      </c>
      <c r="B361" s="206" t="s">
        <v>81</v>
      </c>
      <c r="C361" s="206" t="s">
        <v>81</v>
      </c>
      <c r="D361" s="210" t="s">
        <v>1030</v>
      </c>
      <c r="E361" s="214" t="s">
        <v>483</v>
      </c>
      <c r="F361" s="209" t="s">
        <v>154</v>
      </c>
      <c r="G361" s="206" t="s">
        <v>86</v>
      </c>
      <c r="H361" s="212">
        <v>22111</v>
      </c>
    </row>
    <row r="362" spans="1:8" ht="58" hidden="1" x14ac:dyDescent="0.35">
      <c r="A362" s="209">
        <v>2</v>
      </c>
      <c r="B362" s="206" t="s">
        <v>81</v>
      </c>
      <c r="C362" s="206" t="s">
        <v>81</v>
      </c>
      <c r="D362" s="210" t="s">
        <v>1026</v>
      </c>
      <c r="E362" s="215" t="s">
        <v>484</v>
      </c>
      <c r="F362" s="209" t="s">
        <v>154</v>
      </c>
      <c r="G362" s="206" t="s">
        <v>86</v>
      </c>
      <c r="H362" s="212">
        <v>221111</v>
      </c>
    </row>
    <row r="363" spans="1:8" ht="43.5" hidden="1" x14ac:dyDescent="0.35">
      <c r="A363" s="209">
        <v>2</v>
      </c>
      <c r="B363" s="206" t="s">
        <v>81</v>
      </c>
      <c r="C363" s="206" t="s">
        <v>81</v>
      </c>
      <c r="D363" s="210" t="s">
        <v>1031</v>
      </c>
      <c r="E363" s="215" t="s">
        <v>484</v>
      </c>
      <c r="F363" s="209" t="s">
        <v>154</v>
      </c>
      <c r="G363" s="206" t="s">
        <v>86</v>
      </c>
      <c r="H363" s="212">
        <v>221111</v>
      </c>
    </row>
    <row r="364" spans="1:8" ht="29" hidden="1" x14ac:dyDescent="0.35">
      <c r="A364" s="209">
        <v>2</v>
      </c>
      <c r="B364" s="206" t="s">
        <v>81</v>
      </c>
      <c r="C364" s="206" t="s">
        <v>81</v>
      </c>
      <c r="D364" s="210" t="s">
        <v>1032</v>
      </c>
      <c r="E364" s="215" t="s">
        <v>484</v>
      </c>
      <c r="F364" s="209" t="s">
        <v>154</v>
      </c>
      <c r="G364" s="206" t="s">
        <v>86</v>
      </c>
      <c r="H364" s="212">
        <v>221111</v>
      </c>
    </row>
    <row r="365" spans="1:8" hidden="1" x14ac:dyDescent="0.35">
      <c r="A365" s="209">
        <v>2</v>
      </c>
      <c r="B365" s="206" t="s">
        <v>81</v>
      </c>
      <c r="C365" s="206" t="s">
        <v>81</v>
      </c>
      <c r="D365" s="210" t="s">
        <v>1033</v>
      </c>
      <c r="E365" s="215" t="s">
        <v>484</v>
      </c>
      <c r="F365" s="209" t="s">
        <v>154</v>
      </c>
      <c r="G365" s="206" t="s">
        <v>86</v>
      </c>
      <c r="H365" s="212">
        <v>221111</v>
      </c>
    </row>
    <row r="366" spans="1:8" hidden="1" x14ac:dyDescent="0.35">
      <c r="A366" s="209">
        <v>2</v>
      </c>
      <c r="B366" s="206" t="s">
        <v>81</v>
      </c>
      <c r="C366" s="206" t="s">
        <v>81</v>
      </c>
      <c r="D366" s="210" t="s">
        <v>1034</v>
      </c>
      <c r="E366" s="214" t="s">
        <v>483</v>
      </c>
      <c r="F366" s="209" t="s">
        <v>154</v>
      </c>
      <c r="G366" s="206" t="s">
        <v>86</v>
      </c>
      <c r="H366" s="212">
        <v>22111</v>
      </c>
    </row>
    <row r="367" spans="1:8" ht="58" hidden="1" x14ac:dyDescent="0.35">
      <c r="A367" s="209">
        <v>2</v>
      </c>
      <c r="B367" s="206" t="s">
        <v>81</v>
      </c>
      <c r="C367" s="206" t="s">
        <v>81</v>
      </c>
      <c r="D367" s="210" t="s">
        <v>1035</v>
      </c>
      <c r="E367" s="215" t="s">
        <v>484</v>
      </c>
      <c r="F367" s="209" t="s">
        <v>154</v>
      </c>
      <c r="G367" s="206" t="s">
        <v>86</v>
      </c>
      <c r="H367" s="212">
        <v>221111</v>
      </c>
    </row>
    <row r="368" spans="1:8" ht="29" hidden="1" x14ac:dyDescent="0.35">
      <c r="A368" s="209">
        <v>2</v>
      </c>
      <c r="B368" s="206" t="s">
        <v>81</v>
      </c>
      <c r="C368" s="206" t="s">
        <v>81</v>
      </c>
      <c r="D368" s="210" t="s">
        <v>1036</v>
      </c>
      <c r="E368" s="215" t="s">
        <v>484</v>
      </c>
      <c r="F368" s="209" t="s">
        <v>154</v>
      </c>
      <c r="G368" s="206" t="s">
        <v>86</v>
      </c>
      <c r="H368" s="212">
        <v>221111</v>
      </c>
    </row>
    <row r="369" spans="1:8" ht="29" hidden="1" x14ac:dyDescent="0.35">
      <c r="A369" s="209">
        <v>2</v>
      </c>
      <c r="B369" s="206" t="s">
        <v>81</v>
      </c>
      <c r="C369" s="206" t="s">
        <v>81</v>
      </c>
      <c r="D369" s="210" t="s">
        <v>1037</v>
      </c>
      <c r="E369" s="215" t="s">
        <v>484</v>
      </c>
      <c r="F369" s="209" t="s">
        <v>154</v>
      </c>
      <c r="G369" s="206" t="s">
        <v>86</v>
      </c>
      <c r="H369" s="212">
        <v>221111</v>
      </c>
    </row>
    <row r="370" spans="1:8" hidden="1" x14ac:dyDescent="0.35">
      <c r="A370" s="209">
        <v>2</v>
      </c>
      <c r="B370" s="206" t="s">
        <v>81</v>
      </c>
      <c r="C370" s="206" t="s">
        <v>81</v>
      </c>
      <c r="D370" s="210" t="s">
        <v>1038</v>
      </c>
      <c r="E370" s="214" t="s">
        <v>483</v>
      </c>
      <c r="F370" s="209" t="s">
        <v>154</v>
      </c>
      <c r="G370" s="206" t="s">
        <v>86</v>
      </c>
      <c r="H370" s="212">
        <v>22111</v>
      </c>
    </row>
    <row r="371" spans="1:8" ht="58" hidden="1" x14ac:dyDescent="0.35">
      <c r="A371" s="209">
        <v>2</v>
      </c>
      <c r="B371" s="206" t="s">
        <v>81</v>
      </c>
      <c r="C371" s="206" t="s">
        <v>81</v>
      </c>
      <c r="D371" s="210" t="s">
        <v>1035</v>
      </c>
      <c r="E371" s="215" t="s">
        <v>484</v>
      </c>
      <c r="F371" s="209" t="s">
        <v>154</v>
      </c>
      <c r="G371" s="206" t="s">
        <v>86</v>
      </c>
      <c r="H371" s="212">
        <v>221111</v>
      </c>
    </row>
    <row r="372" spans="1:8" hidden="1" x14ac:dyDescent="0.35">
      <c r="A372" s="209">
        <v>2</v>
      </c>
      <c r="B372" s="206" t="s">
        <v>81</v>
      </c>
      <c r="C372" s="206" t="s">
        <v>81</v>
      </c>
      <c r="D372" s="210" t="s">
        <v>1039</v>
      </c>
      <c r="E372" s="215" t="s">
        <v>484</v>
      </c>
      <c r="F372" s="209" t="s">
        <v>154</v>
      </c>
      <c r="G372" s="206" t="s">
        <v>86</v>
      </c>
      <c r="H372" s="212">
        <v>221111</v>
      </c>
    </row>
    <row r="373" spans="1:8" hidden="1" x14ac:dyDescent="0.35">
      <c r="A373" s="209">
        <v>2</v>
      </c>
      <c r="B373" s="206" t="s">
        <v>81</v>
      </c>
      <c r="C373" s="206" t="s">
        <v>81</v>
      </c>
      <c r="D373" s="210" t="s">
        <v>1040</v>
      </c>
      <c r="E373" s="215" t="s">
        <v>484</v>
      </c>
      <c r="F373" s="209" t="s">
        <v>154</v>
      </c>
      <c r="G373" s="206" t="s">
        <v>86</v>
      </c>
      <c r="H373" s="212">
        <v>221111</v>
      </c>
    </row>
    <row r="374" spans="1:8" ht="29" hidden="1" x14ac:dyDescent="0.35">
      <c r="A374" s="209">
        <v>2</v>
      </c>
      <c r="B374" s="206" t="s">
        <v>81</v>
      </c>
      <c r="C374" s="206" t="s">
        <v>81</v>
      </c>
      <c r="D374" s="210" t="s">
        <v>1041</v>
      </c>
      <c r="E374" s="214" t="s">
        <v>483</v>
      </c>
      <c r="F374" s="209" t="s">
        <v>154</v>
      </c>
      <c r="G374" s="206" t="s">
        <v>86</v>
      </c>
      <c r="H374" s="212">
        <v>22111</v>
      </c>
    </row>
    <row r="375" spans="1:8" ht="87" hidden="1" x14ac:dyDescent="0.35">
      <c r="A375" s="209">
        <v>2</v>
      </c>
      <c r="B375" s="206" t="s">
        <v>81</v>
      </c>
      <c r="C375" s="206" t="s">
        <v>81</v>
      </c>
      <c r="D375" s="210" t="s">
        <v>1042</v>
      </c>
      <c r="E375" s="215" t="s">
        <v>484</v>
      </c>
      <c r="F375" s="209" t="s">
        <v>154</v>
      </c>
      <c r="G375" s="206" t="s">
        <v>86</v>
      </c>
      <c r="H375" s="212">
        <v>221111</v>
      </c>
    </row>
    <row r="376" spans="1:8" ht="29" hidden="1" x14ac:dyDescent="0.35">
      <c r="A376" s="209">
        <v>2</v>
      </c>
      <c r="B376" s="206" t="s">
        <v>81</v>
      </c>
      <c r="C376" s="206" t="s">
        <v>81</v>
      </c>
      <c r="D376" s="210" t="s">
        <v>1043</v>
      </c>
      <c r="E376" s="215" t="s">
        <v>484</v>
      </c>
      <c r="F376" s="209" t="s">
        <v>154</v>
      </c>
      <c r="G376" s="206" t="s">
        <v>86</v>
      </c>
      <c r="H376" s="212">
        <v>221111</v>
      </c>
    </row>
    <row r="377" spans="1:8" ht="29" hidden="1" x14ac:dyDescent="0.35">
      <c r="A377" s="209">
        <v>2</v>
      </c>
      <c r="B377" s="206" t="s">
        <v>81</v>
      </c>
      <c r="C377" s="206" t="s">
        <v>81</v>
      </c>
      <c r="D377" s="210" t="s">
        <v>1044</v>
      </c>
      <c r="E377" s="214" t="s">
        <v>483</v>
      </c>
      <c r="F377" s="209" t="s">
        <v>154</v>
      </c>
      <c r="G377" s="206" t="s">
        <v>86</v>
      </c>
      <c r="H377" s="212">
        <v>22111</v>
      </c>
    </row>
    <row r="378" spans="1:8" ht="72.5" hidden="1" x14ac:dyDescent="0.35">
      <c r="A378" s="209">
        <v>2</v>
      </c>
      <c r="B378" s="206" t="s">
        <v>81</v>
      </c>
      <c r="C378" s="206" t="s">
        <v>81</v>
      </c>
      <c r="D378" s="210" t="s">
        <v>1045</v>
      </c>
      <c r="E378" s="215" t="s">
        <v>484</v>
      </c>
      <c r="F378" s="209" t="s">
        <v>154</v>
      </c>
      <c r="G378" s="206" t="s">
        <v>86</v>
      </c>
      <c r="H378" s="212">
        <v>221111</v>
      </c>
    </row>
    <row r="379" spans="1:8" ht="29" hidden="1" x14ac:dyDescent="0.35">
      <c r="A379" s="209">
        <v>2</v>
      </c>
      <c r="B379" s="206" t="s">
        <v>81</v>
      </c>
      <c r="C379" s="206" t="s">
        <v>81</v>
      </c>
      <c r="D379" s="210" t="s">
        <v>1046</v>
      </c>
      <c r="E379" s="215" t="s">
        <v>484</v>
      </c>
      <c r="F379" s="209" t="s">
        <v>154</v>
      </c>
      <c r="G379" s="206" t="s">
        <v>86</v>
      </c>
      <c r="H379" s="212">
        <v>221111</v>
      </c>
    </row>
    <row r="380" spans="1:8" hidden="1" x14ac:dyDescent="0.35">
      <c r="A380" s="209">
        <v>2</v>
      </c>
      <c r="B380" s="206" t="s">
        <v>81</v>
      </c>
      <c r="C380" s="206" t="s">
        <v>81</v>
      </c>
      <c r="D380" s="210" t="s">
        <v>1047</v>
      </c>
      <c r="E380" s="214" t="s">
        <v>483</v>
      </c>
      <c r="F380" s="209" t="s">
        <v>154</v>
      </c>
      <c r="G380" s="206" t="s">
        <v>86</v>
      </c>
      <c r="H380" s="212">
        <v>22111</v>
      </c>
    </row>
    <row r="381" spans="1:8" ht="29" hidden="1" x14ac:dyDescent="0.35">
      <c r="A381" s="209">
        <v>2</v>
      </c>
      <c r="B381" s="206" t="s">
        <v>81</v>
      </c>
      <c r="C381" s="206" t="s">
        <v>81</v>
      </c>
      <c r="D381" s="210" t="s">
        <v>1048</v>
      </c>
      <c r="E381" s="215" t="s">
        <v>484</v>
      </c>
      <c r="F381" s="209" t="s">
        <v>154</v>
      </c>
      <c r="G381" s="206" t="s">
        <v>86</v>
      </c>
      <c r="H381" s="212">
        <v>221111</v>
      </c>
    </row>
    <row r="382" spans="1:8" hidden="1" x14ac:dyDescent="0.35">
      <c r="A382" s="209">
        <v>2</v>
      </c>
      <c r="B382" s="206" t="s">
        <v>81</v>
      </c>
      <c r="C382" s="206" t="s">
        <v>81</v>
      </c>
      <c r="D382" s="210" t="s">
        <v>1049</v>
      </c>
      <c r="E382" s="215" t="s">
        <v>484</v>
      </c>
      <c r="F382" s="209" t="s">
        <v>154</v>
      </c>
      <c r="G382" s="206" t="s">
        <v>86</v>
      </c>
      <c r="H382" s="212">
        <v>221111</v>
      </c>
    </row>
    <row r="383" spans="1:8" x14ac:dyDescent="0.35">
      <c r="A383" s="209">
        <v>2</v>
      </c>
      <c r="B383" s="206" t="s">
        <v>81</v>
      </c>
      <c r="C383" s="206" t="s">
        <v>81</v>
      </c>
      <c r="D383" s="210" t="s">
        <v>1050</v>
      </c>
      <c r="E383" s="213" t="s">
        <v>332</v>
      </c>
      <c r="F383" s="209" t="s">
        <v>155</v>
      </c>
      <c r="G383" s="206" t="str">
        <f>$D$351</f>
        <v>Construction</v>
      </c>
      <c r="H383" s="212">
        <v>2122</v>
      </c>
    </row>
    <row r="384" spans="1:8" hidden="1" x14ac:dyDescent="0.35">
      <c r="A384" s="209">
        <v>2</v>
      </c>
      <c r="B384" s="206" t="s">
        <v>81</v>
      </c>
      <c r="C384" s="206" t="s">
        <v>81</v>
      </c>
      <c r="D384" s="210" t="s">
        <v>1051</v>
      </c>
      <c r="E384" s="214" t="s">
        <v>483</v>
      </c>
      <c r="F384" s="209" t="s">
        <v>155</v>
      </c>
      <c r="G384" s="206" t="s">
        <v>86</v>
      </c>
      <c r="H384" s="212">
        <v>22111</v>
      </c>
    </row>
    <row r="385" spans="1:8" hidden="1" x14ac:dyDescent="0.35">
      <c r="A385" s="209">
        <v>2</v>
      </c>
      <c r="B385" s="206" t="s">
        <v>81</v>
      </c>
      <c r="C385" s="206" t="s">
        <v>81</v>
      </c>
      <c r="D385" s="210" t="s">
        <v>1024</v>
      </c>
      <c r="E385" s="215" t="s">
        <v>484</v>
      </c>
      <c r="F385" s="209" t="s">
        <v>155</v>
      </c>
      <c r="G385" s="206" t="s">
        <v>86</v>
      </c>
      <c r="H385" s="212">
        <v>221111</v>
      </c>
    </row>
    <row r="386" spans="1:8" hidden="1" x14ac:dyDescent="0.35">
      <c r="A386" s="209">
        <v>2</v>
      </c>
      <c r="B386" s="206" t="s">
        <v>81</v>
      </c>
      <c r="C386" s="206" t="s">
        <v>81</v>
      </c>
      <c r="D386" s="210" t="s">
        <v>1052</v>
      </c>
      <c r="E386" s="214" t="s">
        <v>483</v>
      </c>
      <c r="F386" s="209" t="s">
        <v>155</v>
      </c>
      <c r="G386" s="206" t="s">
        <v>86</v>
      </c>
      <c r="H386" s="212">
        <v>22111</v>
      </c>
    </row>
    <row r="387" spans="1:8" ht="58" hidden="1" x14ac:dyDescent="0.35">
      <c r="A387" s="209">
        <v>2</v>
      </c>
      <c r="B387" s="206" t="s">
        <v>81</v>
      </c>
      <c r="C387" s="206" t="s">
        <v>81</v>
      </c>
      <c r="D387" s="210" t="s">
        <v>1053</v>
      </c>
      <c r="E387" s="215" t="s">
        <v>484</v>
      </c>
      <c r="F387" s="209" t="s">
        <v>155</v>
      </c>
      <c r="G387" s="206" t="s">
        <v>86</v>
      </c>
      <c r="H387" s="212">
        <v>221111</v>
      </c>
    </row>
    <row r="388" spans="1:8" hidden="1" x14ac:dyDescent="0.35">
      <c r="A388" s="209">
        <v>2</v>
      </c>
      <c r="B388" s="206" t="s">
        <v>81</v>
      </c>
      <c r="C388" s="206" t="s">
        <v>81</v>
      </c>
      <c r="D388" s="210" t="s">
        <v>1054</v>
      </c>
      <c r="E388" s="215" t="s">
        <v>484</v>
      </c>
      <c r="F388" s="209" t="s">
        <v>155</v>
      </c>
      <c r="G388" s="206" t="s">
        <v>86</v>
      </c>
      <c r="H388" s="212">
        <v>221111</v>
      </c>
    </row>
    <row r="389" spans="1:8" hidden="1" x14ac:dyDescent="0.35">
      <c r="A389" s="209">
        <v>2</v>
      </c>
      <c r="B389" s="206" t="s">
        <v>81</v>
      </c>
      <c r="C389" s="206" t="s">
        <v>81</v>
      </c>
      <c r="D389" s="210" t="s">
        <v>1055</v>
      </c>
      <c r="E389" s="214" t="s">
        <v>483</v>
      </c>
      <c r="F389" s="209" t="s">
        <v>155</v>
      </c>
      <c r="G389" s="206" t="s">
        <v>86</v>
      </c>
      <c r="H389" s="212">
        <v>22111</v>
      </c>
    </row>
    <row r="390" spans="1:8" ht="58" hidden="1" x14ac:dyDescent="0.35">
      <c r="A390" s="209">
        <v>2</v>
      </c>
      <c r="B390" s="206" t="s">
        <v>81</v>
      </c>
      <c r="C390" s="206" t="s">
        <v>81</v>
      </c>
      <c r="D390" s="210" t="s">
        <v>1053</v>
      </c>
      <c r="E390" s="215" t="s">
        <v>484</v>
      </c>
      <c r="F390" s="209" t="s">
        <v>155</v>
      </c>
      <c r="G390" s="206" t="s">
        <v>86</v>
      </c>
      <c r="H390" s="212">
        <v>221111</v>
      </c>
    </row>
    <row r="391" spans="1:8" hidden="1" x14ac:dyDescent="0.35">
      <c r="A391" s="209">
        <v>2</v>
      </c>
      <c r="B391" s="206" t="s">
        <v>81</v>
      </c>
      <c r="C391" s="206" t="s">
        <v>81</v>
      </c>
      <c r="D391" s="210" t="s">
        <v>1056</v>
      </c>
      <c r="E391" s="215" t="s">
        <v>484</v>
      </c>
      <c r="F391" s="209" t="s">
        <v>155</v>
      </c>
      <c r="G391" s="206" t="s">
        <v>86</v>
      </c>
      <c r="H391" s="212">
        <v>221111</v>
      </c>
    </row>
    <row r="392" spans="1:8" hidden="1" x14ac:dyDescent="0.35">
      <c r="A392" s="209">
        <v>2</v>
      </c>
      <c r="B392" s="206" t="s">
        <v>81</v>
      </c>
      <c r="C392" s="206" t="s">
        <v>81</v>
      </c>
      <c r="D392" s="210" t="s">
        <v>1057</v>
      </c>
      <c r="E392" s="214" t="s">
        <v>483</v>
      </c>
      <c r="F392" s="209" t="s">
        <v>155</v>
      </c>
      <c r="G392" s="206" t="s">
        <v>86</v>
      </c>
      <c r="H392" s="212">
        <v>22111</v>
      </c>
    </row>
    <row r="393" spans="1:8" ht="58" hidden="1" x14ac:dyDescent="0.35">
      <c r="A393" s="209">
        <v>2</v>
      </c>
      <c r="B393" s="206" t="s">
        <v>81</v>
      </c>
      <c r="C393" s="206" t="s">
        <v>81</v>
      </c>
      <c r="D393" s="210" t="s">
        <v>1053</v>
      </c>
      <c r="E393" s="215" t="s">
        <v>484</v>
      </c>
      <c r="F393" s="209" t="s">
        <v>155</v>
      </c>
      <c r="G393" s="206" t="s">
        <v>86</v>
      </c>
      <c r="H393" s="212">
        <v>221111</v>
      </c>
    </row>
    <row r="394" spans="1:8" ht="43.5" hidden="1" x14ac:dyDescent="0.35">
      <c r="A394" s="209">
        <v>2</v>
      </c>
      <c r="B394" s="206" t="s">
        <v>81</v>
      </c>
      <c r="C394" s="206" t="s">
        <v>81</v>
      </c>
      <c r="D394" s="210" t="s">
        <v>1031</v>
      </c>
      <c r="E394" s="215" t="s">
        <v>484</v>
      </c>
      <c r="F394" s="209" t="s">
        <v>155</v>
      </c>
      <c r="G394" s="206" t="s">
        <v>86</v>
      </c>
      <c r="H394" s="212">
        <v>221111</v>
      </c>
    </row>
    <row r="395" spans="1:8" hidden="1" x14ac:dyDescent="0.35">
      <c r="A395" s="209">
        <v>2</v>
      </c>
      <c r="B395" s="206" t="s">
        <v>81</v>
      </c>
      <c r="C395" s="206" t="s">
        <v>81</v>
      </c>
      <c r="D395" s="210" t="s">
        <v>1058</v>
      </c>
      <c r="E395" s="215" t="s">
        <v>484</v>
      </c>
      <c r="F395" s="209" t="s">
        <v>155</v>
      </c>
      <c r="G395" s="206" t="s">
        <v>86</v>
      </c>
      <c r="H395" s="212">
        <v>221111</v>
      </c>
    </row>
    <row r="396" spans="1:8" hidden="1" x14ac:dyDescent="0.35">
      <c r="A396" s="209">
        <v>2</v>
      </c>
      <c r="B396" s="206" t="s">
        <v>81</v>
      </c>
      <c r="C396" s="206" t="s">
        <v>81</v>
      </c>
      <c r="D396" s="210" t="s">
        <v>1059</v>
      </c>
      <c r="E396" s="214" t="s">
        <v>483</v>
      </c>
      <c r="F396" s="209" t="s">
        <v>155</v>
      </c>
      <c r="G396" s="206" t="s">
        <v>86</v>
      </c>
      <c r="H396" s="212">
        <v>22111</v>
      </c>
    </row>
    <row r="397" spans="1:8" ht="58" hidden="1" x14ac:dyDescent="0.35">
      <c r="A397" s="209">
        <v>2</v>
      </c>
      <c r="B397" s="206" t="s">
        <v>81</v>
      </c>
      <c r="C397" s="206" t="s">
        <v>81</v>
      </c>
      <c r="D397" s="210" t="s">
        <v>1060</v>
      </c>
      <c r="E397" s="215" t="s">
        <v>484</v>
      </c>
      <c r="F397" s="209" t="s">
        <v>155</v>
      </c>
      <c r="G397" s="206" t="s">
        <v>86</v>
      </c>
      <c r="H397" s="212">
        <v>221111</v>
      </c>
    </row>
    <row r="398" spans="1:8" hidden="1" x14ac:dyDescent="0.35">
      <c r="A398" s="209">
        <v>2</v>
      </c>
      <c r="B398" s="206" t="s">
        <v>81</v>
      </c>
      <c r="C398" s="206" t="s">
        <v>81</v>
      </c>
      <c r="D398" s="210" t="s">
        <v>1061</v>
      </c>
      <c r="E398" s="215" t="s">
        <v>484</v>
      </c>
      <c r="F398" s="209" t="s">
        <v>155</v>
      </c>
      <c r="G398" s="206" t="s">
        <v>86</v>
      </c>
      <c r="H398" s="212">
        <v>221111</v>
      </c>
    </row>
    <row r="399" spans="1:8" hidden="1" x14ac:dyDescent="0.35">
      <c r="A399" s="209">
        <v>2</v>
      </c>
      <c r="B399" s="206" t="s">
        <v>81</v>
      </c>
      <c r="C399" s="206" t="s">
        <v>81</v>
      </c>
      <c r="D399" s="210" t="s">
        <v>1062</v>
      </c>
      <c r="E399" s="215" t="s">
        <v>484</v>
      </c>
      <c r="F399" s="209" t="s">
        <v>155</v>
      </c>
      <c r="G399" s="206" t="s">
        <v>86</v>
      </c>
      <c r="H399" s="212">
        <v>221111</v>
      </c>
    </row>
    <row r="400" spans="1:8" hidden="1" x14ac:dyDescent="0.35">
      <c r="A400" s="209">
        <v>2</v>
      </c>
      <c r="B400" s="206" t="s">
        <v>81</v>
      </c>
      <c r="C400" s="206" t="s">
        <v>81</v>
      </c>
      <c r="D400" s="210" t="s">
        <v>1063</v>
      </c>
      <c r="E400" s="214" t="s">
        <v>483</v>
      </c>
      <c r="F400" s="209" t="s">
        <v>155</v>
      </c>
      <c r="G400" s="206" t="s">
        <v>86</v>
      </c>
      <c r="H400" s="212">
        <v>22111</v>
      </c>
    </row>
    <row r="401" spans="1:8" ht="87" hidden="1" x14ac:dyDescent="0.35">
      <c r="A401" s="209">
        <v>2</v>
      </c>
      <c r="B401" s="206" t="s">
        <v>81</v>
      </c>
      <c r="C401" s="206" t="s">
        <v>81</v>
      </c>
      <c r="D401" s="210" t="s">
        <v>1064</v>
      </c>
      <c r="E401" s="215" t="s">
        <v>484</v>
      </c>
      <c r="F401" s="209" t="s">
        <v>155</v>
      </c>
      <c r="G401" s="206" t="s">
        <v>86</v>
      </c>
      <c r="H401" s="212">
        <v>221111</v>
      </c>
    </row>
    <row r="402" spans="1:8" hidden="1" x14ac:dyDescent="0.35">
      <c r="A402" s="209">
        <v>2</v>
      </c>
      <c r="B402" s="206" t="s">
        <v>81</v>
      </c>
      <c r="C402" s="206" t="s">
        <v>81</v>
      </c>
      <c r="D402" s="210" t="s">
        <v>1065</v>
      </c>
      <c r="E402" s="215" t="s">
        <v>484</v>
      </c>
      <c r="F402" s="209" t="s">
        <v>155</v>
      </c>
      <c r="G402" s="206" t="s">
        <v>86</v>
      </c>
      <c r="H402" s="212">
        <v>221111</v>
      </c>
    </row>
    <row r="403" spans="1:8" hidden="1" x14ac:dyDescent="0.35">
      <c r="A403" s="209">
        <v>2</v>
      </c>
      <c r="B403" s="206" t="s">
        <v>81</v>
      </c>
      <c r="C403" s="206" t="s">
        <v>81</v>
      </c>
      <c r="D403" s="210" t="s">
        <v>1066</v>
      </c>
      <c r="E403" s="215" t="s">
        <v>484</v>
      </c>
      <c r="F403" s="209" t="s">
        <v>155</v>
      </c>
      <c r="G403" s="206" t="s">
        <v>86</v>
      </c>
      <c r="H403" s="212">
        <v>221111</v>
      </c>
    </row>
    <row r="404" spans="1:8" hidden="1" x14ac:dyDescent="0.35">
      <c r="A404" s="209">
        <v>2</v>
      </c>
      <c r="B404" s="206" t="s">
        <v>81</v>
      </c>
      <c r="C404" s="206" t="s">
        <v>81</v>
      </c>
      <c r="D404" s="210" t="s">
        <v>1067</v>
      </c>
      <c r="E404" s="214" t="s">
        <v>483</v>
      </c>
      <c r="F404" s="209" t="s">
        <v>155</v>
      </c>
      <c r="G404" s="206" t="s">
        <v>86</v>
      </c>
      <c r="H404" s="212">
        <v>22111</v>
      </c>
    </row>
    <row r="405" spans="1:8" ht="87" hidden="1" x14ac:dyDescent="0.35">
      <c r="A405" s="209">
        <v>2</v>
      </c>
      <c r="B405" s="206" t="s">
        <v>81</v>
      </c>
      <c r="C405" s="206" t="s">
        <v>81</v>
      </c>
      <c r="D405" s="210" t="s">
        <v>1068</v>
      </c>
      <c r="E405" s="215" t="s">
        <v>484</v>
      </c>
      <c r="F405" s="209" t="s">
        <v>155</v>
      </c>
      <c r="G405" s="206" t="s">
        <v>86</v>
      </c>
      <c r="H405" s="212">
        <v>221111</v>
      </c>
    </row>
    <row r="406" spans="1:8" hidden="1" x14ac:dyDescent="0.35">
      <c r="A406" s="209">
        <v>2</v>
      </c>
      <c r="B406" s="206" t="s">
        <v>81</v>
      </c>
      <c r="C406" s="206" t="s">
        <v>81</v>
      </c>
      <c r="D406" s="210" t="s">
        <v>1069</v>
      </c>
      <c r="E406" s="215" t="s">
        <v>484</v>
      </c>
      <c r="F406" s="209" t="s">
        <v>155</v>
      </c>
      <c r="G406" s="206" t="s">
        <v>86</v>
      </c>
      <c r="H406" s="212">
        <v>221111</v>
      </c>
    </row>
    <row r="407" spans="1:8" ht="29" hidden="1" x14ac:dyDescent="0.35">
      <c r="A407" s="209">
        <v>2</v>
      </c>
      <c r="B407" s="206" t="s">
        <v>81</v>
      </c>
      <c r="C407" s="206" t="s">
        <v>81</v>
      </c>
      <c r="D407" s="210" t="s">
        <v>1070</v>
      </c>
      <c r="E407" s="214" t="s">
        <v>483</v>
      </c>
      <c r="F407" s="209" t="s">
        <v>155</v>
      </c>
      <c r="G407" s="206" t="s">
        <v>86</v>
      </c>
      <c r="H407" s="212">
        <v>22111</v>
      </c>
    </row>
    <row r="408" spans="1:8" ht="72.5" hidden="1" x14ac:dyDescent="0.35">
      <c r="A408" s="209">
        <v>2</v>
      </c>
      <c r="B408" s="206" t="s">
        <v>81</v>
      </c>
      <c r="C408" s="206" t="s">
        <v>81</v>
      </c>
      <c r="D408" s="210" t="s">
        <v>1071</v>
      </c>
      <c r="E408" s="215" t="s">
        <v>484</v>
      </c>
      <c r="F408" s="209" t="s">
        <v>155</v>
      </c>
      <c r="G408" s="206" t="s">
        <v>86</v>
      </c>
      <c r="H408" s="212">
        <v>221111</v>
      </c>
    </row>
    <row r="409" spans="1:8" ht="29" hidden="1" x14ac:dyDescent="0.35">
      <c r="A409" s="209">
        <v>2</v>
      </c>
      <c r="B409" s="206" t="s">
        <v>81</v>
      </c>
      <c r="C409" s="206" t="s">
        <v>81</v>
      </c>
      <c r="D409" s="210" t="s">
        <v>1072</v>
      </c>
      <c r="E409" s="215" t="s">
        <v>484</v>
      </c>
      <c r="F409" s="209" t="s">
        <v>155</v>
      </c>
      <c r="G409" s="206" t="s">
        <v>86</v>
      </c>
      <c r="H409" s="212">
        <v>221111</v>
      </c>
    </row>
    <row r="410" spans="1:8" hidden="1" x14ac:dyDescent="0.35">
      <c r="A410" s="209">
        <v>2</v>
      </c>
      <c r="B410" s="206" t="s">
        <v>81</v>
      </c>
      <c r="C410" s="206" t="s">
        <v>81</v>
      </c>
      <c r="D410" s="210" t="s">
        <v>1073</v>
      </c>
      <c r="E410" s="214" t="s">
        <v>483</v>
      </c>
      <c r="F410" s="209" t="s">
        <v>155</v>
      </c>
      <c r="G410" s="206" t="s">
        <v>86</v>
      </c>
      <c r="H410" s="212">
        <v>22111</v>
      </c>
    </row>
    <row r="411" spans="1:8" ht="29" hidden="1" x14ac:dyDescent="0.35">
      <c r="A411" s="209">
        <v>2</v>
      </c>
      <c r="B411" s="206" t="s">
        <v>81</v>
      </c>
      <c r="C411" s="206" t="s">
        <v>81</v>
      </c>
      <c r="D411" s="210" t="s">
        <v>1074</v>
      </c>
      <c r="E411" s="215" t="s">
        <v>484</v>
      </c>
      <c r="F411" s="209" t="s">
        <v>155</v>
      </c>
      <c r="G411" s="206" t="s">
        <v>86</v>
      </c>
      <c r="H411" s="212">
        <v>221111</v>
      </c>
    </row>
    <row r="412" spans="1:8" hidden="1" x14ac:dyDescent="0.35">
      <c r="A412" s="209">
        <v>2</v>
      </c>
      <c r="B412" s="206" t="s">
        <v>81</v>
      </c>
      <c r="C412" s="206" t="s">
        <v>81</v>
      </c>
      <c r="D412" s="210" t="s">
        <v>1075</v>
      </c>
      <c r="E412" s="215" t="s">
        <v>484</v>
      </c>
      <c r="F412" s="209" t="s">
        <v>155</v>
      </c>
      <c r="G412" s="206" t="s">
        <v>86</v>
      </c>
      <c r="H412" s="212">
        <v>221111</v>
      </c>
    </row>
    <row r="413" spans="1:8" x14ac:dyDescent="0.35">
      <c r="A413" s="209">
        <v>2</v>
      </c>
      <c r="B413" s="206" t="s">
        <v>81</v>
      </c>
      <c r="C413" s="206" t="s">
        <v>81</v>
      </c>
      <c r="D413" s="210" t="s">
        <v>1076</v>
      </c>
      <c r="E413" s="213" t="s">
        <v>332</v>
      </c>
      <c r="F413" s="209" t="s">
        <v>156</v>
      </c>
      <c r="G413" s="206" t="str">
        <f>$D$351</f>
        <v>Construction</v>
      </c>
      <c r="H413" s="212">
        <v>2123</v>
      </c>
    </row>
    <row r="414" spans="1:8" hidden="1" x14ac:dyDescent="0.35">
      <c r="A414" s="209">
        <v>2</v>
      </c>
      <c r="B414" s="206" t="s">
        <v>81</v>
      </c>
      <c r="C414" s="206" t="s">
        <v>81</v>
      </c>
      <c r="D414" s="210" t="s">
        <v>1077</v>
      </c>
      <c r="E414" s="214" t="s">
        <v>483</v>
      </c>
      <c r="F414" s="209" t="s">
        <v>156</v>
      </c>
      <c r="G414" s="206" t="s">
        <v>86</v>
      </c>
      <c r="H414" s="212">
        <v>22111</v>
      </c>
    </row>
    <row r="415" spans="1:8" ht="43.5" hidden="1" x14ac:dyDescent="0.35">
      <c r="A415" s="209">
        <v>2</v>
      </c>
      <c r="B415" s="206" t="s">
        <v>81</v>
      </c>
      <c r="C415" s="206" t="s">
        <v>81</v>
      </c>
      <c r="D415" s="210" t="s">
        <v>1078</v>
      </c>
      <c r="E415" s="215" t="s">
        <v>484</v>
      </c>
      <c r="F415" s="209" t="s">
        <v>156</v>
      </c>
      <c r="G415" s="206" t="s">
        <v>86</v>
      </c>
      <c r="H415" s="212">
        <v>221111</v>
      </c>
    </row>
    <row r="416" spans="1:8" ht="29" hidden="1" x14ac:dyDescent="0.35">
      <c r="A416" s="209">
        <v>2</v>
      </c>
      <c r="B416" s="206" t="s">
        <v>81</v>
      </c>
      <c r="C416" s="206" t="s">
        <v>81</v>
      </c>
      <c r="D416" s="210" t="s">
        <v>1079</v>
      </c>
      <c r="E416" s="215" t="s">
        <v>484</v>
      </c>
      <c r="F416" s="209" t="s">
        <v>156</v>
      </c>
      <c r="G416" s="206" t="s">
        <v>86</v>
      </c>
      <c r="H416" s="212">
        <v>221111</v>
      </c>
    </row>
    <row r="417" spans="1:8" ht="29" hidden="1" x14ac:dyDescent="0.35">
      <c r="A417" s="209">
        <v>2</v>
      </c>
      <c r="B417" s="206" t="s">
        <v>81</v>
      </c>
      <c r="C417" s="206" t="s">
        <v>81</v>
      </c>
      <c r="D417" s="210" t="s">
        <v>1080</v>
      </c>
      <c r="E417" s="215" t="s">
        <v>484</v>
      </c>
      <c r="F417" s="209" t="s">
        <v>156</v>
      </c>
      <c r="G417" s="206" t="s">
        <v>86</v>
      </c>
      <c r="H417" s="212">
        <v>221111</v>
      </c>
    </row>
    <row r="418" spans="1:8" ht="29" hidden="1" x14ac:dyDescent="0.35">
      <c r="A418" s="209">
        <v>2</v>
      </c>
      <c r="B418" s="206" t="s">
        <v>81</v>
      </c>
      <c r="C418" s="206" t="s">
        <v>81</v>
      </c>
      <c r="D418" s="210" t="s">
        <v>1081</v>
      </c>
      <c r="E418" s="215" t="s">
        <v>484</v>
      </c>
      <c r="F418" s="209" t="s">
        <v>156</v>
      </c>
      <c r="G418" s="206" t="s">
        <v>86</v>
      </c>
      <c r="H418" s="212">
        <v>221111</v>
      </c>
    </row>
    <row r="419" spans="1:8" ht="58" hidden="1" x14ac:dyDescent="0.35">
      <c r="A419" s="209">
        <v>2</v>
      </c>
      <c r="B419" s="206" t="s">
        <v>81</v>
      </c>
      <c r="C419" s="206" t="s">
        <v>81</v>
      </c>
      <c r="D419" s="210" t="s">
        <v>1082</v>
      </c>
      <c r="E419" s="215" t="s">
        <v>484</v>
      </c>
      <c r="F419" s="209" t="s">
        <v>156</v>
      </c>
      <c r="G419" s="206" t="s">
        <v>86</v>
      </c>
      <c r="H419" s="212">
        <v>221111</v>
      </c>
    </row>
    <row r="420" spans="1:8" hidden="1" x14ac:dyDescent="0.35">
      <c r="A420" s="209">
        <v>2</v>
      </c>
      <c r="B420" s="206" t="s">
        <v>81</v>
      </c>
      <c r="C420" s="206" t="s">
        <v>81</v>
      </c>
      <c r="D420" s="210" t="s">
        <v>1083</v>
      </c>
      <c r="E420" s="214" t="s">
        <v>483</v>
      </c>
      <c r="F420" s="209" t="s">
        <v>156</v>
      </c>
      <c r="G420" s="206" t="s">
        <v>86</v>
      </c>
      <c r="H420" s="212">
        <v>22111</v>
      </c>
    </row>
    <row r="421" spans="1:8" hidden="1" x14ac:dyDescent="0.35">
      <c r="A421" s="209">
        <v>2</v>
      </c>
      <c r="B421" s="206" t="s">
        <v>81</v>
      </c>
      <c r="C421" s="206" t="s">
        <v>81</v>
      </c>
      <c r="D421" s="210" t="s">
        <v>1084</v>
      </c>
      <c r="E421" s="215" t="s">
        <v>484</v>
      </c>
      <c r="F421" s="209" t="s">
        <v>156</v>
      </c>
      <c r="G421" s="206" t="s">
        <v>86</v>
      </c>
      <c r="H421" s="212">
        <v>221111</v>
      </c>
    </row>
    <row r="422" spans="1:8" hidden="1" x14ac:dyDescent="0.35">
      <c r="A422" s="209">
        <v>2</v>
      </c>
      <c r="B422" s="206" t="s">
        <v>81</v>
      </c>
      <c r="C422" s="206" t="s">
        <v>81</v>
      </c>
      <c r="D422" s="210" t="s">
        <v>1085</v>
      </c>
      <c r="E422" s="215" t="s">
        <v>484</v>
      </c>
      <c r="F422" s="209" t="s">
        <v>156</v>
      </c>
      <c r="G422" s="206" t="s">
        <v>86</v>
      </c>
      <c r="H422" s="212">
        <v>221111</v>
      </c>
    </row>
    <row r="423" spans="1:8" hidden="1" x14ac:dyDescent="0.35">
      <c r="A423" s="209">
        <v>2</v>
      </c>
      <c r="B423" s="206" t="s">
        <v>81</v>
      </c>
      <c r="C423" s="206" t="s">
        <v>81</v>
      </c>
      <c r="D423" s="210" t="s">
        <v>1086</v>
      </c>
      <c r="E423" s="215" t="s">
        <v>484</v>
      </c>
      <c r="F423" s="209" t="s">
        <v>156</v>
      </c>
      <c r="G423" s="206" t="s">
        <v>86</v>
      </c>
      <c r="H423" s="212">
        <v>221111</v>
      </c>
    </row>
    <row r="424" spans="1:8" hidden="1" x14ac:dyDescent="0.35">
      <c r="A424" s="209">
        <v>2</v>
      </c>
      <c r="B424" s="206" t="s">
        <v>81</v>
      </c>
      <c r="C424" s="206" t="s">
        <v>81</v>
      </c>
      <c r="D424" s="210" t="s">
        <v>1087</v>
      </c>
      <c r="E424" s="215" t="s">
        <v>484</v>
      </c>
      <c r="F424" s="209" t="s">
        <v>156</v>
      </c>
      <c r="G424" s="206" t="s">
        <v>86</v>
      </c>
      <c r="H424" s="212">
        <v>221111</v>
      </c>
    </row>
    <row r="425" spans="1:8" hidden="1" x14ac:dyDescent="0.35">
      <c r="A425" s="209">
        <v>2</v>
      </c>
      <c r="B425" s="206" t="s">
        <v>81</v>
      </c>
      <c r="C425" s="206" t="s">
        <v>81</v>
      </c>
      <c r="D425" s="210" t="s">
        <v>1088</v>
      </c>
      <c r="E425" s="215" t="s">
        <v>484</v>
      </c>
      <c r="F425" s="209" t="s">
        <v>156</v>
      </c>
      <c r="G425" s="206" t="s">
        <v>86</v>
      </c>
      <c r="H425" s="212">
        <v>221111</v>
      </c>
    </row>
    <row r="426" spans="1:8" ht="29" hidden="1" x14ac:dyDescent="0.35">
      <c r="A426" s="209">
        <v>2</v>
      </c>
      <c r="B426" s="206" t="s">
        <v>81</v>
      </c>
      <c r="C426" s="206" t="s">
        <v>81</v>
      </c>
      <c r="D426" s="210" t="s">
        <v>1089</v>
      </c>
      <c r="E426" s="215" t="s">
        <v>484</v>
      </c>
      <c r="F426" s="209" t="s">
        <v>156</v>
      </c>
      <c r="G426" s="206" t="s">
        <v>86</v>
      </c>
      <c r="H426" s="212">
        <v>221111</v>
      </c>
    </row>
    <row r="427" spans="1:8" hidden="1" x14ac:dyDescent="0.35">
      <c r="A427" s="209">
        <v>2</v>
      </c>
      <c r="B427" s="206" t="s">
        <v>81</v>
      </c>
      <c r="C427" s="206" t="s">
        <v>81</v>
      </c>
      <c r="D427" s="210" t="s">
        <v>1090</v>
      </c>
      <c r="E427" s="215" t="s">
        <v>484</v>
      </c>
      <c r="F427" s="209" t="s">
        <v>156</v>
      </c>
      <c r="G427" s="206" t="s">
        <v>86</v>
      </c>
      <c r="H427" s="212">
        <v>221111</v>
      </c>
    </row>
    <row r="428" spans="1:8" hidden="1" x14ac:dyDescent="0.35">
      <c r="A428" s="209">
        <v>2</v>
      </c>
      <c r="B428" s="206" t="s">
        <v>81</v>
      </c>
      <c r="C428" s="206" t="s">
        <v>81</v>
      </c>
      <c r="D428" s="210" t="s">
        <v>1091</v>
      </c>
      <c r="E428" s="215" t="s">
        <v>484</v>
      </c>
      <c r="F428" s="209" t="s">
        <v>156</v>
      </c>
      <c r="G428" s="206" t="s">
        <v>86</v>
      </c>
      <c r="H428" s="212">
        <v>221111</v>
      </c>
    </row>
    <row r="429" spans="1:8" hidden="1" x14ac:dyDescent="0.35">
      <c r="A429" s="209">
        <v>2</v>
      </c>
      <c r="B429" s="206" t="s">
        <v>81</v>
      </c>
      <c r="C429" s="206" t="s">
        <v>81</v>
      </c>
      <c r="D429" s="210" t="s">
        <v>1092</v>
      </c>
      <c r="E429" s="214" t="s">
        <v>483</v>
      </c>
      <c r="F429" s="209" t="s">
        <v>156</v>
      </c>
      <c r="G429" s="206" t="s">
        <v>86</v>
      </c>
      <c r="H429" s="212">
        <v>22111</v>
      </c>
    </row>
    <row r="430" spans="1:8" hidden="1" x14ac:dyDescent="0.35">
      <c r="A430" s="209">
        <v>2</v>
      </c>
      <c r="B430" s="206" t="s">
        <v>81</v>
      </c>
      <c r="C430" s="206" t="s">
        <v>81</v>
      </c>
      <c r="D430" s="210" t="s">
        <v>1093</v>
      </c>
      <c r="E430" s="215" t="s">
        <v>484</v>
      </c>
      <c r="F430" s="209" t="s">
        <v>156</v>
      </c>
      <c r="G430" s="206" t="s">
        <v>86</v>
      </c>
      <c r="H430" s="212">
        <v>221111</v>
      </c>
    </row>
    <row r="431" spans="1:8" hidden="1" x14ac:dyDescent="0.35">
      <c r="A431" s="209">
        <v>2</v>
      </c>
      <c r="B431" s="206" t="s">
        <v>81</v>
      </c>
      <c r="C431" s="206" t="s">
        <v>81</v>
      </c>
      <c r="D431" s="210" t="s">
        <v>1094</v>
      </c>
      <c r="E431" s="215" t="s">
        <v>484</v>
      </c>
      <c r="F431" s="209" t="s">
        <v>156</v>
      </c>
      <c r="G431" s="206" t="s">
        <v>86</v>
      </c>
      <c r="H431" s="212">
        <v>221111</v>
      </c>
    </row>
    <row r="432" spans="1:8" hidden="1" x14ac:dyDescent="0.35">
      <c r="A432" s="209">
        <v>2</v>
      </c>
      <c r="B432" s="206" t="s">
        <v>81</v>
      </c>
      <c r="C432" s="206" t="s">
        <v>81</v>
      </c>
      <c r="D432" s="210" t="s">
        <v>1095</v>
      </c>
      <c r="E432" s="215" t="s">
        <v>484</v>
      </c>
      <c r="F432" s="209" t="s">
        <v>156</v>
      </c>
      <c r="G432" s="206" t="s">
        <v>86</v>
      </c>
      <c r="H432" s="212">
        <v>221111</v>
      </c>
    </row>
    <row r="433" spans="1:8" ht="29" hidden="1" x14ac:dyDescent="0.35">
      <c r="A433" s="209">
        <v>2</v>
      </c>
      <c r="B433" s="206" t="s">
        <v>81</v>
      </c>
      <c r="C433" s="206" t="s">
        <v>81</v>
      </c>
      <c r="D433" s="210" t="s">
        <v>1096</v>
      </c>
      <c r="E433" s="215" t="s">
        <v>484</v>
      </c>
      <c r="F433" s="209" t="s">
        <v>156</v>
      </c>
      <c r="G433" s="206" t="s">
        <v>86</v>
      </c>
      <c r="H433" s="212">
        <v>221111</v>
      </c>
    </row>
    <row r="434" spans="1:8" hidden="1" x14ac:dyDescent="0.35">
      <c r="A434" s="209">
        <v>2</v>
      </c>
      <c r="B434" s="206" t="s">
        <v>81</v>
      </c>
      <c r="C434" s="206" t="s">
        <v>81</v>
      </c>
      <c r="D434" s="210" t="s">
        <v>1097</v>
      </c>
      <c r="E434" s="215" t="s">
        <v>484</v>
      </c>
      <c r="F434" s="209" t="s">
        <v>156</v>
      </c>
      <c r="G434" s="206" t="s">
        <v>86</v>
      </c>
      <c r="H434" s="212">
        <v>221111</v>
      </c>
    </row>
    <row r="435" spans="1:8" hidden="1" x14ac:dyDescent="0.35">
      <c r="A435" s="209">
        <v>2</v>
      </c>
      <c r="B435" s="206" t="s">
        <v>81</v>
      </c>
      <c r="C435" s="206" t="s">
        <v>81</v>
      </c>
      <c r="D435" s="210" t="s">
        <v>1098</v>
      </c>
      <c r="E435" s="215" t="s">
        <v>484</v>
      </c>
      <c r="F435" s="209" t="s">
        <v>156</v>
      </c>
      <c r="G435" s="206" t="s">
        <v>86</v>
      </c>
      <c r="H435" s="212">
        <v>221111</v>
      </c>
    </row>
    <row r="436" spans="1:8" x14ac:dyDescent="0.35">
      <c r="A436" s="209">
        <v>2</v>
      </c>
      <c r="B436" s="206" t="s">
        <v>81</v>
      </c>
      <c r="C436" s="206" t="s">
        <v>81</v>
      </c>
      <c r="D436" s="210" t="s">
        <v>1099</v>
      </c>
      <c r="E436" s="213" t="s">
        <v>332</v>
      </c>
      <c r="F436" s="209" t="s">
        <v>157</v>
      </c>
      <c r="G436" s="206" t="str">
        <f>$D$351</f>
        <v>Construction</v>
      </c>
      <c r="H436" s="212">
        <v>2124</v>
      </c>
    </row>
    <row r="437" spans="1:8" hidden="1" x14ac:dyDescent="0.35">
      <c r="A437" s="209">
        <v>2</v>
      </c>
      <c r="B437" s="206" t="s">
        <v>81</v>
      </c>
      <c r="C437" s="206" t="s">
        <v>81</v>
      </c>
      <c r="D437" s="210" t="s">
        <v>1100</v>
      </c>
      <c r="E437" s="214" t="s">
        <v>483</v>
      </c>
      <c r="F437" s="209" t="s">
        <v>157</v>
      </c>
      <c r="G437" s="206" t="s">
        <v>86</v>
      </c>
      <c r="H437" s="212">
        <v>22111</v>
      </c>
    </row>
    <row r="438" spans="1:8" hidden="1" x14ac:dyDescent="0.35">
      <c r="A438" s="209">
        <v>2</v>
      </c>
      <c r="B438" s="206" t="s">
        <v>81</v>
      </c>
      <c r="C438" s="206" t="s">
        <v>81</v>
      </c>
      <c r="D438" s="210" t="s">
        <v>1101</v>
      </c>
      <c r="E438" s="215" t="s">
        <v>484</v>
      </c>
      <c r="F438" s="209" t="s">
        <v>157</v>
      </c>
      <c r="G438" s="206" t="s">
        <v>86</v>
      </c>
      <c r="H438" s="212">
        <v>221111</v>
      </c>
    </row>
    <row r="439" spans="1:8" ht="29" hidden="1" x14ac:dyDescent="0.35">
      <c r="A439" s="209">
        <v>2</v>
      </c>
      <c r="B439" s="206" t="s">
        <v>81</v>
      </c>
      <c r="C439" s="206" t="s">
        <v>81</v>
      </c>
      <c r="D439" s="210" t="s">
        <v>1102</v>
      </c>
      <c r="E439" s="215" t="s">
        <v>484</v>
      </c>
      <c r="F439" s="209" t="s">
        <v>157</v>
      </c>
      <c r="G439" s="206" t="s">
        <v>86</v>
      </c>
      <c r="H439" s="212">
        <v>221111</v>
      </c>
    </row>
    <row r="440" spans="1:8" hidden="1" x14ac:dyDescent="0.35">
      <c r="A440" s="209">
        <v>2</v>
      </c>
      <c r="B440" s="206" t="s">
        <v>81</v>
      </c>
      <c r="C440" s="206" t="s">
        <v>81</v>
      </c>
      <c r="D440" s="210" t="s">
        <v>1103</v>
      </c>
      <c r="E440" s="215" t="s">
        <v>484</v>
      </c>
      <c r="F440" s="209" t="s">
        <v>157</v>
      </c>
      <c r="G440" s="206" t="s">
        <v>86</v>
      </c>
      <c r="H440" s="212">
        <v>221111</v>
      </c>
    </row>
    <row r="441" spans="1:8" hidden="1" x14ac:dyDescent="0.35">
      <c r="A441" s="209">
        <v>2</v>
      </c>
      <c r="B441" s="206" t="s">
        <v>81</v>
      </c>
      <c r="C441" s="206" t="s">
        <v>81</v>
      </c>
      <c r="D441" s="210" t="s">
        <v>1104</v>
      </c>
      <c r="E441" s="215" t="s">
        <v>484</v>
      </c>
      <c r="F441" s="209" t="s">
        <v>157</v>
      </c>
      <c r="G441" s="206" t="s">
        <v>86</v>
      </c>
      <c r="H441" s="212">
        <v>221111</v>
      </c>
    </row>
    <row r="442" spans="1:8" hidden="1" x14ac:dyDescent="0.35">
      <c r="A442" s="209">
        <v>2</v>
      </c>
      <c r="B442" s="206" t="s">
        <v>81</v>
      </c>
      <c r="C442" s="206" t="s">
        <v>81</v>
      </c>
      <c r="D442" s="210" t="s">
        <v>1105</v>
      </c>
      <c r="E442" s="215" t="s">
        <v>484</v>
      </c>
      <c r="F442" s="209" t="s">
        <v>157</v>
      </c>
      <c r="G442" s="206" t="s">
        <v>86</v>
      </c>
      <c r="H442" s="212">
        <v>221111</v>
      </c>
    </row>
    <row r="443" spans="1:8" hidden="1" x14ac:dyDescent="0.35">
      <c r="A443" s="209">
        <v>2</v>
      </c>
      <c r="B443" s="206" t="s">
        <v>81</v>
      </c>
      <c r="C443" s="206" t="s">
        <v>81</v>
      </c>
      <c r="D443" s="210" t="s">
        <v>1106</v>
      </c>
      <c r="E443" s="215" t="s">
        <v>484</v>
      </c>
      <c r="F443" s="209" t="s">
        <v>157</v>
      </c>
      <c r="G443" s="206" t="s">
        <v>86</v>
      </c>
      <c r="H443" s="212">
        <v>221111</v>
      </c>
    </row>
    <row r="444" spans="1:8" hidden="1" x14ac:dyDescent="0.35">
      <c r="A444" s="209">
        <v>2</v>
      </c>
      <c r="B444" s="206" t="s">
        <v>81</v>
      </c>
      <c r="C444" s="206" t="s">
        <v>81</v>
      </c>
      <c r="D444" s="210" t="s">
        <v>1107</v>
      </c>
      <c r="E444" s="214" t="s">
        <v>483</v>
      </c>
      <c r="F444" s="209" t="s">
        <v>157</v>
      </c>
      <c r="G444" s="206" t="s">
        <v>86</v>
      </c>
      <c r="H444" s="212">
        <v>22111</v>
      </c>
    </row>
    <row r="445" spans="1:8" hidden="1" x14ac:dyDescent="0.35">
      <c r="A445" s="209">
        <v>2</v>
      </c>
      <c r="B445" s="206" t="s">
        <v>81</v>
      </c>
      <c r="C445" s="206" t="s">
        <v>81</v>
      </c>
      <c r="D445" s="210" t="s">
        <v>1108</v>
      </c>
      <c r="E445" s="215" t="s">
        <v>484</v>
      </c>
      <c r="F445" s="209" t="s">
        <v>157</v>
      </c>
      <c r="G445" s="206" t="s">
        <v>86</v>
      </c>
      <c r="H445" s="212">
        <v>221111</v>
      </c>
    </row>
    <row r="446" spans="1:8" hidden="1" x14ac:dyDescent="0.35">
      <c r="A446" s="209">
        <v>2</v>
      </c>
      <c r="B446" s="206" t="s">
        <v>81</v>
      </c>
      <c r="C446" s="206" t="s">
        <v>81</v>
      </c>
      <c r="D446" s="210" t="s">
        <v>1109</v>
      </c>
      <c r="E446" s="215" t="s">
        <v>484</v>
      </c>
      <c r="F446" s="209" t="s">
        <v>157</v>
      </c>
      <c r="G446" s="206" t="s">
        <v>86</v>
      </c>
      <c r="H446" s="212">
        <v>221111</v>
      </c>
    </row>
    <row r="447" spans="1:8" ht="29" hidden="1" x14ac:dyDescent="0.35">
      <c r="A447" s="209">
        <v>2</v>
      </c>
      <c r="B447" s="206" t="s">
        <v>81</v>
      </c>
      <c r="C447" s="206" t="s">
        <v>81</v>
      </c>
      <c r="D447" s="210" t="s">
        <v>1110</v>
      </c>
      <c r="E447" s="215" t="s">
        <v>484</v>
      </c>
      <c r="F447" s="209" t="s">
        <v>157</v>
      </c>
      <c r="G447" s="206" t="s">
        <v>86</v>
      </c>
      <c r="H447" s="212">
        <v>221111</v>
      </c>
    </row>
    <row r="448" spans="1:8" ht="29" hidden="1" x14ac:dyDescent="0.35">
      <c r="A448" s="209">
        <v>2</v>
      </c>
      <c r="B448" s="206" t="s">
        <v>81</v>
      </c>
      <c r="C448" s="206" t="s">
        <v>81</v>
      </c>
      <c r="D448" s="210" t="s">
        <v>1111</v>
      </c>
      <c r="E448" s="215" t="s">
        <v>484</v>
      </c>
      <c r="F448" s="209" t="s">
        <v>157</v>
      </c>
      <c r="G448" s="206" t="s">
        <v>86</v>
      </c>
      <c r="H448" s="212">
        <v>221111</v>
      </c>
    </row>
    <row r="449" spans="1:8" ht="29" hidden="1" x14ac:dyDescent="0.35">
      <c r="A449" s="209">
        <v>2</v>
      </c>
      <c r="B449" s="206" t="s">
        <v>81</v>
      </c>
      <c r="C449" s="206" t="s">
        <v>81</v>
      </c>
      <c r="D449" s="210" t="s">
        <v>1112</v>
      </c>
      <c r="E449" s="215" t="s">
        <v>484</v>
      </c>
      <c r="F449" s="209" t="s">
        <v>157</v>
      </c>
      <c r="G449" s="206" t="s">
        <v>86</v>
      </c>
      <c r="H449" s="212">
        <v>221111</v>
      </c>
    </row>
    <row r="450" spans="1:8" hidden="1" x14ac:dyDescent="0.35">
      <c r="A450" s="209">
        <v>2</v>
      </c>
      <c r="B450" s="206" t="s">
        <v>81</v>
      </c>
      <c r="C450" s="206" t="s">
        <v>81</v>
      </c>
      <c r="D450" s="210" t="s">
        <v>1113</v>
      </c>
      <c r="E450" s="214" t="s">
        <v>483</v>
      </c>
      <c r="F450" s="209" t="s">
        <v>157</v>
      </c>
      <c r="G450" s="206" t="s">
        <v>86</v>
      </c>
      <c r="H450" s="212">
        <v>22111</v>
      </c>
    </row>
    <row r="451" spans="1:8" ht="43.5" hidden="1" x14ac:dyDescent="0.35">
      <c r="A451" s="209">
        <v>2</v>
      </c>
      <c r="B451" s="206" t="s">
        <v>81</v>
      </c>
      <c r="C451" s="206" t="s">
        <v>81</v>
      </c>
      <c r="D451" s="210" t="s">
        <v>1114</v>
      </c>
      <c r="E451" s="215" t="s">
        <v>484</v>
      </c>
      <c r="F451" s="209" t="s">
        <v>157</v>
      </c>
      <c r="G451" s="206" t="s">
        <v>86</v>
      </c>
      <c r="H451" s="212">
        <v>221111</v>
      </c>
    </row>
    <row r="452" spans="1:8" ht="29" hidden="1" x14ac:dyDescent="0.35">
      <c r="A452" s="209">
        <v>2</v>
      </c>
      <c r="B452" s="206" t="s">
        <v>81</v>
      </c>
      <c r="C452" s="206" t="s">
        <v>81</v>
      </c>
      <c r="D452" s="210" t="s">
        <v>1115</v>
      </c>
      <c r="E452" s="215" t="s">
        <v>484</v>
      </c>
      <c r="F452" s="209" t="s">
        <v>157</v>
      </c>
      <c r="G452" s="206" t="s">
        <v>86</v>
      </c>
      <c r="H452" s="212">
        <v>221111</v>
      </c>
    </row>
    <row r="453" spans="1:8" hidden="1" x14ac:dyDescent="0.35">
      <c r="A453" s="209">
        <v>2</v>
      </c>
      <c r="B453" s="206" t="s">
        <v>81</v>
      </c>
      <c r="C453" s="206" t="s">
        <v>81</v>
      </c>
      <c r="D453" s="210" t="s">
        <v>1116</v>
      </c>
      <c r="E453" s="215" t="s">
        <v>484</v>
      </c>
      <c r="F453" s="209" t="s">
        <v>157</v>
      </c>
      <c r="G453" s="206" t="s">
        <v>86</v>
      </c>
      <c r="H453" s="212">
        <v>221111</v>
      </c>
    </row>
    <row r="454" spans="1:8" hidden="1" x14ac:dyDescent="0.35">
      <c r="A454" s="209">
        <v>2</v>
      </c>
      <c r="B454" s="206" t="s">
        <v>81</v>
      </c>
      <c r="C454" s="206" t="s">
        <v>81</v>
      </c>
      <c r="D454" s="210" t="s">
        <v>1117</v>
      </c>
      <c r="E454" s="214" t="s">
        <v>483</v>
      </c>
      <c r="F454" s="209" t="s">
        <v>157</v>
      </c>
      <c r="G454" s="206" t="s">
        <v>86</v>
      </c>
      <c r="H454" s="212">
        <v>22111</v>
      </c>
    </row>
    <row r="455" spans="1:8" ht="43.5" hidden="1" x14ac:dyDescent="0.35">
      <c r="A455" s="209">
        <v>2</v>
      </c>
      <c r="B455" s="206" t="s">
        <v>81</v>
      </c>
      <c r="C455" s="206" t="s">
        <v>81</v>
      </c>
      <c r="D455" s="210" t="s">
        <v>1118</v>
      </c>
      <c r="E455" s="215" t="s">
        <v>484</v>
      </c>
      <c r="F455" s="209" t="s">
        <v>157</v>
      </c>
      <c r="G455" s="206" t="s">
        <v>86</v>
      </c>
      <c r="H455" s="212">
        <v>221111</v>
      </c>
    </row>
    <row r="456" spans="1:8" ht="29" hidden="1" x14ac:dyDescent="0.35">
      <c r="A456" s="209">
        <v>2</v>
      </c>
      <c r="B456" s="206" t="s">
        <v>81</v>
      </c>
      <c r="C456" s="206" t="s">
        <v>81</v>
      </c>
      <c r="D456" s="210" t="s">
        <v>1119</v>
      </c>
      <c r="E456" s="215" t="s">
        <v>484</v>
      </c>
      <c r="F456" s="209" t="s">
        <v>157</v>
      </c>
      <c r="G456" s="206" t="s">
        <v>86</v>
      </c>
      <c r="H456" s="212">
        <v>221111</v>
      </c>
    </row>
    <row r="457" spans="1:8" ht="43.5" hidden="1" x14ac:dyDescent="0.35">
      <c r="A457" s="209">
        <v>2</v>
      </c>
      <c r="B457" s="206" t="s">
        <v>81</v>
      </c>
      <c r="C457" s="206" t="s">
        <v>81</v>
      </c>
      <c r="D457" s="210" t="s">
        <v>1120</v>
      </c>
      <c r="E457" s="215" t="s">
        <v>484</v>
      </c>
      <c r="F457" s="209" t="s">
        <v>157</v>
      </c>
      <c r="G457" s="206" t="s">
        <v>86</v>
      </c>
      <c r="H457" s="212">
        <v>221111</v>
      </c>
    </row>
    <row r="458" spans="1:8" ht="43.5" hidden="1" x14ac:dyDescent="0.35">
      <c r="A458" s="209">
        <v>2</v>
      </c>
      <c r="B458" s="206" t="s">
        <v>81</v>
      </c>
      <c r="C458" s="206" t="s">
        <v>81</v>
      </c>
      <c r="D458" s="210" t="s">
        <v>1121</v>
      </c>
      <c r="E458" s="215" t="s">
        <v>484</v>
      </c>
      <c r="F458" s="209" t="s">
        <v>157</v>
      </c>
      <c r="G458" s="206" t="s">
        <v>86</v>
      </c>
      <c r="H458" s="212">
        <v>221111</v>
      </c>
    </row>
    <row r="459" spans="1:8" hidden="1" x14ac:dyDescent="0.35">
      <c r="A459" s="209">
        <v>2</v>
      </c>
      <c r="B459" s="206" t="s">
        <v>81</v>
      </c>
      <c r="C459" s="206" t="s">
        <v>81</v>
      </c>
      <c r="D459" s="210" t="s">
        <v>1122</v>
      </c>
      <c r="E459" s="214" t="s">
        <v>483</v>
      </c>
      <c r="F459" s="209" t="s">
        <v>157</v>
      </c>
      <c r="G459" s="206" t="s">
        <v>86</v>
      </c>
      <c r="H459" s="212">
        <v>22111</v>
      </c>
    </row>
    <row r="460" spans="1:8" ht="29" hidden="1" x14ac:dyDescent="0.35">
      <c r="A460" s="209">
        <v>2</v>
      </c>
      <c r="B460" s="206" t="s">
        <v>81</v>
      </c>
      <c r="C460" s="206" t="s">
        <v>81</v>
      </c>
      <c r="D460" s="210" t="s">
        <v>1123</v>
      </c>
      <c r="E460" s="215" t="s">
        <v>484</v>
      </c>
      <c r="F460" s="209" t="s">
        <v>157</v>
      </c>
      <c r="G460" s="206" t="s">
        <v>86</v>
      </c>
      <c r="H460" s="212">
        <v>221111</v>
      </c>
    </row>
    <row r="461" spans="1:8" hidden="1" x14ac:dyDescent="0.35">
      <c r="A461" s="209">
        <v>2</v>
      </c>
      <c r="B461" s="206" t="s">
        <v>81</v>
      </c>
      <c r="C461" s="206" t="s">
        <v>81</v>
      </c>
      <c r="D461" s="210" t="s">
        <v>1124</v>
      </c>
      <c r="E461" s="215" t="s">
        <v>484</v>
      </c>
      <c r="F461" s="209" t="s">
        <v>157</v>
      </c>
      <c r="G461" s="206" t="s">
        <v>86</v>
      </c>
      <c r="H461" s="212">
        <v>221111</v>
      </c>
    </row>
    <row r="462" spans="1:8" hidden="1" x14ac:dyDescent="0.35">
      <c r="A462" s="209">
        <v>2</v>
      </c>
      <c r="B462" s="206" t="s">
        <v>81</v>
      </c>
      <c r="C462" s="206" t="s">
        <v>81</v>
      </c>
      <c r="D462" s="210" t="s">
        <v>1125</v>
      </c>
      <c r="E462" s="215" t="s">
        <v>484</v>
      </c>
      <c r="F462" s="209" t="s">
        <v>157</v>
      </c>
      <c r="G462" s="206" t="s">
        <v>86</v>
      </c>
      <c r="H462" s="212">
        <v>221111</v>
      </c>
    </row>
    <row r="463" spans="1:8" hidden="1" x14ac:dyDescent="0.35">
      <c r="A463" s="209">
        <v>2</v>
      </c>
      <c r="B463" s="206" t="s">
        <v>81</v>
      </c>
      <c r="C463" s="206" t="s">
        <v>81</v>
      </c>
      <c r="D463" s="210" t="s">
        <v>1126</v>
      </c>
      <c r="E463" s="215" t="s">
        <v>484</v>
      </c>
      <c r="F463" s="209" t="s">
        <v>157</v>
      </c>
      <c r="G463" s="206" t="s">
        <v>86</v>
      </c>
      <c r="H463" s="212">
        <v>221111</v>
      </c>
    </row>
    <row r="464" spans="1:8" hidden="1" x14ac:dyDescent="0.35">
      <c r="A464" s="209">
        <v>2</v>
      </c>
      <c r="B464" s="206" t="s">
        <v>81</v>
      </c>
      <c r="C464" s="206" t="s">
        <v>81</v>
      </c>
      <c r="D464" s="210" t="s">
        <v>1127</v>
      </c>
      <c r="E464" s="215" t="s">
        <v>484</v>
      </c>
      <c r="F464" s="209" t="s">
        <v>157</v>
      </c>
      <c r="G464" s="206" t="s">
        <v>86</v>
      </c>
      <c r="H464" s="212">
        <v>221111</v>
      </c>
    </row>
    <row r="465" spans="1:8" hidden="1" x14ac:dyDescent="0.35">
      <c r="A465" s="209">
        <v>2</v>
      </c>
      <c r="B465" s="206" t="s">
        <v>81</v>
      </c>
      <c r="C465" s="206" t="s">
        <v>81</v>
      </c>
      <c r="D465" s="210" t="s">
        <v>1128</v>
      </c>
      <c r="E465" s="215" t="s">
        <v>484</v>
      </c>
      <c r="F465" s="209" t="s">
        <v>157</v>
      </c>
      <c r="G465" s="206" t="s">
        <v>86</v>
      </c>
      <c r="H465" s="212">
        <v>221111</v>
      </c>
    </row>
    <row r="466" spans="1:8" ht="29" hidden="1" x14ac:dyDescent="0.35">
      <c r="A466" s="209">
        <v>2</v>
      </c>
      <c r="B466" s="206" t="s">
        <v>81</v>
      </c>
      <c r="C466" s="206" t="s">
        <v>81</v>
      </c>
      <c r="D466" s="210" t="s">
        <v>1129</v>
      </c>
      <c r="E466" s="215" t="s">
        <v>484</v>
      </c>
      <c r="F466" s="209" t="s">
        <v>157</v>
      </c>
      <c r="G466" s="206" t="s">
        <v>86</v>
      </c>
      <c r="H466" s="212">
        <v>221111</v>
      </c>
    </row>
    <row r="467" spans="1:8" x14ac:dyDescent="0.35">
      <c r="A467" s="209">
        <v>2</v>
      </c>
      <c r="B467" s="206" t="s">
        <v>81</v>
      </c>
      <c r="C467" s="206" t="s">
        <v>81</v>
      </c>
      <c r="D467" s="210" t="s">
        <v>1130</v>
      </c>
      <c r="E467" s="213" t="s">
        <v>332</v>
      </c>
      <c r="F467" s="209" t="s">
        <v>158</v>
      </c>
      <c r="G467" s="206" t="str">
        <f>$D$351</f>
        <v>Construction</v>
      </c>
      <c r="H467" s="212">
        <v>2125</v>
      </c>
    </row>
    <row r="468" spans="1:8" hidden="1" x14ac:dyDescent="0.35">
      <c r="A468" s="209">
        <v>2</v>
      </c>
      <c r="B468" s="206" t="s">
        <v>81</v>
      </c>
      <c r="C468" s="206" t="s">
        <v>81</v>
      </c>
      <c r="D468" s="210" t="s">
        <v>1131</v>
      </c>
      <c r="E468" s="214" t="s">
        <v>483</v>
      </c>
      <c r="F468" s="209" t="s">
        <v>158</v>
      </c>
      <c r="G468" s="206" t="s">
        <v>86</v>
      </c>
      <c r="H468" s="212">
        <v>22111</v>
      </c>
    </row>
    <row r="469" spans="1:8" ht="58" hidden="1" x14ac:dyDescent="0.35">
      <c r="A469" s="209">
        <v>2</v>
      </c>
      <c r="B469" s="206" t="s">
        <v>81</v>
      </c>
      <c r="C469" s="206" t="s">
        <v>81</v>
      </c>
      <c r="D469" s="210" t="s">
        <v>1132</v>
      </c>
      <c r="E469" s="215" t="s">
        <v>484</v>
      </c>
      <c r="F469" s="209" t="s">
        <v>158</v>
      </c>
      <c r="G469" s="206" t="s">
        <v>86</v>
      </c>
      <c r="H469" s="212">
        <v>221111</v>
      </c>
    </row>
    <row r="470" spans="1:8" ht="29" hidden="1" x14ac:dyDescent="0.35">
      <c r="A470" s="209">
        <v>2</v>
      </c>
      <c r="B470" s="206" t="s">
        <v>81</v>
      </c>
      <c r="C470" s="206" t="s">
        <v>81</v>
      </c>
      <c r="D470" s="210" t="s">
        <v>1133</v>
      </c>
      <c r="E470" s="215" t="s">
        <v>484</v>
      </c>
      <c r="F470" s="209" t="s">
        <v>158</v>
      </c>
      <c r="G470" s="206" t="s">
        <v>86</v>
      </c>
      <c r="H470" s="212">
        <v>221111</v>
      </c>
    </row>
    <row r="471" spans="1:8" hidden="1" x14ac:dyDescent="0.35">
      <c r="A471" s="209">
        <v>2</v>
      </c>
      <c r="B471" s="206" t="s">
        <v>81</v>
      </c>
      <c r="C471" s="206" t="s">
        <v>81</v>
      </c>
      <c r="D471" s="210" t="s">
        <v>1134</v>
      </c>
      <c r="E471" s="214" t="s">
        <v>483</v>
      </c>
      <c r="F471" s="209" t="s">
        <v>158</v>
      </c>
      <c r="G471" s="206" t="s">
        <v>86</v>
      </c>
      <c r="H471" s="212">
        <v>22111</v>
      </c>
    </row>
    <row r="472" spans="1:8" ht="29" hidden="1" x14ac:dyDescent="0.35">
      <c r="A472" s="209">
        <v>2</v>
      </c>
      <c r="B472" s="206" t="s">
        <v>81</v>
      </c>
      <c r="C472" s="206" t="s">
        <v>81</v>
      </c>
      <c r="D472" s="210" t="s">
        <v>1135</v>
      </c>
      <c r="E472" s="215" t="s">
        <v>484</v>
      </c>
      <c r="F472" s="209" t="s">
        <v>158</v>
      </c>
      <c r="G472" s="206" t="s">
        <v>86</v>
      </c>
      <c r="H472" s="212">
        <v>221111</v>
      </c>
    </row>
    <row r="473" spans="1:8" ht="29" hidden="1" x14ac:dyDescent="0.35">
      <c r="A473" s="209">
        <v>2</v>
      </c>
      <c r="B473" s="206" t="s">
        <v>81</v>
      </c>
      <c r="C473" s="206" t="s">
        <v>81</v>
      </c>
      <c r="D473" s="210" t="s">
        <v>1136</v>
      </c>
      <c r="E473" s="215" t="s">
        <v>484</v>
      </c>
      <c r="F473" s="209" t="s">
        <v>158</v>
      </c>
      <c r="G473" s="206" t="s">
        <v>86</v>
      </c>
      <c r="H473" s="212">
        <v>221111</v>
      </c>
    </row>
    <row r="474" spans="1:8" hidden="1" x14ac:dyDescent="0.35">
      <c r="A474" s="209">
        <v>2</v>
      </c>
      <c r="B474" s="206" t="s">
        <v>81</v>
      </c>
      <c r="C474" s="206" t="s">
        <v>81</v>
      </c>
      <c r="D474" s="210" t="s">
        <v>1137</v>
      </c>
      <c r="E474" s="215" t="s">
        <v>484</v>
      </c>
      <c r="F474" s="209" t="s">
        <v>158</v>
      </c>
      <c r="G474" s="206" t="s">
        <v>86</v>
      </c>
      <c r="H474" s="212">
        <v>221111</v>
      </c>
    </row>
    <row r="475" spans="1:8" hidden="1" x14ac:dyDescent="0.35">
      <c r="A475" s="209">
        <v>2</v>
      </c>
      <c r="B475" s="206" t="s">
        <v>81</v>
      </c>
      <c r="C475" s="206" t="s">
        <v>81</v>
      </c>
      <c r="D475" s="210" t="s">
        <v>1138</v>
      </c>
      <c r="E475" s="215" t="s">
        <v>484</v>
      </c>
      <c r="F475" s="209" t="s">
        <v>158</v>
      </c>
      <c r="G475" s="206" t="s">
        <v>86</v>
      </c>
      <c r="H475" s="212">
        <v>221111</v>
      </c>
    </row>
    <row r="476" spans="1:8" hidden="1" x14ac:dyDescent="0.35">
      <c r="A476" s="209">
        <v>2</v>
      </c>
      <c r="B476" s="206" t="s">
        <v>81</v>
      </c>
      <c r="C476" s="206" t="s">
        <v>81</v>
      </c>
      <c r="D476" s="210" t="s">
        <v>1139</v>
      </c>
      <c r="E476" s="215" t="s">
        <v>484</v>
      </c>
      <c r="F476" s="209" t="s">
        <v>158</v>
      </c>
      <c r="G476" s="206" t="s">
        <v>86</v>
      </c>
      <c r="H476" s="212">
        <v>221111</v>
      </c>
    </row>
    <row r="477" spans="1:8" hidden="1" x14ac:dyDescent="0.35">
      <c r="A477" s="209">
        <v>2</v>
      </c>
      <c r="B477" s="206" t="s">
        <v>81</v>
      </c>
      <c r="C477" s="206" t="s">
        <v>81</v>
      </c>
      <c r="D477" s="210" t="s">
        <v>1140</v>
      </c>
      <c r="E477" s="214" t="s">
        <v>483</v>
      </c>
      <c r="F477" s="209" t="s">
        <v>158</v>
      </c>
      <c r="G477" s="206" t="s">
        <v>86</v>
      </c>
      <c r="H477" s="212">
        <v>22111</v>
      </c>
    </row>
    <row r="478" spans="1:8" ht="29" hidden="1" x14ac:dyDescent="0.35">
      <c r="A478" s="209">
        <v>2</v>
      </c>
      <c r="B478" s="206" t="s">
        <v>81</v>
      </c>
      <c r="C478" s="206" t="s">
        <v>81</v>
      </c>
      <c r="D478" s="210" t="s">
        <v>1141</v>
      </c>
      <c r="E478" s="215" t="s">
        <v>484</v>
      </c>
      <c r="F478" s="209" t="s">
        <v>158</v>
      </c>
      <c r="G478" s="206" t="s">
        <v>86</v>
      </c>
      <c r="H478" s="212">
        <v>221111</v>
      </c>
    </row>
    <row r="479" spans="1:8" ht="29" hidden="1" x14ac:dyDescent="0.35">
      <c r="A479" s="209">
        <v>2</v>
      </c>
      <c r="B479" s="206" t="s">
        <v>81</v>
      </c>
      <c r="C479" s="206" t="s">
        <v>81</v>
      </c>
      <c r="D479" s="210" t="s">
        <v>1142</v>
      </c>
      <c r="E479" s="215" t="s">
        <v>484</v>
      </c>
      <c r="F479" s="209" t="s">
        <v>158</v>
      </c>
      <c r="G479" s="206" t="s">
        <v>86</v>
      </c>
      <c r="H479" s="212">
        <v>221111</v>
      </c>
    </row>
    <row r="480" spans="1:8" ht="29" hidden="1" x14ac:dyDescent="0.35">
      <c r="A480" s="209">
        <v>2</v>
      </c>
      <c r="B480" s="206" t="s">
        <v>81</v>
      </c>
      <c r="C480" s="206" t="s">
        <v>81</v>
      </c>
      <c r="D480" s="210" t="s">
        <v>1143</v>
      </c>
      <c r="E480" s="215" t="s">
        <v>484</v>
      </c>
      <c r="F480" s="209" t="s">
        <v>158</v>
      </c>
      <c r="G480" s="206" t="s">
        <v>86</v>
      </c>
      <c r="H480" s="212">
        <v>221111</v>
      </c>
    </row>
    <row r="481" spans="1:8" ht="29" hidden="1" x14ac:dyDescent="0.35">
      <c r="A481" s="209">
        <v>2</v>
      </c>
      <c r="B481" s="206" t="s">
        <v>81</v>
      </c>
      <c r="C481" s="206" t="s">
        <v>81</v>
      </c>
      <c r="D481" s="210" t="s">
        <v>1144</v>
      </c>
      <c r="E481" s="215" t="s">
        <v>484</v>
      </c>
      <c r="F481" s="209" t="s">
        <v>158</v>
      </c>
      <c r="G481" s="206" t="s">
        <v>86</v>
      </c>
      <c r="H481" s="212">
        <v>221111</v>
      </c>
    </row>
    <row r="482" spans="1:8" ht="29" hidden="1" x14ac:dyDescent="0.35">
      <c r="A482" s="209">
        <v>2</v>
      </c>
      <c r="B482" s="206" t="s">
        <v>81</v>
      </c>
      <c r="C482" s="206" t="s">
        <v>81</v>
      </c>
      <c r="D482" s="210" t="s">
        <v>1145</v>
      </c>
      <c r="E482" s="215" t="s">
        <v>484</v>
      </c>
      <c r="F482" s="209" t="s">
        <v>158</v>
      </c>
      <c r="G482" s="206" t="s">
        <v>86</v>
      </c>
      <c r="H482" s="212">
        <v>221111</v>
      </c>
    </row>
    <row r="483" spans="1:8" hidden="1" x14ac:dyDescent="0.35">
      <c r="A483" s="209">
        <v>2</v>
      </c>
      <c r="B483" s="206" t="s">
        <v>81</v>
      </c>
      <c r="C483" s="206" t="s">
        <v>81</v>
      </c>
      <c r="D483" s="210" t="s">
        <v>1146</v>
      </c>
      <c r="E483" s="214" t="s">
        <v>483</v>
      </c>
      <c r="F483" s="209" t="s">
        <v>158</v>
      </c>
      <c r="G483" s="206" t="s">
        <v>86</v>
      </c>
      <c r="H483" s="212">
        <v>22111</v>
      </c>
    </row>
    <row r="484" spans="1:8" ht="29" hidden="1" x14ac:dyDescent="0.35">
      <c r="A484" s="209">
        <v>2</v>
      </c>
      <c r="B484" s="206" t="s">
        <v>81</v>
      </c>
      <c r="C484" s="206" t="s">
        <v>81</v>
      </c>
      <c r="D484" s="210" t="s">
        <v>1147</v>
      </c>
      <c r="E484" s="215" t="s">
        <v>484</v>
      </c>
      <c r="F484" s="209" t="s">
        <v>158</v>
      </c>
      <c r="G484" s="206" t="s">
        <v>86</v>
      </c>
      <c r="H484" s="212">
        <v>221111</v>
      </c>
    </row>
    <row r="485" spans="1:8" ht="29" hidden="1" x14ac:dyDescent="0.35">
      <c r="A485" s="209">
        <v>2</v>
      </c>
      <c r="B485" s="206" t="s">
        <v>81</v>
      </c>
      <c r="C485" s="206" t="s">
        <v>81</v>
      </c>
      <c r="D485" s="210" t="s">
        <v>1148</v>
      </c>
      <c r="E485" s="215" t="s">
        <v>484</v>
      </c>
      <c r="F485" s="209" t="s">
        <v>158</v>
      </c>
      <c r="G485" s="206" t="s">
        <v>86</v>
      </c>
      <c r="H485" s="212">
        <v>221111</v>
      </c>
    </row>
    <row r="486" spans="1:8" ht="29" x14ac:dyDescent="0.35">
      <c r="A486" s="209">
        <v>2</v>
      </c>
      <c r="B486" s="206" t="s">
        <v>81</v>
      </c>
      <c r="C486" s="206" t="s">
        <v>81</v>
      </c>
      <c r="D486" s="210" t="s">
        <v>1149</v>
      </c>
      <c r="E486" s="213" t="s">
        <v>332</v>
      </c>
      <c r="F486" s="209" t="s">
        <v>159</v>
      </c>
      <c r="G486" s="206" t="str">
        <f>$D$351</f>
        <v>Construction</v>
      </c>
      <c r="H486" s="212">
        <v>2126</v>
      </c>
    </row>
    <row r="487" spans="1:8" hidden="1" x14ac:dyDescent="0.35">
      <c r="A487" s="209">
        <v>2</v>
      </c>
      <c r="B487" s="206" t="s">
        <v>81</v>
      </c>
      <c r="C487" s="206" t="s">
        <v>81</v>
      </c>
      <c r="D487" s="210" t="s">
        <v>1150</v>
      </c>
      <c r="E487" s="214" t="s">
        <v>483</v>
      </c>
      <c r="F487" s="209" t="s">
        <v>159</v>
      </c>
      <c r="G487" s="206" t="s">
        <v>86</v>
      </c>
      <c r="H487" s="212">
        <v>22111</v>
      </c>
    </row>
    <row r="488" spans="1:8" ht="43.5" hidden="1" x14ac:dyDescent="0.35">
      <c r="A488" s="209">
        <v>2</v>
      </c>
      <c r="B488" s="206" t="s">
        <v>81</v>
      </c>
      <c r="C488" s="206" t="s">
        <v>81</v>
      </c>
      <c r="D488" s="210" t="s">
        <v>1151</v>
      </c>
      <c r="E488" s="215" t="s">
        <v>484</v>
      </c>
      <c r="F488" s="209" t="s">
        <v>159</v>
      </c>
      <c r="G488" s="206" t="s">
        <v>86</v>
      </c>
      <c r="H488" s="212">
        <v>221111</v>
      </c>
    </row>
    <row r="489" spans="1:8" ht="29" hidden="1" x14ac:dyDescent="0.35">
      <c r="A489" s="209">
        <v>2</v>
      </c>
      <c r="B489" s="206" t="s">
        <v>81</v>
      </c>
      <c r="C489" s="206" t="s">
        <v>81</v>
      </c>
      <c r="D489" s="210" t="s">
        <v>1152</v>
      </c>
      <c r="E489" s="215" t="s">
        <v>484</v>
      </c>
      <c r="F489" s="209" t="s">
        <v>159</v>
      </c>
      <c r="G489" s="206" t="s">
        <v>86</v>
      </c>
      <c r="H489" s="212">
        <v>221111</v>
      </c>
    </row>
    <row r="490" spans="1:8" hidden="1" x14ac:dyDescent="0.35">
      <c r="A490" s="209">
        <v>2</v>
      </c>
      <c r="B490" s="206" t="s">
        <v>81</v>
      </c>
      <c r="C490" s="206" t="s">
        <v>81</v>
      </c>
      <c r="D490" s="210" t="s">
        <v>1153</v>
      </c>
      <c r="E490" s="214" t="s">
        <v>483</v>
      </c>
      <c r="F490" s="209" t="s">
        <v>159</v>
      </c>
      <c r="G490" s="206" t="s">
        <v>86</v>
      </c>
      <c r="H490" s="212">
        <v>22111</v>
      </c>
    </row>
    <row r="491" spans="1:8" ht="58" hidden="1" x14ac:dyDescent="0.35">
      <c r="A491" s="209">
        <v>2</v>
      </c>
      <c r="B491" s="206" t="s">
        <v>81</v>
      </c>
      <c r="C491" s="206" t="s">
        <v>81</v>
      </c>
      <c r="D491" s="210" t="s">
        <v>1154</v>
      </c>
      <c r="E491" s="215" t="s">
        <v>484</v>
      </c>
      <c r="F491" s="209" t="s">
        <v>159</v>
      </c>
      <c r="G491" s="206" t="s">
        <v>86</v>
      </c>
      <c r="H491" s="212">
        <v>221111</v>
      </c>
    </row>
    <row r="492" spans="1:8" ht="29" hidden="1" x14ac:dyDescent="0.35">
      <c r="A492" s="209">
        <v>2</v>
      </c>
      <c r="B492" s="206" t="s">
        <v>81</v>
      </c>
      <c r="C492" s="206" t="s">
        <v>81</v>
      </c>
      <c r="D492" s="210" t="s">
        <v>1155</v>
      </c>
      <c r="E492" s="215" t="s">
        <v>484</v>
      </c>
      <c r="F492" s="209" t="s">
        <v>159</v>
      </c>
      <c r="G492" s="206" t="s">
        <v>86</v>
      </c>
      <c r="H492" s="212">
        <v>221111</v>
      </c>
    </row>
    <row r="493" spans="1:8" hidden="1" x14ac:dyDescent="0.35">
      <c r="A493" s="209">
        <v>2</v>
      </c>
      <c r="B493" s="206" t="s">
        <v>81</v>
      </c>
      <c r="C493" s="206" t="s">
        <v>81</v>
      </c>
      <c r="D493" s="210" t="s">
        <v>1156</v>
      </c>
      <c r="E493" s="215" t="s">
        <v>484</v>
      </c>
      <c r="F493" s="209" t="s">
        <v>159</v>
      </c>
      <c r="G493" s="206" t="s">
        <v>86</v>
      </c>
      <c r="H493" s="212">
        <v>221111</v>
      </c>
    </row>
    <row r="494" spans="1:8" hidden="1" x14ac:dyDescent="0.35">
      <c r="A494" s="209">
        <v>2</v>
      </c>
      <c r="B494" s="206" t="s">
        <v>81</v>
      </c>
      <c r="C494" s="206" t="s">
        <v>81</v>
      </c>
      <c r="D494" s="210" t="s">
        <v>1157</v>
      </c>
      <c r="E494" s="215" t="s">
        <v>484</v>
      </c>
      <c r="F494" s="209" t="s">
        <v>159</v>
      </c>
      <c r="G494" s="206" t="s">
        <v>86</v>
      </c>
      <c r="H494" s="212">
        <v>221111</v>
      </c>
    </row>
    <row r="495" spans="1:8" x14ac:dyDescent="0.35">
      <c r="A495" s="209">
        <v>2</v>
      </c>
      <c r="B495" s="206" t="s">
        <v>81</v>
      </c>
      <c r="C495" s="206" t="s">
        <v>81</v>
      </c>
      <c r="D495" s="210" t="s">
        <v>353</v>
      </c>
      <c r="E495" s="211" t="s">
        <v>330</v>
      </c>
      <c r="F495" s="209" t="s">
        <v>150</v>
      </c>
      <c r="G495" s="206" t="s">
        <v>86</v>
      </c>
      <c r="H495" s="212">
        <v>213</v>
      </c>
    </row>
    <row r="496" spans="1:8" x14ac:dyDescent="0.35">
      <c r="A496" s="209">
        <v>2</v>
      </c>
      <c r="B496" s="206" t="s">
        <v>81</v>
      </c>
      <c r="C496" s="206" t="s">
        <v>81</v>
      </c>
      <c r="D496" s="210" t="s">
        <v>1158</v>
      </c>
      <c r="E496" s="213" t="s">
        <v>332</v>
      </c>
      <c r="F496" s="209" t="s">
        <v>150</v>
      </c>
      <c r="G496" s="206" t="str">
        <f>$D$495</f>
        <v>Operation &amp; Maintenance </v>
      </c>
      <c r="H496" s="212">
        <v>2131</v>
      </c>
    </row>
    <row r="497" spans="1:8" hidden="1" x14ac:dyDescent="0.35">
      <c r="A497" s="209">
        <v>2</v>
      </c>
      <c r="B497" s="206" t="s">
        <v>81</v>
      </c>
      <c r="C497" s="206" t="s">
        <v>81</v>
      </c>
      <c r="D497" s="210" t="s">
        <v>1159</v>
      </c>
      <c r="E497" s="214" t="s">
        <v>483</v>
      </c>
      <c r="F497" s="209" t="s">
        <v>150</v>
      </c>
      <c r="G497" s="206" t="s">
        <v>86</v>
      </c>
      <c r="H497" s="212">
        <v>22111</v>
      </c>
    </row>
    <row r="498" spans="1:8" hidden="1" x14ac:dyDescent="0.35">
      <c r="A498" s="209">
        <v>2</v>
      </c>
      <c r="B498" s="206" t="s">
        <v>81</v>
      </c>
      <c r="C498" s="206" t="s">
        <v>81</v>
      </c>
      <c r="D498" s="210" t="s">
        <v>1160</v>
      </c>
      <c r="E498" s="215" t="s">
        <v>484</v>
      </c>
      <c r="F498" s="209" t="s">
        <v>150</v>
      </c>
      <c r="G498" s="206" t="s">
        <v>86</v>
      </c>
      <c r="H498" s="212">
        <v>221111</v>
      </c>
    </row>
    <row r="499" spans="1:8" hidden="1" x14ac:dyDescent="0.35">
      <c r="A499" s="209">
        <v>2</v>
      </c>
      <c r="B499" s="206" t="s">
        <v>81</v>
      </c>
      <c r="C499" s="206" t="s">
        <v>81</v>
      </c>
      <c r="D499" s="210" t="s">
        <v>1161</v>
      </c>
      <c r="E499" s="215" t="s">
        <v>484</v>
      </c>
      <c r="F499" s="209" t="s">
        <v>150</v>
      </c>
      <c r="G499" s="206" t="s">
        <v>86</v>
      </c>
      <c r="H499" s="212">
        <v>221111</v>
      </c>
    </row>
    <row r="500" spans="1:8" hidden="1" x14ac:dyDescent="0.35">
      <c r="A500" s="209">
        <v>2</v>
      </c>
      <c r="B500" s="206" t="s">
        <v>81</v>
      </c>
      <c r="C500" s="206" t="s">
        <v>81</v>
      </c>
      <c r="D500" s="210" t="s">
        <v>1162</v>
      </c>
      <c r="E500" s="215" t="s">
        <v>484</v>
      </c>
      <c r="F500" s="209" t="s">
        <v>150</v>
      </c>
      <c r="G500" s="206" t="s">
        <v>86</v>
      </c>
      <c r="H500" s="212">
        <v>221111</v>
      </c>
    </row>
    <row r="501" spans="1:8" ht="29" hidden="1" x14ac:dyDescent="0.35">
      <c r="A501" s="209">
        <v>2</v>
      </c>
      <c r="B501" s="206" t="s">
        <v>81</v>
      </c>
      <c r="C501" s="206" t="s">
        <v>81</v>
      </c>
      <c r="D501" s="210" t="s">
        <v>1163</v>
      </c>
      <c r="E501" s="215" t="s">
        <v>484</v>
      </c>
      <c r="F501" s="209" t="s">
        <v>150</v>
      </c>
      <c r="G501" s="206" t="s">
        <v>86</v>
      </c>
      <c r="H501" s="212">
        <v>221111</v>
      </c>
    </row>
    <row r="502" spans="1:8" hidden="1" x14ac:dyDescent="0.35">
      <c r="A502" s="209">
        <v>2</v>
      </c>
      <c r="B502" s="206" t="s">
        <v>81</v>
      </c>
      <c r="C502" s="206" t="s">
        <v>81</v>
      </c>
      <c r="D502" s="210" t="s">
        <v>1164</v>
      </c>
      <c r="E502" s="214" t="s">
        <v>483</v>
      </c>
      <c r="F502" s="209" t="s">
        <v>150</v>
      </c>
      <c r="G502" s="206" t="s">
        <v>86</v>
      </c>
      <c r="H502" s="212">
        <v>22111</v>
      </c>
    </row>
    <row r="503" spans="1:8" hidden="1" x14ac:dyDescent="0.35">
      <c r="A503" s="209">
        <v>2</v>
      </c>
      <c r="B503" s="206" t="s">
        <v>81</v>
      </c>
      <c r="C503" s="206" t="s">
        <v>81</v>
      </c>
      <c r="D503" s="210" t="s">
        <v>1165</v>
      </c>
      <c r="E503" s="215" t="s">
        <v>484</v>
      </c>
      <c r="F503" s="209" t="s">
        <v>150</v>
      </c>
      <c r="G503" s="206" t="s">
        <v>86</v>
      </c>
      <c r="H503" s="212">
        <v>221111</v>
      </c>
    </row>
    <row r="504" spans="1:8" hidden="1" x14ac:dyDescent="0.35">
      <c r="A504" s="209">
        <v>2</v>
      </c>
      <c r="B504" s="206" t="s">
        <v>81</v>
      </c>
      <c r="C504" s="206" t="s">
        <v>81</v>
      </c>
      <c r="D504" s="210" t="s">
        <v>1166</v>
      </c>
      <c r="E504" s="215" t="s">
        <v>484</v>
      </c>
      <c r="F504" s="209" t="s">
        <v>150</v>
      </c>
      <c r="G504" s="206" t="s">
        <v>86</v>
      </c>
      <c r="H504" s="212">
        <v>221111</v>
      </c>
    </row>
    <row r="505" spans="1:8" hidden="1" x14ac:dyDescent="0.35">
      <c r="A505" s="209">
        <v>2</v>
      </c>
      <c r="B505" s="206" t="s">
        <v>81</v>
      </c>
      <c r="C505" s="206" t="s">
        <v>81</v>
      </c>
      <c r="D505" s="210" t="s">
        <v>1167</v>
      </c>
      <c r="E505" s="214" t="s">
        <v>483</v>
      </c>
      <c r="F505" s="209" t="s">
        <v>150</v>
      </c>
      <c r="G505" s="206" t="s">
        <v>86</v>
      </c>
      <c r="H505" s="212">
        <v>22111</v>
      </c>
    </row>
    <row r="506" spans="1:8" ht="43.5" hidden="1" x14ac:dyDescent="0.35">
      <c r="A506" s="209">
        <v>2</v>
      </c>
      <c r="B506" s="206" t="s">
        <v>81</v>
      </c>
      <c r="C506" s="206" t="s">
        <v>81</v>
      </c>
      <c r="D506" s="210" t="s">
        <v>1168</v>
      </c>
      <c r="E506" s="215" t="s">
        <v>484</v>
      </c>
      <c r="F506" s="209" t="s">
        <v>150</v>
      </c>
      <c r="G506" s="206" t="s">
        <v>86</v>
      </c>
      <c r="H506" s="212">
        <v>221111</v>
      </c>
    </row>
    <row r="507" spans="1:8" hidden="1" x14ac:dyDescent="0.35">
      <c r="A507" s="209">
        <v>2</v>
      </c>
      <c r="B507" s="206" t="s">
        <v>81</v>
      </c>
      <c r="C507" s="206" t="s">
        <v>81</v>
      </c>
      <c r="D507" s="210" t="s">
        <v>1169</v>
      </c>
      <c r="E507" s="214" t="s">
        <v>483</v>
      </c>
      <c r="F507" s="209" t="s">
        <v>150</v>
      </c>
      <c r="G507" s="206" t="s">
        <v>86</v>
      </c>
      <c r="H507" s="212">
        <v>22111</v>
      </c>
    </row>
    <row r="508" spans="1:8" ht="29" hidden="1" x14ac:dyDescent="0.35">
      <c r="A508" s="209">
        <v>2</v>
      </c>
      <c r="B508" s="206" t="s">
        <v>81</v>
      </c>
      <c r="C508" s="206" t="s">
        <v>81</v>
      </c>
      <c r="D508" s="210" t="s">
        <v>1170</v>
      </c>
      <c r="E508" s="215" t="s">
        <v>484</v>
      </c>
      <c r="F508" s="209" t="s">
        <v>150</v>
      </c>
      <c r="G508" s="206" t="s">
        <v>86</v>
      </c>
      <c r="H508" s="212">
        <v>221111</v>
      </c>
    </row>
    <row r="509" spans="1:8" ht="29" hidden="1" x14ac:dyDescent="0.35">
      <c r="A509" s="209">
        <v>2</v>
      </c>
      <c r="B509" s="206" t="s">
        <v>81</v>
      </c>
      <c r="C509" s="206" t="s">
        <v>81</v>
      </c>
      <c r="D509" s="210" t="s">
        <v>1171</v>
      </c>
      <c r="E509" s="215" t="s">
        <v>484</v>
      </c>
      <c r="F509" s="209" t="s">
        <v>150</v>
      </c>
      <c r="G509" s="206" t="s">
        <v>86</v>
      </c>
      <c r="H509" s="212">
        <v>221111</v>
      </c>
    </row>
    <row r="510" spans="1:8" ht="29" hidden="1" x14ac:dyDescent="0.35">
      <c r="A510" s="209">
        <v>2</v>
      </c>
      <c r="B510" s="206" t="s">
        <v>81</v>
      </c>
      <c r="C510" s="206" t="s">
        <v>81</v>
      </c>
      <c r="D510" s="210" t="s">
        <v>1172</v>
      </c>
      <c r="E510" s="215" t="s">
        <v>484</v>
      </c>
      <c r="F510" s="209" t="s">
        <v>150</v>
      </c>
      <c r="G510" s="206" t="s">
        <v>86</v>
      </c>
      <c r="H510" s="212">
        <v>221111</v>
      </c>
    </row>
    <row r="511" spans="1:8" hidden="1" x14ac:dyDescent="0.35">
      <c r="A511" s="209">
        <v>2</v>
      </c>
      <c r="B511" s="206" t="s">
        <v>81</v>
      </c>
      <c r="C511" s="206" t="s">
        <v>81</v>
      </c>
      <c r="D511" s="210" t="s">
        <v>1173</v>
      </c>
      <c r="E511" s="214" t="s">
        <v>483</v>
      </c>
      <c r="F511" s="209" t="s">
        <v>150</v>
      </c>
      <c r="G511" s="206" t="s">
        <v>86</v>
      </c>
      <c r="H511" s="212">
        <v>22111</v>
      </c>
    </row>
    <row r="512" spans="1:8" hidden="1" x14ac:dyDescent="0.35">
      <c r="A512" s="209">
        <v>2</v>
      </c>
      <c r="B512" s="206" t="s">
        <v>81</v>
      </c>
      <c r="C512" s="206" t="s">
        <v>81</v>
      </c>
      <c r="D512" s="210" t="s">
        <v>1174</v>
      </c>
      <c r="E512" s="215" t="s">
        <v>484</v>
      </c>
      <c r="F512" s="209" t="s">
        <v>150</v>
      </c>
      <c r="G512" s="206" t="s">
        <v>86</v>
      </c>
      <c r="H512" s="212">
        <v>221111</v>
      </c>
    </row>
    <row r="513" spans="1:8" x14ac:dyDescent="0.35">
      <c r="A513" s="209">
        <v>2</v>
      </c>
      <c r="B513" s="206" t="s">
        <v>81</v>
      </c>
      <c r="C513" s="206" t="s">
        <v>81</v>
      </c>
      <c r="D513" s="210" t="s">
        <v>1175</v>
      </c>
      <c r="E513" s="213" t="s">
        <v>332</v>
      </c>
      <c r="F513" s="209" t="s">
        <v>150</v>
      </c>
      <c r="G513" s="206" t="str">
        <f>$D$495</f>
        <v>Operation &amp; Maintenance </v>
      </c>
      <c r="H513" s="212">
        <v>2132</v>
      </c>
    </row>
    <row r="514" spans="1:8" hidden="1" x14ac:dyDescent="0.35">
      <c r="A514" s="209">
        <v>2</v>
      </c>
      <c r="B514" s="206" t="s">
        <v>81</v>
      </c>
      <c r="C514" s="206" t="s">
        <v>81</v>
      </c>
      <c r="D514" s="210" t="s">
        <v>1176</v>
      </c>
      <c r="E514" s="214" t="s">
        <v>483</v>
      </c>
      <c r="F514" s="209" t="s">
        <v>150</v>
      </c>
      <c r="G514" s="206" t="s">
        <v>86</v>
      </c>
      <c r="H514" s="212">
        <v>22111</v>
      </c>
    </row>
    <row r="515" spans="1:8" ht="29" hidden="1" x14ac:dyDescent="0.35">
      <c r="A515" s="209">
        <v>2</v>
      </c>
      <c r="B515" s="206" t="s">
        <v>81</v>
      </c>
      <c r="C515" s="206" t="s">
        <v>81</v>
      </c>
      <c r="D515" s="210" t="s">
        <v>1177</v>
      </c>
      <c r="E515" s="215" t="s">
        <v>484</v>
      </c>
      <c r="F515" s="209" t="s">
        <v>150</v>
      </c>
      <c r="G515" s="206" t="s">
        <v>86</v>
      </c>
      <c r="H515" s="212">
        <v>221111</v>
      </c>
    </row>
    <row r="516" spans="1:8" ht="43.5" hidden="1" x14ac:dyDescent="0.35">
      <c r="A516" s="209">
        <v>2</v>
      </c>
      <c r="B516" s="206" t="s">
        <v>81</v>
      </c>
      <c r="C516" s="206" t="s">
        <v>81</v>
      </c>
      <c r="D516" s="210" t="s">
        <v>1178</v>
      </c>
      <c r="E516" s="215" t="s">
        <v>484</v>
      </c>
      <c r="F516" s="209" t="s">
        <v>150</v>
      </c>
      <c r="G516" s="206" t="s">
        <v>86</v>
      </c>
      <c r="H516" s="212">
        <v>221111</v>
      </c>
    </row>
    <row r="517" spans="1:8" hidden="1" x14ac:dyDescent="0.35">
      <c r="A517" s="209">
        <v>2</v>
      </c>
      <c r="B517" s="206" t="s">
        <v>81</v>
      </c>
      <c r="C517" s="206" t="s">
        <v>81</v>
      </c>
      <c r="D517" s="210" t="s">
        <v>1179</v>
      </c>
      <c r="E517" s="214" t="s">
        <v>483</v>
      </c>
      <c r="F517" s="209" t="s">
        <v>150</v>
      </c>
      <c r="G517" s="206" t="s">
        <v>86</v>
      </c>
      <c r="H517" s="212">
        <v>22111</v>
      </c>
    </row>
    <row r="518" spans="1:8" hidden="1" x14ac:dyDescent="0.35">
      <c r="A518" s="209">
        <v>2</v>
      </c>
      <c r="B518" s="206" t="s">
        <v>81</v>
      </c>
      <c r="C518" s="206" t="s">
        <v>81</v>
      </c>
      <c r="D518" s="210" t="s">
        <v>1180</v>
      </c>
      <c r="E518" s="215" t="s">
        <v>484</v>
      </c>
      <c r="F518" s="209" t="s">
        <v>150</v>
      </c>
      <c r="G518" s="206" t="s">
        <v>86</v>
      </c>
      <c r="H518" s="212">
        <v>221111</v>
      </c>
    </row>
    <row r="519" spans="1:8" hidden="1" x14ac:dyDescent="0.35">
      <c r="A519" s="209">
        <v>2</v>
      </c>
      <c r="B519" s="206" t="s">
        <v>81</v>
      </c>
      <c r="C519" s="206" t="s">
        <v>81</v>
      </c>
      <c r="D519" s="210" t="s">
        <v>1181</v>
      </c>
      <c r="E519" s="215" t="s">
        <v>484</v>
      </c>
      <c r="F519" s="209" t="s">
        <v>150</v>
      </c>
      <c r="G519" s="206" t="s">
        <v>86</v>
      </c>
      <c r="H519" s="212">
        <v>221111</v>
      </c>
    </row>
    <row r="520" spans="1:8" hidden="1" x14ac:dyDescent="0.35">
      <c r="A520" s="209">
        <v>2</v>
      </c>
      <c r="B520" s="206" t="s">
        <v>81</v>
      </c>
      <c r="C520" s="206" t="s">
        <v>81</v>
      </c>
      <c r="D520" s="210" t="s">
        <v>1182</v>
      </c>
      <c r="E520" s="215" t="s">
        <v>484</v>
      </c>
      <c r="F520" s="209" t="s">
        <v>150</v>
      </c>
      <c r="G520" s="206" t="s">
        <v>86</v>
      </c>
      <c r="H520" s="212">
        <v>221111</v>
      </c>
    </row>
    <row r="521" spans="1:8" hidden="1" x14ac:dyDescent="0.35">
      <c r="A521" s="209">
        <v>2</v>
      </c>
      <c r="B521" s="206" t="s">
        <v>81</v>
      </c>
      <c r="C521" s="206" t="s">
        <v>81</v>
      </c>
      <c r="D521" s="210" t="s">
        <v>1183</v>
      </c>
      <c r="E521" s="215" t="s">
        <v>484</v>
      </c>
      <c r="F521" s="209" t="s">
        <v>150</v>
      </c>
      <c r="G521" s="206" t="s">
        <v>86</v>
      </c>
      <c r="H521" s="212">
        <v>221111</v>
      </c>
    </row>
    <row r="522" spans="1:8" x14ac:dyDescent="0.35">
      <c r="A522" s="209">
        <v>2</v>
      </c>
      <c r="B522" s="206" t="s">
        <v>81</v>
      </c>
      <c r="C522" s="206" t="s">
        <v>81</v>
      </c>
      <c r="D522" s="210" t="s">
        <v>1184</v>
      </c>
      <c r="E522" s="213" t="s">
        <v>332</v>
      </c>
      <c r="F522" s="209" t="s">
        <v>150</v>
      </c>
      <c r="G522" s="206" t="str">
        <f>$D$495</f>
        <v>Operation &amp; Maintenance </v>
      </c>
      <c r="H522" s="212">
        <v>2133</v>
      </c>
    </row>
    <row r="523" spans="1:8" hidden="1" x14ac:dyDescent="0.35">
      <c r="A523" s="209">
        <v>2</v>
      </c>
      <c r="B523" s="206" t="s">
        <v>81</v>
      </c>
      <c r="C523" s="206" t="s">
        <v>81</v>
      </c>
      <c r="D523" s="210" t="s">
        <v>1185</v>
      </c>
      <c r="E523" s="214" t="s">
        <v>483</v>
      </c>
      <c r="F523" s="209" t="s">
        <v>150</v>
      </c>
      <c r="G523" s="206" t="s">
        <v>86</v>
      </c>
      <c r="H523" s="212">
        <v>22111</v>
      </c>
    </row>
    <row r="524" spans="1:8" ht="29" hidden="1" x14ac:dyDescent="0.35">
      <c r="A524" s="209">
        <v>2</v>
      </c>
      <c r="B524" s="206" t="s">
        <v>81</v>
      </c>
      <c r="C524" s="206" t="s">
        <v>81</v>
      </c>
      <c r="D524" s="210" t="s">
        <v>1186</v>
      </c>
      <c r="E524" s="215" t="s">
        <v>484</v>
      </c>
      <c r="F524" s="209" t="s">
        <v>150</v>
      </c>
      <c r="G524" s="206" t="s">
        <v>86</v>
      </c>
      <c r="H524" s="212">
        <v>221111</v>
      </c>
    </row>
    <row r="525" spans="1:8" x14ac:dyDescent="0.35">
      <c r="A525" s="209">
        <v>2</v>
      </c>
      <c r="B525" s="206" t="s">
        <v>81</v>
      </c>
      <c r="C525" s="206" t="s">
        <v>81</v>
      </c>
      <c r="D525" s="210" t="s">
        <v>354</v>
      </c>
      <c r="E525" s="211" t="s">
        <v>330</v>
      </c>
      <c r="F525" s="209" t="s">
        <v>160</v>
      </c>
      <c r="G525" s="206" t="s">
        <v>86</v>
      </c>
      <c r="H525" s="212">
        <v>214</v>
      </c>
    </row>
    <row r="526" spans="1:8" x14ac:dyDescent="0.35">
      <c r="A526" s="209">
        <v>2</v>
      </c>
      <c r="B526" s="206" t="s">
        <v>81</v>
      </c>
      <c r="C526" s="206" t="s">
        <v>81</v>
      </c>
      <c r="D526" s="210" t="s">
        <v>1187</v>
      </c>
      <c r="E526" s="213" t="s">
        <v>332</v>
      </c>
      <c r="F526" s="209" t="s">
        <v>160</v>
      </c>
      <c r="G526" s="206" t="str">
        <f>$D$525</f>
        <v>Perencanaan Pengendalian Proyek </v>
      </c>
      <c r="H526" s="212">
        <v>2141</v>
      </c>
    </row>
    <row r="527" spans="1:8" hidden="1" x14ac:dyDescent="0.35">
      <c r="A527" s="209">
        <v>2</v>
      </c>
      <c r="B527" s="206" t="s">
        <v>81</v>
      </c>
      <c r="C527" s="206" t="s">
        <v>81</v>
      </c>
      <c r="D527" s="210" t="s">
        <v>520</v>
      </c>
      <c r="E527" s="214" t="s">
        <v>483</v>
      </c>
      <c r="F527" s="217" t="s">
        <v>150</v>
      </c>
      <c r="G527" s="206" t="s">
        <v>86</v>
      </c>
      <c r="H527" s="212">
        <v>22111</v>
      </c>
    </row>
    <row r="528" spans="1:8" hidden="1" x14ac:dyDescent="0.35">
      <c r="A528" s="209">
        <v>2</v>
      </c>
      <c r="B528" s="206" t="s">
        <v>81</v>
      </c>
      <c r="C528" s="206" t="s">
        <v>81</v>
      </c>
      <c r="D528" s="210" t="s">
        <v>1188</v>
      </c>
      <c r="E528" s="215" t="s">
        <v>484</v>
      </c>
      <c r="F528" s="217" t="s">
        <v>150</v>
      </c>
      <c r="G528" s="206" t="s">
        <v>86</v>
      </c>
      <c r="H528" s="212">
        <v>221111</v>
      </c>
    </row>
    <row r="529" spans="1:8" ht="43.5" hidden="1" x14ac:dyDescent="0.35">
      <c r="A529" s="209">
        <v>2</v>
      </c>
      <c r="B529" s="206" t="s">
        <v>81</v>
      </c>
      <c r="C529" s="206" t="s">
        <v>81</v>
      </c>
      <c r="D529" s="210" t="s">
        <v>1189</v>
      </c>
      <c r="E529" s="215" t="s">
        <v>484</v>
      </c>
      <c r="F529" s="217" t="s">
        <v>150</v>
      </c>
      <c r="G529" s="206" t="s">
        <v>86</v>
      </c>
      <c r="H529" s="212">
        <v>221111</v>
      </c>
    </row>
    <row r="530" spans="1:8" ht="29" hidden="1" x14ac:dyDescent="0.35">
      <c r="A530" s="209">
        <v>2</v>
      </c>
      <c r="B530" s="206" t="s">
        <v>81</v>
      </c>
      <c r="C530" s="206" t="s">
        <v>81</v>
      </c>
      <c r="D530" s="210" t="s">
        <v>1190</v>
      </c>
      <c r="E530" s="215" t="s">
        <v>484</v>
      </c>
      <c r="F530" s="217" t="s">
        <v>150</v>
      </c>
      <c r="G530" s="206" t="s">
        <v>86</v>
      </c>
      <c r="H530" s="212">
        <v>221111</v>
      </c>
    </row>
    <row r="531" spans="1:8" hidden="1" x14ac:dyDescent="0.35">
      <c r="A531" s="209">
        <v>2</v>
      </c>
      <c r="B531" s="206" t="s">
        <v>81</v>
      </c>
      <c r="C531" s="206" t="s">
        <v>81</v>
      </c>
      <c r="D531" s="210" t="s">
        <v>1191</v>
      </c>
      <c r="E531" s="215" t="s">
        <v>484</v>
      </c>
      <c r="F531" s="217" t="s">
        <v>150</v>
      </c>
      <c r="G531" s="206" t="s">
        <v>86</v>
      </c>
      <c r="H531" s="212">
        <v>221111</v>
      </c>
    </row>
    <row r="532" spans="1:8" ht="29" hidden="1" x14ac:dyDescent="0.35">
      <c r="A532" s="209">
        <v>2</v>
      </c>
      <c r="B532" s="206" t="s">
        <v>81</v>
      </c>
      <c r="C532" s="206" t="s">
        <v>81</v>
      </c>
      <c r="D532" s="210" t="s">
        <v>1192</v>
      </c>
      <c r="E532" s="215" t="s">
        <v>484</v>
      </c>
      <c r="F532" s="217" t="s">
        <v>150</v>
      </c>
      <c r="G532" s="206" t="s">
        <v>86</v>
      </c>
      <c r="H532" s="212">
        <v>221111</v>
      </c>
    </row>
    <row r="533" spans="1:8" hidden="1" x14ac:dyDescent="0.35">
      <c r="A533" s="209">
        <v>2</v>
      </c>
      <c r="B533" s="206" t="s">
        <v>81</v>
      </c>
      <c r="C533" s="206" t="s">
        <v>81</v>
      </c>
      <c r="D533" s="210" t="s">
        <v>1193</v>
      </c>
      <c r="E533" s="214" t="s">
        <v>483</v>
      </c>
      <c r="F533" s="209" t="s">
        <v>160</v>
      </c>
      <c r="G533" s="206" t="s">
        <v>86</v>
      </c>
      <c r="H533" s="212">
        <v>22111</v>
      </c>
    </row>
    <row r="534" spans="1:8" ht="29" hidden="1" x14ac:dyDescent="0.35">
      <c r="A534" s="209">
        <v>2</v>
      </c>
      <c r="B534" s="206" t="s">
        <v>81</v>
      </c>
      <c r="C534" s="206" t="s">
        <v>81</v>
      </c>
      <c r="D534" s="210" t="s">
        <v>1194</v>
      </c>
      <c r="E534" s="215" t="s">
        <v>484</v>
      </c>
      <c r="F534" s="209" t="s">
        <v>160</v>
      </c>
      <c r="G534" s="206" t="s">
        <v>86</v>
      </c>
      <c r="H534" s="212">
        <v>221111</v>
      </c>
    </row>
    <row r="535" spans="1:8" hidden="1" x14ac:dyDescent="0.35">
      <c r="A535" s="209">
        <v>2</v>
      </c>
      <c r="B535" s="206" t="s">
        <v>81</v>
      </c>
      <c r="C535" s="206" t="s">
        <v>81</v>
      </c>
      <c r="D535" s="210" t="s">
        <v>1195</v>
      </c>
      <c r="E535" s="215" t="s">
        <v>484</v>
      </c>
      <c r="F535" s="209" t="s">
        <v>160</v>
      </c>
      <c r="G535" s="206" t="s">
        <v>86</v>
      </c>
      <c r="H535" s="212">
        <v>221111</v>
      </c>
    </row>
    <row r="536" spans="1:8" hidden="1" x14ac:dyDescent="0.35">
      <c r="A536" s="209">
        <v>2</v>
      </c>
      <c r="B536" s="206" t="s">
        <v>81</v>
      </c>
      <c r="C536" s="206" t="s">
        <v>81</v>
      </c>
      <c r="D536" s="210" t="s">
        <v>1196</v>
      </c>
      <c r="E536" s="215" t="s">
        <v>484</v>
      </c>
      <c r="F536" s="209" t="s">
        <v>160</v>
      </c>
      <c r="G536" s="206" t="s">
        <v>86</v>
      </c>
      <c r="H536" s="212">
        <v>221111</v>
      </c>
    </row>
    <row r="537" spans="1:8" hidden="1" x14ac:dyDescent="0.35">
      <c r="A537" s="209">
        <v>2</v>
      </c>
      <c r="B537" s="206" t="s">
        <v>81</v>
      </c>
      <c r="C537" s="206" t="s">
        <v>81</v>
      </c>
      <c r="D537" s="210" t="s">
        <v>1197</v>
      </c>
      <c r="E537" s="215" t="s">
        <v>484</v>
      </c>
      <c r="F537" s="209" t="s">
        <v>160</v>
      </c>
      <c r="G537" s="206" t="s">
        <v>86</v>
      </c>
      <c r="H537" s="212">
        <v>221111</v>
      </c>
    </row>
    <row r="538" spans="1:8" ht="43.5" hidden="1" x14ac:dyDescent="0.35">
      <c r="A538" s="209">
        <v>2</v>
      </c>
      <c r="B538" s="206" t="s">
        <v>81</v>
      </c>
      <c r="C538" s="206" t="s">
        <v>81</v>
      </c>
      <c r="D538" s="210" t="s">
        <v>1198</v>
      </c>
      <c r="E538" s="215" t="s">
        <v>484</v>
      </c>
      <c r="F538" s="209" t="s">
        <v>160</v>
      </c>
      <c r="G538" s="206" t="s">
        <v>86</v>
      </c>
      <c r="H538" s="212">
        <v>221111</v>
      </c>
    </row>
    <row r="539" spans="1:8" x14ac:dyDescent="0.35">
      <c r="A539" s="209">
        <v>2</v>
      </c>
      <c r="B539" s="206" t="s">
        <v>81</v>
      </c>
      <c r="C539" s="206" t="s">
        <v>81</v>
      </c>
      <c r="D539" s="210" t="s">
        <v>1199</v>
      </c>
      <c r="E539" s="213" t="s">
        <v>332</v>
      </c>
      <c r="F539" s="209" t="s">
        <v>161</v>
      </c>
      <c r="G539" s="206" t="str">
        <f>$D$525</f>
        <v>Perencanaan Pengendalian Proyek </v>
      </c>
      <c r="H539" s="212">
        <v>2142</v>
      </c>
    </row>
    <row r="540" spans="1:8" ht="29" hidden="1" x14ac:dyDescent="0.35">
      <c r="A540" s="209">
        <v>2</v>
      </c>
      <c r="B540" s="206" t="s">
        <v>81</v>
      </c>
      <c r="C540" s="206" t="s">
        <v>81</v>
      </c>
      <c r="D540" s="210" t="s">
        <v>1200</v>
      </c>
      <c r="E540" s="214" t="s">
        <v>483</v>
      </c>
      <c r="F540" s="209" t="s">
        <v>161</v>
      </c>
      <c r="G540" s="206" t="s">
        <v>86</v>
      </c>
      <c r="H540" s="212">
        <v>22111</v>
      </c>
    </row>
    <row r="541" spans="1:8" hidden="1" x14ac:dyDescent="0.35">
      <c r="A541" s="209">
        <v>2</v>
      </c>
      <c r="B541" s="206" t="s">
        <v>81</v>
      </c>
      <c r="C541" s="206" t="s">
        <v>81</v>
      </c>
      <c r="D541" s="210" t="s">
        <v>1201</v>
      </c>
      <c r="E541" s="215" t="s">
        <v>484</v>
      </c>
      <c r="F541" s="209" t="s">
        <v>161</v>
      </c>
      <c r="G541" s="206" t="s">
        <v>86</v>
      </c>
      <c r="H541" s="212">
        <v>221111</v>
      </c>
    </row>
    <row r="542" spans="1:8" ht="29" hidden="1" x14ac:dyDescent="0.35">
      <c r="A542" s="209">
        <v>2</v>
      </c>
      <c r="B542" s="206" t="s">
        <v>81</v>
      </c>
      <c r="C542" s="206" t="s">
        <v>81</v>
      </c>
      <c r="D542" s="210" t="s">
        <v>1202</v>
      </c>
      <c r="E542" s="215" t="s">
        <v>484</v>
      </c>
      <c r="F542" s="209" t="s">
        <v>161</v>
      </c>
      <c r="G542" s="206" t="s">
        <v>86</v>
      </c>
      <c r="H542" s="212">
        <v>221111</v>
      </c>
    </row>
    <row r="543" spans="1:8" x14ac:dyDescent="0.35">
      <c r="A543" s="209">
        <v>2</v>
      </c>
      <c r="B543" s="206" t="s">
        <v>81</v>
      </c>
      <c r="C543" s="206" t="s">
        <v>81</v>
      </c>
      <c r="D543" s="210" t="s">
        <v>1203</v>
      </c>
      <c r="E543" s="213" t="s">
        <v>332</v>
      </c>
      <c r="F543" s="209" t="s">
        <v>159</v>
      </c>
      <c r="G543" s="206" t="str">
        <f>$D$525</f>
        <v>Perencanaan Pengendalian Proyek </v>
      </c>
      <c r="H543" s="212">
        <v>2143</v>
      </c>
    </row>
    <row r="544" spans="1:8" ht="29" hidden="1" x14ac:dyDescent="0.35">
      <c r="A544" s="209">
        <v>2</v>
      </c>
      <c r="B544" s="206" t="s">
        <v>81</v>
      </c>
      <c r="C544" s="206" t="s">
        <v>81</v>
      </c>
      <c r="D544" s="210" t="s">
        <v>1204</v>
      </c>
      <c r="E544" s="214" t="s">
        <v>483</v>
      </c>
      <c r="F544" s="209" t="s">
        <v>159</v>
      </c>
      <c r="G544" s="206" t="s">
        <v>86</v>
      </c>
      <c r="H544" s="212">
        <v>22111</v>
      </c>
    </row>
    <row r="545" spans="1:8" ht="29" hidden="1" x14ac:dyDescent="0.35">
      <c r="A545" s="209">
        <v>2</v>
      </c>
      <c r="B545" s="206" t="s">
        <v>81</v>
      </c>
      <c r="C545" s="206" t="s">
        <v>81</v>
      </c>
      <c r="D545" s="210" t="s">
        <v>1205</v>
      </c>
      <c r="E545" s="215" t="s">
        <v>484</v>
      </c>
      <c r="F545" s="209" t="s">
        <v>159</v>
      </c>
      <c r="G545" s="206" t="s">
        <v>86</v>
      </c>
      <c r="H545" s="212">
        <v>221111</v>
      </c>
    </row>
    <row r="546" spans="1:8" x14ac:dyDescent="0.35">
      <c r="A546" s="209">
        <v>2</v>
      </c>
      <c r="B546" s="206" t="s">
        <v>81</v>
      </c>
      <c r="C546" s="206" t="s">
        <v>81</v>
      </c>
      <c r="D546" s="210" t="s">
        <v>357</v>
      </c>
      <c r="E546" s="211" t="s">
        <v>330</v>
      </c>
      <c r="F546" s="209" t="s">
        <v>162</v>
      </c>
      <c r="G546" s="206" t="s">
        <v>86</v>
      </c>
      <c r="H546" s="212">
        <v>215</v>
      </c>
    </row>
    <row r="547" spans="1:8" x14ac:dyDescent="0.35">
      <c r="A547" s="209">
        <v>2</v>
      </c>
      <c r="B547" s="206" t="s">
        <v>81</v>
      </c>
      <c r="C547" s="206" t="s">
        <v>81</v>
      </c>
      <c r="D547" s="210" t="s">
        <v>1206</v>
      </c>
      <c r="E547" s="213" t="s">
        <v>332</v>
      </c>
      <c r="F547" s="209" t="s">
        <v>162</v>
      </c>
      <c r="G547" s="206" t="str">
        <f>$D$546</f>
        <v>Business Process Management</v>
      </c>
      <c r="H547" s="212">
        <v>2151</v>
      </c>
    </row>
    <row r="548" spans="1:8" hidden="1" x14ac:dyDescent="0.35">
      <c r="A548" s="209">
        <v>2</v>
      </c>
      <c r="B548" s="206" t="s">
        <v>81</v>
      </c>
      <c r="C548" s="206" t="s">
        <v>81</v>
      </c>
      <c r="D548" s="210" t="s">
        <v>1207</v>
      </c>
      <c r="E548" s="214" t="s">
        <v>483</v>
      </c>
      <c r="F548" s="209" t="s">
        <v>162</v>
      </c>
      <c r="G548" s="206" t="s">
        <v>86</v>
      </c>
      <c r="H548" s="212">
        <v>22111</v>
      </c>
    </row>
    <row r="549" spans="1:8" ht="29" hidden="1" x14ac:dyDescent="0.35">
      <c r="A549" s="209">
        <v>2</v>
      </c>
      <c r="B549" s="206" t="s">
        <v>81</v>
      </c>
      <c r="C549" s="206" t="s">
        <v>81</v>
      </c>
      <c r="D549" s="210" t="s">
        <v>1208</v>
      </c>
      <c r="E549" s="215" t="s">
        <v>484</v>
      </c>
      <c r="F549" s="209" t="s">
        <v>162</v>
      </c>
      <c r="G549" s="206" t="s">
        <v>86</v>
      </c>
      <c r="H549" s="212">
        <v>221111</v>
      </c>
    </row>
    <row r="550" spans="1:8" ht="29" hidden="1" x14ac:dyDescent="0.35">
      <c r="A550" s="209">
        <v>2</v>
      </c>
      <c r="B550" s="206" t="s">
        <v>81</v>
      </c>
      <c r="C550" s="206" t="s">
        <v>81</v>
      </c>
      <c r="D550" s="210" t="s">
        <v>1209</v>
      </c>
      <c r="E550" s="215" t="s">
        <v>484</v>
      </c>
      <c r="F550" s="209" t="s">
        <v>162</v>
      </c>
      <c r="G550" s="206" t="s">
        <v>86</v>
      </c>
      <c r="H550" s="212">
        <v>221111</v>
      </c>
    </row>
    <row r="551" spans="1:8" hidden="1" x14ac:dyDescent="0.35">
      <c r="A551" s="209">
        <v>2</v>
      </c>
      <c r="B551" s="206" t="s">
        <v>81</v>
      </c>
      <c r="C551" s="206" t="s">
        <v>81</v>
      </c>
      <c r="D551" s="210" t="s">
        <v>1210</v>
      </c>
      <c r="E551" s="214" t="s">
        <v>483</v>
      </c>
      <c r="F551" s="209" t="s">
        <v>162</v>
      </c>
      <c r="G551" s="206" t="s">
        <v>86</v>
      </c>
      <c r="H551" s="212">
        <v>22111</v>
      </c>
    </row>
    <row r="552" spans="1:8" ht="43.5" hidden="1" x14ac:dyDescent="0.35">
      <c r="A552" s="209">
        <v>2</v>
      </c>
      <c r="B552" s="206" t="s">
        <v>81</v>
      </c>
      <c r="C552" s="206" t="s">
        <v>81</v>
      </c>
      <c r="D552" s="210" t="s">
        <v>1211</v>
      </c>
      <c r="E552" s="215" t="s">
        <v>484</v>
      </c>
      <c r="F552" s="209" t="s">
        <v>162</v>
      </c>
      <c r="G552" s="206" t="s">
        <v>86</v>
      </c>
      <c r="H552" s="212">
        <v>221111</v>
      </c>
    </row>
    <row r="553" spans="1:8" hidden="1" x14ac:dyDescent="0.35">
      <c r="A553" s="209">
        <v>2</v>
      </c>
      <c r="B553" s="206" t="s">
        <v>81</v>
      </c>
      <c r="C553" s="206" t="s">
        <v>81</v>
      </c>
      <c r="D553" s="210" t="s">
        <v>1212</v>
      </c>
      <c r="E553" s="215" t="s">
        <v>484</v>
      </c>
      <c r="F553" s="209" t="s">
        <v>162</v>
      </c>
      <c r="G553" s="206" t="s">
        <v>86</v>
      </c>
      <c r="H553" s="212">
        <v>221111</v>
      </c>
    </row>
    <row r="554" spans="1:8" ht="29" hidden="1" x14ac:dyDescent="0.35">
      <c r="A554" s="209">
        <v>2</v>
      </c>
      <c r="B554" s="206" t="s">
        <v>81</v>
      </c>
      <c r="C554" s="206" t="s">
        <v>81</v>
      </c>
      <c r="D554" s="210" t="s">
        <v>1213</v>
      </c>
      <c r="E554" s="215" t="s">
        <v>484</v>
      </c>
      <c r="F554" s="209" t="s">
        <v>162</v>
      </c>
      <c r="G554" s="206" t="s">
        <v>86</v>
      </c>
      <c r="H554" s="212">
        <v>221111</v>
      </c>
    </row>
    <row r="555" spans="1:8" hidden="1" x14ac:dyDescent="0.35">
      <c r="A555" s="209">
        <v>2</v>
      </c>
      <c r="B555" s="206" t="s">
        <v>81</v>
      </c>
      <c r="C555" s="206" t="s">
        <v>81</v>
      </c>
      <c r="D555" s="210" t="s">
        <v>1214</v>
      </c>
      <c r="E555" s="215" t="s">
        <v>484</v>
      </c>
      <c r="F555" s="209" t="s">
        <v>162</v>
      </c>
      <c r="G555" s="206" t="s">
        <v>86</v>
      </c>
      <c r="H555" s="212">
        <v>221111</v>
      </c>
    </row>
    <row r="556" spans="1:8" hidden="1" x14ac:dyDescent="0.35">
      <c r="A556" s="209">
        <v>2</v>
      </c>
      <c r="B556" s="206" t="s">
        <v>81</v>
      </c>
      <c r="C556" s="206" t="s">
        <v>81</v>
      </c>
      <c r="D556" s="210" t="s">
        <v>1215</v>
      </c>
      <c r="E556" s="215" t="s">
        <v>484</v>
      </c>
      <c r="F556" s="209" t="s">
        <v>162</v>
      </c>
      <c r="G556" s="206" t="s">
        <v>86</v>
      </c>
      <c r="H556" s="212">
        <v>221111</v>
      </c>
    </row>
    <row r="557" spans="1:8" x14ac:dyDescent="0.35">
      <c r="A557" s="209">
        <v>2</v>
      </c>
      <c r="B557" s="206" t="s">
        <v>81</v>
      </c>
      <c r="C557" s="206" t="s">
        <v>81</v>
      </c>
      <c r="D557" s="210" t="s">
        <v>1216</v>
      </c>
      <c r="E557" s="213" t="s">
        <v>332</v>
      </c>
      <c r="F557" s="209" t="s">
        <v>163</v>
      </c>
      <c r="G557" s="206" t="str">
        <f>$D$546</f>
        <v>Business Process Management</v>
      </c>
      <c r="H557" s="212">
        <v>2152</v>
      </c>
    </row>
    <row r="558" spans="1:8" hidden="1" x14ac:dyDescent="0.35">
      <c r="A558" s="209">
        <v>2</v>
      </c>
      <c r="B558" s="206" t="s">
        <v>81</v>
      </c>
      <c r="C558" s="206" t="s">
        <v>81</v>
      </c>
      <c r="D558" s="210" t="s">
        <v>1217</v>
      </c>
      <c r="E558" s="214" t="s">
        <v>483</v>
      </c>
      <c r="F558" s="209" t="s">
        <v>163</v>
      </c>
      <c r="G558" s="206" t="s">
        <v>86</v>
      </c>
      <c r="H558" s="212">
        <v>22111</v>
      </c>
    </row>
    <row r="559" spans="1:8" ht="29" hidden="1" x14ac:dyDescent="0.35">
      <c r="A559" s="209">
        <v>2</v>
      </c>
      <c r="B559" s="206" t="s">
        <v>81</v>
      </c>
      <c r="C559" s="206" t="s">
        <v>81</v>
      </c>
      <c r="D559" s="210" t="s">
        <v>1218</v>
      </c>
      <c r="E559" s="215" t="s">
        <v>484</v>
      </c>
      <c r="F559" s="209" t="s">
        <v>163</v>
      </c>
      <c r="G559" s="206" t="s">
        <v>86</v>
      </c>
      <c r="H559" s="212">
        <v>221111</v>
      </c>
    </row>
    <row r="560" spans="1:8" hidden="1" x14ac:dyDescent="0.35">
      <c r="A560" s="209">
        <v>2</v>
      </c>
      <c r="B560" s="206" t="s">
        <v>81</v>
      </c>
      <c r="C560" s="206" t="s">
        <v>81</v>
      </c>
      <c r="D560" s="210" t="s">
        <v>1219</v>
      </c>
      <c r="E560" s="215" t="s">
        <v>484</v>
      </c>
      <c r="F560" s="209" t="s">
        <v>163</v>
      </c>
      <c r="G560" s="206" t="s">
        <v>86</v>
      </c>
      <c r="H560" s="212">
        <v>221111</v>
      </c>
    </row>
    <row r="561" spans="1:8" ht="29" hidden="1" x14ac:dyDescent="0.35">
      <c r="A561" s="209">
        <v>2</v>
      </c>
      <c r="B561" s="206" t="s">
        <v>81</v>
      </c>
      <c r="C561" s="206" t="s">
        <v>81</v>
      </c>
      <c r="D561" s="210" t="s">
        <v>1220</v>
      </c>
      <c r="E561" s="215" t="s">
        <v>484</v>
      </c>
      <c r="F561" s="209" t="s">
        <v>163</v>
      </c>
      <c r="G561" s="206" t="s">
        <v>86</v>
      </c>
      <c r="H561" s="212">
        <v>221111</v>
      </c>
    </row>
    <row r="562" spans="1:8" hidden="1" x14ac:dyDescent="0.35">
      <c r="A562" s="209">
        <v>2</v>
      </c>
      <c r="B562" s="206" t="s">
        <v>81</v>
      </c>
      <c r="C562" s="206" t="s">
        <v>81</v>
      </c>
      <c r="D562" s="210" t="s">
        <v>1221</v>
      </c>
      <c r="E562" s="214" t="s">
        <v>483</v>
      </c>
      <c r="F562" s="209" t="s">
        <v>163</v>
      </c>
      <c r="G562" s="206" t="s">
        <v>86</v>
      </c>
      <c r="H562" s="212">
        <v>22111</v>
      </c>
    </row>
    <row r="563" spans="1:8" hidden="1" x14ac:dyDescent="0.35">
      <c r="A563" s="209">
        <v>2</v>
      </c>
      <c r="B563" s="206" t="s">
        <v>81</v>
      </c>
      <c r="C563" s="206" t="s">
        <v>81</v>
      </c>
      <c r="D563" s="210" t="s">
        <v>1222</v>
      </c>
      <c r="E563" s="215" t="s">
        <v>484</v>
      </c>
      <c r="F563" s="209" t="s">
        <v>163</v>
      </c>
      <c r="G563" s="206" t="s">
        <v>86</v>
      </c>
      <c r="H563" s="212">
        <v>221111</v>
      </c>
    </row>
    <row r="564" spans="1:8" ht="29" hidden="1" x14ac:dyDescent="0.35">
      <c r="A564" s="209">
        <v>2</v>
      </c>
      <c r="B564" s="206" t="s">
        <v>81</v>
      </c>
      <c r="C564" s="206" t="s">
        <v>81</v>
      </c>
      <c r="D564" s="210" t="s">
        <v>1223</v>
      </c>
      <c r="E564" s="215" t="s">
        <v>484</v>
      </c>
      <c r="F564" s="209" t="s">
        <v>163</v>
      </c>
      <c r="G564" s="206" t="s">
        <v>86</v>
      </c>
      <c r="H564" s="212">
        <v>221111</v>
      </c>
    </row>
    <row r="565" spans="1:8" ht="29" hidden="1" x14ac:dyDescent="0.35">
      <c r="A565" s="209">
        <v>2</v>
      </c>
      <c r="B565" s="206" t="s">
        <v>81</v>
      </c>
      <c r="C565" s="206" t="s">
        <v>81</v>
      </c>
      <c r="D565" s="210" t="s">
        <v>1224</v>
      </c>
      <c r="E565" s="214" t="s">
        <v>483</v>
      </c>
      <c r="F565" s="209" t="s">
        <v>163</v>
      </c>
      <c r="G565" s="206" t="s">
        <v>86</v>
      </c>
      <c r="H565" s="212">
        <v>22111</v>
      </c>
    </row>
    <row r="566" spans="1:8" ht="29" hidden="1" x14ac:dyDescent="0.35">
      <c r="A566" s="209">
        <v>2</v>
      </c>
      <c r="B566" s="206" t="s">
        <v>81</v>
      </c>
      <c r="C566" s="206" t="s">
        <v>81</v>
      </c>
      <c r="D566" s="210" t="s">
        <v>1225</v>
      </c>
      <c r="E566" s="215" t="s">
        <v>484</v>
      </c>
      <c r="F566" s="209" t="s">
        <v>163</v>
      </c>
      <c r="G566" s="206" t="s">
        <v>86</v>
      </c>
      <c r="H566" s="212">
        <v>221111</v>
      </c>
    </row>
    <row r="567" spans="1:8" hidden="1" x14ac:dyDescent="0.35">
      <c r="A567" s="209">
        <v>2</v>
      </c>
      <c r="B567" s="206" t="s">
        <v>81</v>
      </c>
      <c r="C567" s="206" t="s">
        <v>81</v>
      </c>
      <c r="D567" s="210" t="s">
        <v>1226</v>
      </c>
      <c r="E567" s="215" t="s">
        <v>484</v>
      </c>
      <c r="F567" s="209" t="s">
        <v>163</v>
      </c>
      <c r="G567" s="206" t="s">
        <v>86</v>
      </c>
      <c r="H567" s="212">
        <v>221111</v>
      </c>
    </row>
    <row r="568" spans="1:8" ht="43.5" hidden="1" x14ac:dyDescent="0.35">
      <c r="A568" s="209">
        <v>2</v>
      </c>
      <c r="B568" s="206" t="s">
        <v>81</v>
      </c>
      <c r="C568" s="206" t="s">
        <v>81</v>
      </c>
      <c r="D568" s="210" t="s">
        <v>1227</v>
      </c>
      <c r="E568" s="215" t="s">
        <v>484</v>
      </c>
      <c r="F568" s="209" t="s">
        <v>163</v>
      </c>
      <c r="G568" s="206" t="s">
        <v>86</v>
      </c>
      <c r="H568" s="212">
        <v>221111</v>
      </c>
    </row>
    <row r="569" spans="1:8" ht="29" hidden="1" x14ac:dyDescent="0.35">
      <c r="A569" s="209">
        <v>2</v>
      </c>
      <c r="B569" s="206" t="s">
        <v>81</v>
      </c>
      <c r="C569" s="206" t="s">
        <v>81</v>
      </c>
      <c r="D569" s="210" t="s">
        <v>1228</v>
      </c>
      <c r="E569" s="215" t="s">
        <v>484</v>
      </c>
      <c r="F569" s="209" t="s">
        <v>163</v>
      </c>
      <c r="G569" s="206" t="s">
        <v>86</v>
      </c>
      <c r="H569" s="212">
        <v>221111</v>
      </c>
    </row>
    <row r="570" spans="1:8" x14ac:dyDescent="0.35">
      <c r="A570" s="209">
        <v>2</v>
      </c>
      <c r="B570" s="206" t="s">
        <v>81</v>
      </c>
      <c r="C570" s="206" t="s">
        <v>81</v>
      </c>
      <c r="D570" s="210" t="s">
        <v>1229</v>
      </c>
      <c r="E570" s="213" t="s">
        <v>332</v>
      </c>
      <c r="F570" s="209" t="s">
        <v>162</v>
      </c>
      <c r="G570" s="206" t="str">
        <f>$D$546</f>
        <v>Business Process Management</v>
      </c>
      <c r="H570" s="212">
        <v>2153</v>
      </c>
    </row>
    <row r="571" spans="1:8" hidden="1" x14ac:dyDescent="0.35">
      <c r="A571" s="209">
        <v>2</v>
      </c>
      <c r="B571" s="206" t="s">
        <v>81</v>
      </c>
      <c r="C571" s="206" t="s">
        <v>81</v>
      </c>
      <c r="D571" s="210" t="s">
        <v>1230</v>
      </c>
      <c r="E571" s="214" t="s">
        <v>483</v>
      </c>
      <c r="F571" s="209" t="s">
        <v>162</v>
      </c>
      <c r="G571" s="206" t="s">
        <v>86</v>
      </c>
      <c r="H571" s="212">
        <v>22111</v>
      </c>
    </row>
    <row r="572" spans="1:8" hidden="1" x14ac:dyDescent="0.35">
      <c r="A572" s="209">
        <v>2</v>
      </c>
      <c r="B572" s="206" t="s">
        <v>81</v>
      </c>
      <c r="C572" s="206" t="s">
        <v>81</v>
      </c>
      <c r="D572" s="210" t="s">
        <v>1231</v>
      </c>
      <c r="E572" s="215" t="s">
        <v>484</v>
      </c>
      <c r="F572" s="209" t="s">
        <v>162</v>
      </c>
      <c r="G572" s="206" t="s">
        <v>86</v>
      </c>
      <c r="H572" s="212">
        <v>221111</v>
      </c>
    </row>
    <row r="573" spans="1:8" ht="29" hidden="1" x14ac:dyDescent="0.35">
      <c r="A573" s="209">
        <v>2</v>
      </c>
      <c r="B573" s="206" t="s">
        <v>81</v>
      </c>
      <c r="C573" s="206" t="s">
        <v>81</v>
      </c>
      <c r="D573" s="210" t="s">
        <v>1232</v>
      </c>
      <c r="E573" s="215" t="s">
        <v>484</v>
      </c>
      <c r="F573" s="209" t="s">
        <v>162</v>
      </c>
      <c r="G573" s="206" t="s">
        <v>86</v>
      </c>
      <c r="H573" s="212">
        <v>221111</v>
      </c>
    </row>
    <row r="574" spans="1:8" hidden="1" x14ac:dyDescent="0.35">
      <c r="A574" s="209">
        <v>2</v>
      </c>
      <c r="B574" s="206" t="s">
        <v>81</v>
      </c>
      <c r="C574" s="206" t="s">
        <v>81</v>
      </c>
      <c r="D574" s="210" t="s">
        <v>1233</v>
      </c>
      <c r="E574" s="215" t="s">
        <v>484</v>
      </c>
      <c r="F574" s="209" t="s">
        <v>162</v>
      </c>
      <c r="G574" s="206" t="s">
        <v>86</v>
      </c>
      <c r="H574" s="212">
        <v>221111</v>
      </c>
    </row>
    <row r="575" spans="1:8" hidden="1" x14ac:dyDescent="0.35">
      <c r="A575" s="209">
        <v>2</v>
      </c>
      <c r="B575" s="206" t="s">
        <v>81</v>
      </c>
      <c r="C575" s="206" t="s">
        <v>81</v>
      </c>
      <c r="D575" s="210" t="s">
        <v>1234</v>
      </c>
      <c r="E575" s="214" t="s">
        <v>483</v>
      </c>
      <c r="F575" s="209" t="s">
        <v>162</v>
      </c>
      <c r="G575" s="206" t="s">
        <v>86</v>
      </c>
      <c r="H575" s="212">
        <v>22111</v>
      </c>
    </row>
    <row r="576" spans="1:8" ht="29" hidden="1" x14ac:dyDescent="0.35">
      <c r="A576" s="209">
        <v>2</v>
      </c>
      <c r="B576" s="206" t="s">
        <v>81</v>
      </c>
      <c r="C576" s="206" t="s">
        <v>81</v>
      </c>
      <c r="D576" s="210" t="s">
        <v>1235</v>
      </c>
      <c r="E576" s="215" t="s">
        <v>484</v>
      </c>
      <c r="F576" s="209" t="s">
        <v>162</v>
      </c>
      <c r="G576" s="206" t="s">
        <v>86</v>
      </c>
      <c r="H576" s="212">
        <v>221111</v>
      </c>
    </row>
    <row r="577" spans="1:8" hidden="1" x14ac:dyDescent="0.35">
      <c r="A577" s="209">
        <v>2</v>
      </c>
      <c r="B577" s="206" t="s">
        <v>81</v>
      </c>
      <c r="C577" s="206" t="s">
        <v>81</v>
      </c>
      <c r="D577" s="210" t="s">
        <v>1236</v>
      </c>
      <c r="E577" s="215" t="s">
        <v>484</v>
      </c>
      <c r="F577" s="209" t="s">
        <v>162</v>
      </c>
      <c r="G577" s="206" t="s">
        <v>86</v>
      </c>
      <c r="H577" s="212">
        <v>221111</v>
      </c>
    </row>
    <row r="578" spans="1:8" ht="43.5" hidden="1" x14ac:dyDescent="0.35">
      <c r="A578" s="209">
        <v>2</v>
      </c>
      <c r="B578" s="206" t="s">
        <v>81</v>
      </c>
      <c r="C578" s="206" t="s">
        <v>81</v>
      </c>
      <c r="D578" s="210" t="s">
        <v>1237</v>
      </c>
      <c r="E578" s="215" t="s">
        <v>484</v>
      </c>
      <c r="F578" s="209" t="s">
        <v>162</v>
      </c>
      <c r="G578" s="206" t="s">
        <v>86</v>
      </c>
      <c r="H578" s="212">
        <v>221111</v>
      </c>
    </row>
    <row r="579" spans="1:8" ht="43.5" hidden="1" x14ac:dyDescent="0.35">
      <c r="A579" s="209">
        <v>2</v>
      </c>
      <c r="B579" s="206" t="s">
        <v>81</v>
      </c>
      <c r="C579" s="206" t="s">
        <v>81</v>
      </c>
      <c r="D579" s="210" t="s">
        <v>1238</v>
      </c>
      <c r="E579" s="215" t="s">
        <v>484</v>
      </c>
      <c r="F579" s="209" t="s">
        <v>162</v>
      </c>
      <c r="G579" s="206" t="s">
        <v>86</v>
      </c>
      <c r="H579" s="212">
        <v>221111</v>
      </c>
    </row>
    <row r="580" spans="1:8" hidden="1" x14ac:dyDescent="0.35">
      <c r="A580" s="209">
        <v>2</v>
      </c>
      <c r="B580" s="206" t="s">
        <v>81</v>
      </c>
      <c r="C580" s="206" t="s">
        <v>81</v>
      </c>
      <c r="D580" s="210" t="s">
        <v>1239</v>
      </c>
      <c r="E580" s="214" t="s">
        <v>483</v>
      </c>
      <c r="F580" s="209" t="s">
        <v>162</v>
      </c>
      <c r="G580" s="206" t="s">
        <v>86</v>
      </c>
      <c r="H580" s="212">
        <v>22111</v>
      </c>
    </row>
    <row r="581" spans="1:8" ht="29" hidden="1" x14ac:dyDescent="0.35">
      <c r="A581" s="209">
        <v>2</v>
      </c>
      <c r="B581" s="206" t="s">
        <v>81</v>
      </c>
      <c r="C581" s="206" t="s">
        <v>81</v>
      </c>
      <c r="D581" s="210" t="s">
        <v>1240</v>
      </c>
      <c r="E581" s="215" t="s">
        <v>484</v>
      </c>
      <c r="F581" s="209" t="s">
        <v>162</v>
      </c>
      <c r="G581" s="206" t="s">
        <v>86</v>
      </c>
      <c r="H581" s="212">
        <v>221111</v>
      </c>
    </row>
    <row r="582" spans="1:8" ht="29" hidden="1" x14ac:dyDescent="0.35">
      <c r="A582" s="209">
        <v>2</v>
      </c>
      <c r="B582" s="206" t="s">
        <v>81</v>
      </c>
      <c r="C582" s="206" t="s">
        <v>81</v>
      </c>
      <c r="D582" s="210" t="s">
        <v>1241</v>
      </c>
      <c r="E582" s="215" t="s">
        <v>484</v>
      </c>
      <c r="F582" s="209" t="s">
        <v>162</v>
      </c>
      <c r="G582" s="206" t="s">
        <v>86</v>
      </c>
      <c r="H582" s="212">
        <v>221111</v>
      </c>
    </row>
    <row r="583" spans="1:8" ht="43.5" hidden="1" x14ac:dyDescent="0.35">
      <c r="A583" s="209">
        <v>2</v>
      </c>
      <c r="B583" s="206" t="s">
        <v>81</v>
      </c>
      <c r="C583" s="206" t="s">
        <v>81</v>
      </c>
      <c r="D583" s="210" t="s">
        <v>1242</v>
      </c>
      <c r="E583" s="215" t="s">
        <v>484</v>
      </c>
      <c r="F583" s="209" t="s">
        <v>162</v>
      </c>
      <c r="G583" s="206" t="s">
        <v>86</v>
      </c>
      <c r="H583" s="212">
        <v>221111</v>
      </c>
    </row>
    <row r="584" spans="1:8" ht="29" hidden="1" x14ac:dyDescent="0.35">
      <c r="A584" s="209">
        <v>2</v>
      </c>
      <c r="B584" s="206" t="s">
        <v>81</v>
      </c>
      <c r="C584" s="206" t="s">
        <v>81</v>
      </c>
      <c r="D584" s="210" t="s">
        <v>1243</v>
      </c>
      <c r="E584" s="215" t="s">
        <v>484</v>
      </c>
      <c r="F584" s="209" t="s">
        <v>162</v>
      </c>
      <c r="G584" s="206" t="s">
        <v>86</v>
      </c>
      <c r="H584" s="212">
        <v>221111</v>
      </c>
    </row>
    <row r="585" spans="1:8" ht="29" hidden="1" x14ac:dyDescent="0.35">
      <c r="A585" s="209">
        <v>2</v>
      </c>
      <c r="B585" s="206" t="s">
        <v>81</v>
      </c>
      <c r="C585" s="206" t="s">
        <v>81</v>
      </c>
      <c r="D585" s="210" t="s">
        <v>1244</v>
      </c>
      <c r="E585" s="215" t="s">
        <v>484</v>
      </c>
      <c r="F585" s="209" t="s">
        <v>162</v>
      </c>
      <c r="G585" s="206" t="s">
        <v>86</v>
      </c>
      <c r="H585" s="212">
        <v>221111</v>
      </c>
    </row>
    <row r="586" spans="1:8" x14ac:dyDescent="0.35">
      <c r="A586" s="209">
        <v>2</v>
      </c>
      <c r="B586" s="206" t="s">
        <v>81</v>
      </c>
      <c r="C586" s="206" t="s">
        <v>81</v>
      </c>
      <c r="D586" s="210" t="s">
        <v>1245</v>
      </c>
      <c r="E586" s="213" t="s">
        <v>332</v>
      </c>
      <c r="F586" s="209" t="s">
        <v>162</v>
      </c>
      <c r="G586" s="206" t="str">
        <f>$D$546</f>
        <v>Business Process Management</v>
      </c>
      <c r="H586" s="212">
        <v>2154</v>
      </c>
    </row>
    <row r="587" spans="1:8" hidden="1" x14ac:dyDescent="0.35">
      <c r="A587" s="209">
        <v>2</v>
      </c>
      <c r="B587" s="206" t="s">
        <v>81</v>
      </c>
      <c r="C587" s="206" t="s">
        <v>81</v>
      </c>
      <c r="D587" s="210" t="s">
        <v>1246</v>
      </c>
      <c r="E587" s="214" t="s">
        <v>483</v>
      </c>
      <c r="F587" s="209" t="s">
        <v>162</v>
      </c>
      <c r="G587" s="206" t="s">
        <v>86</v>
      </c>
      <c r="H587" s="212">
        <v>22111</v>
      </c>
    </row>
    <row r="588" spans="1:8" ht="29" hidden="1" x14ac:dyDescent="0.35">
      <c r="A588" s="209">
        <v>2</v>
      </c>
      <c r="B588" s="206" t="s">
        <v>81</v>
      </c>
      <c r="C588" s="206" t="s">
        <v>81</v>
      </c>
      <c r="D588" s="210" t="s">
        <v>1247</v>
      </c>
      <c r="E588" s="215" t="s">
        <v>484</v>
      </c>
      <c r="F588" s="209" t="s">
        <v>162</v>
      </c>
      <c r="G588" s="206" t="s">
        <v>86</v>
      </c>
      <c r="H588" s="212">
        <v>221111</v>
      </c>
    </row>
    <row r="589" spans="1:8" ht="29" hidden="1" x14ac:dyDescent="0.35">
      <c r="A589" s="209">
        <v>2</v>
      </c>
      <c r="B589" s="206" t="s">
        <v>81</v>
      </c>
      <c r="C589" s="206" t="s">
        <v>81</v>
      </c>
      <c r="D589" s="210" t="s">
        <v>1248</v>
      </c>
      <c r="E589" s="215" t="s">
        <v>484</v>
      </c>
      <c r="F589" s="209" t="s">
        <v>162</v>
      </c>
      <c r="G589" s="206" t="s">
        <v>86</v>
      </c>
      <c r="H589" s="212">
        <v>221111</v>
      </c>
    </row>
    <row r="590" spans="1:8" hidden="1" x14ac:dyDescent="0.35">
      <c r="A590" s="209">
        <v>2</v>
      </c>
      <c r="B590" s="206" t="s">
        <v>81</v>
      </c>
      <c r="C590" s="206" t="s">
        <v>81</v>
      </c>
      <c r="D590" s="210" t="s">
        <v>1249</v>
      </c>
      <c r="E590" s="214" t="s">
        <v>483</v>
      </c>
      <c r="F590" s="209" t="s">
        <v>162</v>
      </c>
      <c r="G590" s="206" t="s">
        <v>86</v>
      </c>
      <c r="H590" s="212">
        <v>22111</v>
      </c>
    </row>
    <row r="591" spans="1:8" ht="29" hidden="1" x14ac:dyDescent="0.35">
      <c r="A591" s="209">
        <v>2</v>
      </c>
      <c r="B591" s="206" t="s">
        <v>81</v>
      </c>
      <c r="C591" s="206" t="s">
        <v>81</v>
      </c>
      <c r="D591" s="210" t="s">
        <v>1250</v>
      </c>
      <c r="E591" s="215" t="s">
        <v>484</v>
      </c>
      <c r="F591" s="209" t="s">
        <v>162</v>
      </c>
      <c r="G591" s="206" t="s">
        <v>86</v>
      </c>
      <c r="H591" s="212">
        <v>221111</v>
      </c>
    </row>
    <row r="592" spans="1:8" ht="29" hidden="1" x14ac:dyDescent="0.35">
      <c r="A592" s="209">
        <v>2</v>
      </c>
      <c r="B592" s="206" t="s">
        <v>81</v>
      </c>
      <c r="C592" s="206" t="s">
        <v>81</v>
      </c>
      <c r="D592" s="210" t="s">
        <v>1251</v>
      </c>
      <c r="E592" s="215" t="s">
        <v>484</v>
      </c>
      <c r="F592" s="209" t="s">
        <v>162</v>
      </c>
      <c r="G592" s="206" t="s">
        <v>86</v>
      </c>
      <c r="H592" s="212">
        <v>221111</v>
      </c>
    </row>
    <row r="593" spans="1:8" x14ac:dyDescent="0.35">
      <c r="A593" s="209">
        <v>2</v>
      </c>
      <c r="B593" s="206" t="s">
        <v>81</v>
      </c>
      <c r="C593" s="206" t="s">
        <v>329</v>
      </c>
      <c r="D593" s="210" t="s">
        <v>359</v>
      </c>
      <c r="E593" s="211" t="s">
        <v>330</v>
      </c>
      <c r="F593" s="209" t="s">
        <v>164</v>
      </c>
      <c r="G593" s="206" t="s">
        <v>244</v>
      </c>
      <c r="H593" s="212">
        <v>311</v>
      </c>
    </row>
    <row r="594" spans="1:8" x14ac:dyDescent="0.35">
      <c r="A594" s="209">
        <v>2</v>
      </c>
      <c r="B594" s="206" t="s">
        <v>81</v>
      </c>
      <c r="C594" s="206" t="s">
        <v>329</v>
      </c>
      <c r="D594" s="210" t="s">
        <v>360</v>
      </c>
      <c r="E594" s="211" t="s">
        <v>330</v>
      </c>
      <c r="F594" s="209" t="s">
        <v>164</v>
      </c>
      <c r="G594" s="206" t="s">
        <v>244</v>
      </c>
      <c r="H594" s="212">
        <v>312</v>
      </c>
    </row>
    <row r="595" spans="1:8" x14ac:dyDescent="0.35">
      <c r="A595" s="209">
        <v>2</v>
      </c>
      <c r="B595" s="206" t="s">
        <v>81</v>
      </c>
      <c r="C595" s="206" t="s">
        <v>329</v>
      </c>
      <c r="D595" s="210" t="s">
        <v>1252</v>
      </c>
      <c r="E595" s="213" t="s">
        <v>332</v>
      </c>
      <c r="F595" s="209" t="s">
        <v>164</v>
      </c>
      <c r="G595" s="206" t="s">
        <v>244</v>
      </c>
      <c r="H595" s="212">
        <v>3121</v>
      </c>
    </row>
    <row r="596" spans="1:8" ht="29" hidden="1" x14ac:dyDescent="0.35">
      <c r="A596" s="209">
        <v>2</v>
      </c>
      <c r="B596" s="206" t="s">
        <v>81</v>
      </c>
      <c r="C596" s="206" t="s">
        <v>329</v>
      </c>
      <c r="D596" s="210" t="s">
        <v>1253</v>
      </c>
      <c r="E596" s="214" t="s">
        <v>483</v>
      </c>
      <c r="F596" s="209" t="s">
        <v>164</v>
      </c>
      <c r="G596" s="206" t="s">
        <v>244</v>
      </c>
      <c r="H596" s="212">
        <v>22211</v>
      </c>
    </row>
    <row r="597" spans="1:8" ht="29" hidden="1" x14ac:dyDescent="0.35">
      <c r="A597" s="209">
        <v>2</v>
      </c>
      <c r="B597" s="206" t="s">
        <v>81</v>
      </c>
      <c r="C597" s="206" t="s">
        <v>329</v>
      </c>
      <c r="D597" s="210" t="s">
        <v>1254</v>
      </c>
      <c r="E597" s="215" t="s">
        <v>484</v>
      </c>
      <c r="F597" s="209" t="s">
        <v>164</v>
      </c>
      <c r="G597" s="206" t="s">
        <v>244</v>
      </c>
      <c r="H597" s="212">
        <v>222111</v>
      </c>
    </row>
    <row r="598" spans="1:8" ht="29" hidden="1" x14ac:dyDescent="0.35">
      <c r="A598" s="209">
        <v>2</v>
      </c>
      <c r="B598" s="206" t="s">
        <v>81</v>
      </c>
      <c r="C598" s="206" t="s">
        <v>329</v>
      </c>
      <c r="D598" s="210" t="s">
        <v>1255</v>
      </c>
      <c r="E598" s="215" t="s">
        <v>484</v>
      </c>
      <c r="F598" s="209" t="s">
        <v>164</v>
      </c>
      <c r="G598" s="206" t="s">
        <v>244</v>
      </c>
      <c r="H598" s="212">
        <v>222111</v>
      </c>
    </row>
    <row r="599" spans="1:8" x14ac:dyDescent="0.35">
      <c r="A599" s="209">
        <v>2</v>
      </c>
      <c r="B599" s="206" t="s">
        <v>81</v>
      </c>
      <c r="C599" s="206" t="s">
        <v>329</v>
      </c>
      <c r="D599" s="210" t="s">
        <v>1256</v>
      </c>
      <c r="E599" s="213" t="s">
        <v>332</v>
      </c>
      <c r="F599" s="209" t="s">
        <v>165</v>
      </c>
      <c r="G599" s="206" t="s">
        <v>244</v>
      </c>
      <c r="H599" s="212">
        <v>3122</v>
      </c>
    </row>
    <row r="600" spans="1:8" hidden="1" x14ac:dyDescent="0.35">
      <c r="A600" s="209">
        <v>2</v>
      </c>
      <c r="B600" s="206" t="s">
        <v>81</v>
      </c>
      <c r="C600" s="206" t="s">
        <v>329</v>
      </c>
      <c r="D600" s="210" t="s">
        <v>1257</v>
      </c>
      <c r="E600" s="214" t="s">
        <v>483</v>
      </c>
      <c r="F600" s="209" t="s">
        <v>165</v>
      </c>
      <c r="G600" s="206" t="s">
        <v>244</v>
      </c>
      <c r="H600" s="212">
        <v>22211</v>
      </c>
    </row>
    <row r="601" spans="1:8" hidden="1" x14ac:dyDescent="0.35">
      <c r="A601" s="209">
        <v>2</v>
      </c>
      <c r="B601" s="206" t="s">
        <v>81</v>
      </c>
      <c r="C601" s="206" t="s">
        <v>329</v>
      </c>
      <c r="D601" s="210" t="s">
        <v>1258</v>
      </c>
      <c r="E601" s="215" t="s">
        <v>484</v>
      </c>
      <c r="F601" s="209" t="s">
        <v>165</v>
      </c>
      <c r="G601" s="206" t="s">
        <v>244</v>
      </c>
      <c r="H601" s="212">
        <v>222111</v>
      </c>
    </row>
    <row r="602" spans="1:8" hidden="1" x14ac:dyDescent="0.35">
      <c r="A602" s="209">
        <v>2</v>
      </c>
      <c r="B602" s="206" t="s">
        <v>81</v>
      </c>
      <c r="C602" s="206" t="s">
        <v>329</v>
      </c>
      <c r="D602" s="210" t="s">
        <v>1259</v>
      </c>
      <c r="E602" s="215" t="s">
        <v>484</v>
      </c>
      <c r="F602" s="209" t="s">
        <v>165</v>
      </c>
      <c r="G602" s="206" t="s">
        <v>244</v>
      </c>
      <c r="H602" s="212">
        <v>222111</v>
      </c>
    </row>
    <row r="603" spans="1:8" ht="29" hidden="1" x14ac:dyDescent="0.35">
      <c r="A603" s="209">
        <v>2</v>
      </c>
      <c r="B603" s="206" t="s">
        <v>81</v>
      </c>
      <c r="C603" s="206" t="s">
        <v>329</v>
      </c>
      <c r="D603" s="210" t="s">
        <v>1260</v>
      </c>
      <c r="E603" s="215" t="s">
        <v>484</v>
      </c>
      <c r="F603" s="209" t="s">
        <v>165</v>
      </c>
      <c r="G603" s="206" t="s">
        <v>244</v>
      </c>
      <c r="H603" s="212">
        <v>222111</v>
      </c>
    </row>
    <row r="604" spans="1:8" hidden="1" x14ac:dyDescent="0.35">
      <c r="A604" s="209">
        <v>2</v>
      </c>
      <c r="B604" s="206" t="s">
        <v>81</v>
      </c>
      <c r="C604" s="206" t="s">
        <v>329</v>
      </c>
      <c r="D604" s="210" t="s">
        <v>1261</v>
      </c>
      <c r="E604" s="215" t="s">
        <v>484</v>
      </c>
      <c r="F604" s="209" t="s">
        <v>165</v>
      </c>
      <c r="G604" s="206" t="s">
        <v>244</v>
      </c>
      <c r="H604" s="212">
        <v>222111</v>
      </c>
    </row>
    <row r="605" spans="1:8" ht="29" hidden="1" x14ac:dyDescent="0.35">
      <c r="A605" s="209">
        <v>2</v>
      </c>
      <c r="B605" s="206" t="s">
        <v>81</v>
      </c>
      <c r="C605" s="206" t="s">
        <v>329</v>
      </c>
      <c r="D605" s="210" t="s">
        <v>1262</v>
      </c>
      <c r="E605" s="215" t="s">
        <v>484</v>
      </c>
      <c r="F605" s="209" t="s">
        <v>165</v>
      </c>
      <c r="G605" s="206" t="s">
        <v>244</v>
      </c>
      <c r="H605" s="212">
        <v>222111</v>
      </c>
    </row>
    <row r="606" spans="1:8" hidden="1" x14ac:dyDescent="0.35">
      <c r="A606" s="209">
        <v>2</v>
      </c>
      <c r="B606" s="206" t="s">
        <v>81</v>
      </c>
      <c r="C606" s="206" t="s">
        <v>329</v>
      </c>
      <c r="D606" s="210" t="s">
        <v>1263</v>
      </c>
      <c r="E606" s="214" t="s">
        <v>483</v>
      </c>
      <c r="F606" s="209" t="s">
        <v>165</v>
      </c>
      <c r="G606" s="206" t="s">
        <v>244</v>
      </c>
      <c r="H606" s="212">
        <v>22211</v>
      </c>
    </row>
    <row r="607" spans="1:8" hidden="1" x14ac:dyDescent="0.35">
      <c r="A607" s="209">
        <v>2</v>
      </c>
      <c r="B607" s="206" t="s">
        <v>81</v>
      </c>
      <c r="C607" s="206" t="s">
        <v>329</v>
      </c>
      <c r="D607" s="210" t="s">
        <v>1264</v>
      </c>
      <c r="E607" s="215" t="s">
        <v>484</v>
      </c>
      <c r="F607" s="209" t="s">
        <v>165</v>
      </c>
      <c r="G607" s="206" t="s">
        <v>244</v>
      </c>
      <c r="H607" s="212">
        <v>222111</v>
      </c>
    </row>
    <row r="608" spans="1:8" ht="29" hidden="1" x14ac:dyDescent="0.35">
      <c r="A608" s="209">
        <v>2</v>
      </c>
      <c r="B608" s="206" t="s">
        <v>81</v>
      </c>
      <c r="C608" s="206" t="s">
        <v>329</v>
      </c>
      <c r="D608" s="210" t="s">
        <v>1265</v>
      </c>
      <c r="E608" s="215" t="s">
        <v>484</v>
      </c>
      <c r="F608" s="209" t="s">
        <v>165</v>
      </c>
      <c r="G608" s="206" t="s">
        <v>244</v>
      </c>
      <c r="H608" s="212">
        <v>222111</v>
      </c>
    </row>
    <row r="609" spans="1:8" ht="29" hidden="1" x14ac:dyDescent="0.35">
      <c r="A609" s="209">
        <v>2</v>
      </c>
      <c r="B609" s="206" t="s">
        <v>81</v>
      </c>
      <c r="C609" s="206" t="s">
        <v>329</v>
      </c>
      <c r="D609" s="210" t="s">
        <v>1266</v>
      </c>
      <c r="E609" s="215" t="s">
        <v>484</v>
      </c>
      <c r="F609" s="209" t="s">
        <v>165</v>
      </c>
      <c r="G609" s="206" t="s">
        <v>244</v>
      </c>
      <c r="H609" s="212">
        <v>222111</v>
      </c>
    </row>
    <row r="610" spans="1:8" ht="29" hidden="1" x14ac:dyDescent="0.35">
      <c r="A610" s="209">
        <v>2</v>
      </c>
      <c r="B610" s="206" t="s">
        <v>81</v>
      </c>
      <c r="C610" s="206" t="s">
        <v>329</v>
      </c>
      <c r="D610" s="210" t="s">
        <v>1267</v>
      </c>
      <c r="E610" s="215" t="s">
        <v>484</v>
      </c>
      <c r="F610" s="209" t="s">
        <v>555</v>
      </c>
      <c r="G610" s="206" t="s">
        <v>244</v>
      </c>
      <c r="H610" s="212">
        <v>222111</v>
      </c>
    </row>
    <row r="611" spans="1:8" hidden="1" x14ac:dyDescent="0.35">
      <c r="A611" s="209">
        <v>2</v>
      </c>
      <c r="B611" s="206" t="s">
        <v>81</v>
      </c>
      <c r="C611" s="206" t="s">
        <v>329</v>
      </c>
      <c r="D611" s="210" t="s">
        <v>1268</v>
      </c>
      <c r="E611" s="215" t="s">
        <v>484</v>
      </c>
      <c r="F611" s="209" t="s">
        <v>165</v>
      </c>
      <c r="G611" s="206" t="s">
        <v>244</v>
      </c>
      <c r="H611" s="212">
        <v>222111</v>
      </c>
    </row>
    <row r="612" spans="1:8" ht="29" hidden="1" x14ac:dyDescent="0.35">
      <c r="A612" s="209">
        <v>2</v>
      </c>
      <c r="B612" s="206" t="s">
        <v>81</v>
      </c>
      <c r="C612" s="206" t="s">
        <v>329</v>
      </c>
      <c r="D612" s="210" t="s">
        <v>1269</v>
      </c>
      <c r="E612" s="215" t="s">
        <v>484</v>
      </c>
      <c r="F612" s="209" t="s">
        <v>165</v>
      </c>
      <c r="G612" s="206" t="s">
        <v>244</v>
      </c>
      <c r="H612" s="212">
        <v>222111</v>
      </c>
    </row>
    <row r="613" spans="1:8" hidden="1" x14ac:dyDescent="0.35">
      <c r="A613" s="209">
        <v>2</v>
      </c>
      <c r="B613" s="206" t="s">
        <v>81</v>
      </c>
      <c r="C613" s="206" t="s">
        <v>329</v>
      </c>
      <c r="D613" s="210" t="s">
        <v>1270</v>
      </c>
      <c r="E613" s="215" t="s">
        <v>484</v>
      </c>
      <c r="F613" s="209" t="s">
        <v>165</v>
      </c>
      <c r="G613" s="206" t="s">
        <v>244</v>
      </c>
      <c r="H613" s="212">
        <v>222111</v>
      </c>
    </row>
    <row r="614" spans="1:8" hidden="1" x14ac:dyDescent="0.35">
      <c r="A614" s="209">
        <v>2</v>
      </c>
      <c r="B614" s="206" t="s">
        <v>81</v>
      </c>
      <c r="C614" s="206" t="s">
        <v>329</v>
      </c>
      <c r="D614" s="210" t="s">
        <v>1271</v>
      </c>
      <c r="E614" s="215" t="s">
        <v>484</v>
      </c>
      <c r="F614" s="209" t="s">
        <v>165</v>
      </c>
      <c r="G614" s="206" t="s">
        <v>244</v>
      </c>
      <c r="H614" s="212">
        <v>222111</v>
      </c>
    </row>
    <row r="615" spans="1:8" hidden="1" x14ac:dyDescent="0.35">
      <c r="A615" s="209">
        <v>2</v>
      </c>
      <c r="B615" s="206" t="s">
        <v>81</v>
      </c>
      <c r="C615" s="206" t="s">
        <v>329</v>
      </c>
      <c r="D615" s="210" t="s">
        <v>1272</v>
      </c>
      <c r="E615" s="214" t="s">
        <v>483</v>
      </c>
      <c r="F615" s="209" t="s">
        <v>165</v>
      </c>
      <c r="G615" s="206" t="s">
        <v>244</v>
      </c>
      <c r="H615" s="212">
        <v>22211</v>
      </c>
    </row>
    <row r="616" spans="1:8" ht="29" hidden="1" x14ac:dyDescent="0.35">
      <c r="A616" s="209">
        <v>2</v>
      </c>
      <c r="B616" s="206" t="s">
        <v>81</v>
      </c>
      <c r="C616" s="206" t="s">
        <v>329</v>
      </c>
      <c r="D616" s="210" t="s">
        <v>1273</v>
      </c>
      <c r="E616" s="215" t="s">
        <v>484</v>
      </c>
      <c r="F616" s="209" t="s">
        <v>165</v>
      </c>
      <c r="G616" s="206" t="s">
        <v>244</v>
      </c>
      <c r="H616" s="212">
        <v>222111</v>
      </c>
    </row>
    <row r="617" spans="1:8" hidden="1" x14ac:dyDescent="0.35">
      <c r="A617" s="209">
        <v>2</v>
      </c>
      <c r="B617" s="206" t="s">
        <v>81</v>
      </c>
      <c r="C617" s="206" t="s">
        <v>329</v>
      </c>
      <c r="D617" s="210" t="s">
        <v>1274</v>
      </c>
      <c r="E617" s="214" t="s">
        <v>483</v>
      </c>
      <c r="F617" s="209" t="s">
        <v>165</v>
      </c>
      <c r="G617" s="206" t="s">
        <v>244</v>
      </c>
      <c r="H617" s="212">
        <v>22211</v>
      </c>
    </row>
    <row r="618" spans="1:8" hidden="1" x14ac:dyDescent="0.35">
      <c r="A618" s="209">
        <v>2</v>
      </c>
      <c r="B618" s="206" t="s">
        <v>81</v>
      </c>
      <c r="C618" s="206" t="s">
        <v>329</v>
      </c>
      <c r="D618" s="210" t="s">
        <v>1275</v>
      </c>
      <c r="E618" s="215" t="s">
        <v>484</v>
      </c>
      <c r="F618" s="209" t="s">
        <v>165</v>
      </c>
      <c r="G618" s="206" t="s">
        <v>244</v>
      </c>
      <c r="H618" s="212">
        <v>222111</v>
      </c>
    </row>
    <row r="619" spans="1:8" ht="29" hidden="1" x14ac:dyDescent="0.35">
      <c r="A619" s="209">
        <v>2</v>
      </c>
      <c r="B619" s="206" t="s">
        <v>81</v>
      </c>
      <c r="C619" s="206" t="s">
        <v>329</v>
      </c>
      <c r="D619" s="210" t="s">
        <v>1276</v>
      </c>
      <c r="E619" s="215" t="s">
        <v>484</v>
      </c>
      <c r="F619" s="209" t="s">
        <v>165</v>
      </c>
      <c r="G619" s="206" t="s">
        <v>244</v>
      </c>
      <c r="H619" s="212">
        <v>222111</v>
      </c>
    </row>
    <row r="620" spans="1:8" hidden="1" x14ac:dyDescent="0.35">
      <c r="A620" s="209">
        <v>2</v>
      </c>
      <c r="B620" s="206" t="s">
        <v>81</v>
      </c>
      <c r="C620" s="206" t="s">
        <v>329</v>
      </c>
      <c r="D620" s="210" t="s">
        <v>1277</v>
      </c>
      <c r="E620" s="214" t="s">
        <v>483</v>
      </c>
      <c r="F620" s="209" t="s">
        <v>165</v>
      </c>
      <c r="G620" s="206" t="s">
        <v>244</v>
      </c>
      <c r="H620" s="212">
        <v>22211</v>
      </c>
    </row>
    <row r="621" spans="1:8" hidden="1" x14ac:dyDescent="0.35">
      <c r="A621" s="209">
        <v>2</v>
      </c>
      <c r="B621" s="206" t="s">
        <v>81</v>
      </c>
      <c r="C621" s="206" t="s">
        <v>329</v>
      </c>
      <c r="D621" s="210" t="s">
        <v>1278</v>
      </c>
      <c r="E621" s="215" t="s">
        <v>484</v>
      </c>
      <c r="F621" s="209" t="s">
        <v>165</v>
      </c>
      <c r="G621" s="206" t="s">
        <v>244</v>
      </c>
      <c r="H621" s="212">
        <v>222111</v>
      </c>
    </row>
    <row r="622" spans="1:8" x14ac:dyDescent="0.35">
      <c r="A622" s="209">
        <v>2</v>
      </c>
      <c r="B622" s="206" t="s">
        <v>81</v>
      </c>
      <c r="C622" s="206" t="s">
        <v>329</v>
      </c>
      <c r="D622" s="210" t="s">
        <v>1279</v>
      </c>
      <c r="E622" s="213" t="s">
        <v>332</v>
      </c>
      <c r="F622" s="209" t="s">
        <v>165</v>
      </c>
      <c r="G622" s="206" t="s">
        <v>244</v>
      </c>
      <c r="H622" s="212">
        <v>3123</v>
      </c>
    </row>
    <row r="623" spans="1:8" hidden="1" x14ac:dyDescent="0.35">
      <c r="A623" s="209">
        <v>2</v>
      </c>
      <c r="B623" s="206" t="s">
        <v>81</v>
      </c>
      <c r="C623" s="206" t="s">
        <v>329</v>
      </c>
      <c r="D623" s="210" t="s">
        <v>1280</v>
      </c>
      <c r="E623" s="214" t="s">
        <v>483</v>
      </c>
      <c r="F623" s="209" t="s">
        <v>165</v>
      </c>
      <c r="G623" s="206" t="s">
        <v>244</v>
      </c>
      <c r="H623" s="212">
        <v>22211</v>
      </c>
    </row>
    <row r="624" spans="1:8" ht="29" hidden="1" x14ac:dyDescent="0.35">
      <c r="A624" s="209">
        <v>2</v>
      </c>
      <c r="B624" s="206" t="s">
        <v>81</v>
      </c>
      <c r="C624" s="206" t="s">
        <v>329</v>
      </c>
      <c r="D624" s="210" t="s">
        <v>1281</v>
      </c>
      <c r="E624" s="215" t="s">
        <v>484</v>
      </c>
      <c r="F624" s="209" t="s">
        <v>165</v>
      </c>
      <c r="G624" s="206" t="s">
        <v>244</v>
      </c>
      <c r="H624" s="212">
        <v>222111</v>
      </c>
    </row>
    <row r="625" spans="1:8" hidden="1" x14ac:dyDescent="0.35">
      <c r="A625" s="209">
        <v>2</v>
      </c>
      <c r="B625" s="206" t="s">
        <v>81</v>
      </c>
      <c r="C625" s="206" t="s">
        <v>329</v>
      </c>
      <c r="D625" s="210" t="s">
        <v>1282</v>
      </c>
      <c r="E625" s="215" t="s">
        <v>484</v>
      </c>
      <c r="F625" s="209" t="s">
        <v>165</v>
      </c>
      <c r="G625" s="206" t="s">
        <v>244</v>
      </c>
      <c r="H625" s="212">
        <v>222111</v>
      </c>
    </row>
    <row r="626" spans="1:8" hidden="1" x14ac:dyDescent="0.35">
      <c r="A626" s="209">
        <v>2</v>
      </c>
      <c r="B626" s="206" t="s">
        <v>81</v>
      </c>
      <c r="C626" s="206" t="s">
        <v>329</v>
      </c>
      <c r="D626" s="210" t="s">
        <v>1283</v>
      </c>
      <c r="E626" s="215" t="s">
        <v>484</v>
      </c>
      <c r="F626" s="209" t="s">
        <v>165</v>
      </c>
      <c r="G626" s="206" t="s">
        <v>244</v>
      </c>
      <c r="H626" s="212">
        <v>222111</v>
      </c>
    </row>
    <row r="627" spans="1:8" hidden="1" x14ac:dyDescent="0.35">
      <c r="A627" s="209">
        <v>2</v>
      </c>
      <c r="B627" s="206" t="s">
        <v>81</v>
      </c>
      <c r="C627" s="206" t="s">
        <v>329</v>
      </c>
      <c r="D627" s="210" t="s">
        <v>1284</v>
      </c>
      <c r="E627" s="214" t="s">
        <v>483</v>
      </c>
      <c r="F627" s="209" t="s">
        <v>165</v>
      </c>
      <c r="G627" s="206" t="s">
        <v>244</v>
      </c>
      <c r="H627" s="212">
        <v>22211</v>
      </c>
    </row>
    <row r="628" spans="1:8" ht="29" hidden="1" x14ac:dyDescent="0.35">
      <c r="A628" s="209">
        <v>2</v>
      </c>
      <c r="B628" s="206" t="s">
        <v>81</v>
      </c>
      <c r="C628" s="206" t="s">
        <v>329</v>
      </c>
      <c r="D628" s="210" t="s">
        <v>1285</v>
      </c>
      <c r="E628" s="215" t="s">
        <v>484</v>
      </c>
      <c r="F628" s="209" t="s">
        <v>165</v>
      </c>
      <c r="G628" s="206" t="s">
        <v>244</v>
      </c>
      <c r="H628" s="212">
        <v>222111</v>
      </c>
    </row>
    <row r="629" spans="1:8" hidden="1" x14ac:dyDescent="0.35">
      <c r="A629" s="209">
        <v>2</v>
      </c>
      <c r="B629" s="206" t="s">
        <v>81</v>
      </c>
      <c r="C629" s="206" t="s">
        <v>329</v>
      </c>
      <c r="D629" s="210" t="s">
        <v>1286</v>
      </c>
      <c r="E629" s="214" t="s">
        <v>483</v>
      </c>
      <c r="F629" s="209" t="s">
        <v>165</v>
      </c>
      <c r="G629" s="206" t="s">
        <v>244</v>
      </c>
      <c r="H629" s="212">
        <v>22211</v>
      </c>
    </row>
    <row r="630" spans="1:8" hidden="1" x14ac:dyDescent="0.35">
      <c r="A630" s="209">
        <v>2</v>
      </c>
      <c r="B630" s="206" t="s">
        <v>81</v>
      </c>
      <c r="C630" s="206" t="s">
        <v>329</v>
      </c>
      <c r="D630" s="210" t="s">
        <v>1287</v>
      </c>
      <c r="E630" s="215" t="s">
        <v>484</v>
      </c>
      <c r="F630" s="209" t="s">
        <v>165</v>
      </c>
      <c r="G630" s="206" t="s">
        <v>244</v>
      </c>
      <c r="H630" s="212">
        <v>222111</v>
      </c>
    </row>
    <row r="631" spans="1:8" hidden="1" x14ac:dyDescent="0.35">
      <c r="A631" s="209">
        <v>2</v>
      </c>
      <c r="B631" s="206" t="s">
        <v>81</v>
      </c>
      <c r="C631" s="206" t="s">
        <v>329</v>
      </c>
      <c r="D631" s="210" t="s">
        <v>1288</v>
      </c>
      <c r="E631" s="214" t="s">
        <v>483</v>
      </c>
      <c r="F631" s="209" t="s">
        <v>165</v>
      </c>
      <c r="G631" s="206" t="s">
        <v>244</v>
      </c>
      <c r="H631" s="212">
        <v>22211</v>
      </c>
    </row>
    <row r="632" spans="1:8" ht="29" hidden="1" x14ac:dyDescent="0.35">
      <c r="A632" s="209">
        <v>2</v>
      </c>
      <c r="B632" s="206" t="s">
        <v>81</v>
      </c>
      <c r="C632" s="206" t="s">
        <v>329</v>
      </c>
      <c r="D632" s="210" t="s">
        <v>1289</v>
      </c>
      <c r="E632" s="215" t="s">
        <v>484</v>
      </c>
      <c r="F632" s="209" t="s">
        <v>165</v>
      </c>
      <c r="G632" s="206" t="s">
        <v>244</v>
      </c>
      <c r="H632" s="212">
        <v>222111</v>
      </c>
    </row>
    <row r="633" spans="1:8" x14ac:dyDescent="0.35">
      <c r="A633" s="209">
        <v>2</v>
      </c>
      <c r="B633" s="206" t="s">
        <v>81</v>
      </c>
      <c r="C633" s="206" t="s">
        <v>329</v>
      </c>
      <c r="D633" s="210" t="s">
        <v>1290</v>
      </c>
      <c r="E633" s="213" t="s">
        <v>332</v>
      </c>
      <c r="F633" s="209" t="s">
        <v>164</v>
      </c>
      <c r="G633" s="206" t="s">
        <v>244</v>
      </c>
      <c r="H633" s="212">
        <v>3124</v>
      </c>
    </row>
    <row r="634" spans="1:8" hidden="1" x14ac:dyDescent="0.35">
      <c r="A634" s="209">
        <v>2</v>
      </c>
      <c r="B634" s="206" t="s">
        <v>81</v>
      </c>
      <c r="C634" s="206" t="s">
        <v>329</v>
      </c>
      <c r="D634" s="210" t="s">
        <v>1291</v>
      </c>
      <c r="E634" s="214" t="s">
        <v>483</v>
      </c>
      <c r="F634" s="209" t="s">
        <v>164</v>
      </c>
      <c r="G634" s="206" t="s">
        <v>244</v>
      </c>
      <c r="H634" s="212">
        <v>22211</v>
      </c>
    </row>
    <row r="635" spans="1:8" hidden="1" x14ac:dyDescent="0.35">
      <c r="A635" s="209">
        <v>2</v>
      </c>
      <c r="B635" s="206" t="s">
        <v>81</v>
      </c>
      <c r="C635" s="206" t="s">
        <v>329</v>
      </c>
      <c r="D635" s="210" t="s">
        <v>1292</v>
      </c>
      <c r="E635" s="215" t="s">
        <v>484</v>
      </c>
      <c r="F635" s="209" t="s">
        <v>164</v>
      </c>
      <c r="G635" s="206" t="s">
        <v>244</v>
      </c>
      <c r="H635" s="212">
        <v>222111</v>
      </c>
    </row>
    <row r="636" spans="1:8" hidden="1" x14ac:dyDescent="0.35">
      <c r="A636" s="209">
        <v>2</v>
      </c>
      <c r="B636" s="206" t="s">
        <v>81</v>
      </c>
      <c r="C636" s="206" t="s">
        <v>329</v>
      </c>
      <c r="D636" s="210" t="s">
        <v>1293</v>
      </c>
      <c r="E636" s="215" t="s">
        <v>484</v>
      </c>
      <c r="F636" s="209" t="s">
        <v>164</v>
      </c>
      <c r="G636" s="206" t="s">
        <v>244</v>
      </c>
      <c r="H636" s="212">
        <v>222111</v>
      </c>
    </row>
    <row r="637" spans="1:8" ht="29" hidden="1" x14ac:dyDescent="0.35">
      <c r="A637" s="209">
        <v>2</v>
      </c>
      <c r="B637" s="206" t="s">
        <v>81</v>
      </c>
      <c r="C637" s="206" t="s">
        <v>329</v>
      </c>
      <c r="D637" s="210" t="s">
        <v>1294</v>
      </c>
      <c r="E637" s="214" t="s">
        <v>483</v>
      </c>
      <c r="F637" s="209" t="s">
        <v>164</v>
      </c>
      <c r="G637" s="206" t="s">
        <v>244</v>
      </c>
      <c r="H637" s="212">
        <v>22211</v>
      </c>
    </row>
    <row r="638" spans="1:8" ht="29" hidden="1" x14ac:dyDescent="0.35">
      <c r="A638" s="209">
        <v>2</v>
      </c>
      <c r="B638" s="206" t="s">
        <v>81</v>
      </c>
      <c r="C638" s="206" t="s">
        <v>329</v>
      </c>
      <c r="D638" s="210" t="s">
        <v>1295</v>
      </c>
      <c r="E638" s="215" t="s">
        <v>484</v>
      </c>
      <c r="F638" s="209" t="s">
        <v>164</v>
      </c>
      <c r="G638" s="206" t="s">
        <v>244</v>
      </c>
      <c r="H638" s="212">
        <v>222111</v>
      </c>
    </row>
    <row r="639" spans="1:8" ht="29" hidden="1" x14ac:dyDescent="0.35">
      <c r="A639" s="209">
        <v>2</v>
      </c>
      <c r="B639" s="206" t="s">
        <v>81</v>
      </c>
      <c r="C639" s="206" t="s">
        <v>329</v>
      </c>
      <c r="D639" s="210" t="s">
        <v>1296</v>
      </c>
      <c r="E639" s="214" t="s">
        <v>483</v>
      </c>
      <c r="F639" s="209" t="s">
        <v>164</v>
      </c>
      <c r="G639" s="206" t="s">
        <v>244</v>
      </c>
      <c r="H639" s="212">
        <v>22211</v>
      </c>
    </row>
    <row r="640" spans="1:8" ht="29" hidden="1" x14ac:dyDescent="0.35">
      <c r="A640" s="209">
        <v>2</v>
      </c>
      <c r="B640" s="206" t="s">
        <v>81</v>
      </c>
      <c r="C640" s="206" t="s">
        <v>329</v>
      </c>
      <c r="D640" s="210" t="s">
        <v>1297</v>
      </c>
      <c r="E640" s="215" t="s">
        <v>484</v>
      </c>
      <c r="F640" s="209" t="s">
        <v>164</v>
      </c>
      <c r="G640" s="206" t="s">
        <v>244</v>
      </c>
      <c r="H640" s="212">
        <v>222111</v>
      </c>
    </row>
    <row r="641" spans="1:8" hidden="1" x14ac:dyDescent="0.35">
      <c r="A641" s="209">
        <v>2</v>
      </c>
      <c r="B641" s="206" t="s">
        <v>81</v>
      </c>
      <c r="C641" s="206" t="s">
        <v>329</v>
      </c>
      <c r="D641" s="210" t="s">
        <v>1298</v>
      </c>
      <c r="E641" s="214" t="s">
        <v>483</v>
      </c>
      <c r="F641" s="209" t="s">
        <v>164</v>
      </c>
      <c r="G641" s="206" t="s">
        <v>244</v>
      </c>
      <c r="H641" s="212">
        <v>22211</v>
      </c>
    </row>
    <row r="642" spans="1:8" hidden="1" x14ac:dyDescent="0.35">
      <c r="A642" s="209">
        <v>2</v>
      </c>
      <c r="B642" s="206" t="s">
        <v>81</v>
      </c>
      <c r="C642" s="206" t="s">
        <v>329</v>
      </c>
      <c r="D642" s="210" t="s">
        <v>1299</v>
      </c>
      <c r="E642" s="215" t="s">
        <v>484</v>
      </c>
      <c r="F642" s="209" t="s">
        <v>164</v>
      </c>
      <c r="G642" s="206" t="s">
        <v>244</v>
      </c>
      <c r="H642" s="212">
        <v>222111</v>
      </c>
    </row>
    <row r="643" spans="1:8" hidden="1" x14ac:dyDescent="0.35">
      <c r="A643" s="209">
        <v>2</v>
      </c>
      <c r="B643" s="206" t="s">
        <v>81</v>
      </c>
      <c r="C643" s="206" t="s">
        <v>329</v>
      </c>
      <c r="D643" s="210" t="s">
        <v>1300</v>
      </c>
      <c r="E643" s="215" t="s">
        <v>484</v>
      </c>
      <c r="F643" s="209" t="s">
        <v>164</v>
      </c>
      <c r="G643" s="206" t="s">
        <v>244</v>
      </c>
      <c r="H643" s="212">
        <v>222111</v>
      </c>
    </row>
    <row r="644" spans="1:8" ht="29" hidden="1" x14ac:dyDescent="0.35">
      <c r="A644" s="209">
        <v>2</v>
      </c>
      <c r="B644" s="206" t="s">
        <v>81</v>
      </c>
      <c r="C644" s="206" t="s">
        <v>329</v>
      </c>
      <c r="D644" s="210" t="s">
        <v>1301</v>
      </c>
      <c r="E644" s="214" t="s">
        <v>483</v>
      </c>
      <c r="F644" s="209" t="s">
        <v>555</v>
      </c>
      <c r="G644" s="206" t="s">
        <v>244</v>
      </c>
      <c r="H644" s="212">
        <v>22211</v>
      </c>
    </row>
    <row r="645" spans="1:8" ht="43.5" hidden="1" x14ac:dyDescent="0.35">
      <c r="A645" s="209">
        <v>2</v>
      </c>
      <c r="B645" s="206" t="s">
        <v>81</v>
      </c>
      <c r="C645" s="206" t="s">
        <v>329</v>
      </c>
      <c r="D645" s="210" t="s">
        <v>1302</v>
      </c>
      <c r="E645" s="215" t="s">
        <v>484</v>
      </c>
      <c r="F645" s="209" t="s">
        <v>555</v>
      </c>
      <c r="G645" s="206" t="s">
        <v>244</v>
      </c>
      <c r="H645" s="212">
        <v>222111</v>
      </c>
    </row>
    <row r="646" spans="1:8" x14ac:dyDescent="0.35">
      <c r="A646" s="209">
        <v>2</v>
      </c>
      <c r="B646" s="206" t="s">
        <v>81</v>
      </c>
      <c r="C646" s="206" t="s">
        <v>329</v>
      </c>
      <c r="D646" s="210" t="s">
        <v>1303</v>
      </c>
      <c r="E646" s="213" t="s">
        <v>332</v>
      </c>
      <c r="F646" s="209" t="s">
        <v>165</v>
      </c>
      <c r="G646" s="206" t="s">
        <v>244</v>
      </c>
      <c r="H646" s="212">
        <v>3125</v>
      </c>
    </row>
    <row r="647" spans="1:8" ht="29" hidden="1" x14ac:dyDescent="0.35">
      <c r="A647" s="209">
        <v>2</v>
      </c>
      <c r="B647" s="206" t="s">
        <v>81</v>
      </c>
      <c r="C647" s="206" t="s">
        <v>329</v>
      </c>
      <c r="D647" s="210" t="s">
        <v>1304</v>
      </c>
      <c r="E647" s="214" t="s">
        <v>483</v>
      </c>
      <c r="F647" s="209" t="s">
        <v>165</v>
      </c>
      <c r="G647" s="206" t="s">
        <v>244</v>
      </c>
      <c r="H647" s="212">
        <v>22211</v>
      </c>
    </row>
    <row r="648" spans="1:8" ht="43.5" hidden="1" x14ac:dyDescent="0.35">
      <c r="A648" s="209">
        <v>2</v>
      </c>
      <c r="B648" s="206" t="s">
        <v>81</v>
      </c>
      <c r="C648" s="206" t="s">
        <v>329</v>
      </c>
      <c r="D648" s="210" t="s">
        <v>1305</v>
      </c>
      <c r="E648" s="215" t="s">
        <v>484</v>
      </c>
      <c r="F648" s="209" t="s">
        <v>165</v>
      </c>
      <c r="G648" s="206" t="s">
        <v>244</v>
      </c>
      <c r="H648" s="212">
        <v>222111</v>
      </c>
    </row>
    <row r="649" spans="1:8" ht="43.5" hidden="1" x14ac:dyDescent="0.35">
      <c r="A649" s="209">
        <v>2</v>
      </c>
      <c r="B649" s="206" t="s">
        <v>81</v>
      </c>
      <c r="C649" s="206" t="s">
        <v>329</v>
      </c>
      <c r="D649" s="210" t="s">
        <v>1306</v>
      </c>
      <c r="E649" s="215" t="s">
        <v>484</v>
      </c>
      <c r="F649" s="209" t="s">
        <v>165</v>
      </c>
      <c r="G649" s="206" t="s">
        <v>244</v>
      </c>
      <c r="H649" s="212">
        <v>222111</v>
      </c>
    </row>
    <row r="650" spans="1:8" ht="29" hidden="1" x14ac:dyDescent="0.35">
      <c r="A650" s="209">
        <v>2</v>
      </c>
      <c r="B650" s="206" t="s">
        <v>81</v>
      </c>
      <c r="C650" s="206" t="s">
        <v>329</v>
      </c>
      <c r="D650" s="210" t="s">
        <v>1307</v>
      </c>
      <c r="E650" s="214" t="s">
        <v>483</v>
      </c>
      <c r="F650" s="209" t="s">
        <v>165</v>
      </c>
      <c r="G650" s="206" t="s">
        <v>244</v>
      </c>
      <c r="H650" s="212">
        <v>22211</v>
      </c>
    </row>
    <row r="651" spans="1:8" ht="58" hidden="1" x14ac:dyDescent="0.35">
      <c r="A651" s="209">
        <v>2</v>
      </c>
      <c r="B651" s="206" t="s">
        <v>81</v>
      </c>
      <c r="C651" s="206" t="s">
        <v>329</v>
      </c>
      <c r="D651" s="210" t="s">
        <v>1308</v>
      </c>
      <c r="E651" s="215" t="s">
        <v>484</v>
      </c>
      <c r="F651" s="209" t="s">
        <v>165</v>
      </c>
      <c r="G651" s="206" t="s">
        <v>244</v>
      </c>
      <c r="H651" s="212">
        <v>222111</v>
      </c>
    </row>
    <row r="652" spans="1:8" ht="29" hidden="1" x14ac:dyDescent="0.35">
      <c r="A652" s="209">
        <v>2</v>
      </c>
      <c r="B652" s="206" t="s">
        <v>81</v>
      </c>
      <c r="C652" s="206" t="s">
        <v>329</v>
      </c>
      <c r="D652" s="210" t="s">
        <v>1309</v>
      </c>
      <c r="E652" s="214" t="s">
        <v>483</v>
      </c>
      <c r="F652" s="209" t="s">
        <v>165</v>
      </c>
      <c r="G652" s="206" t="s">
        <v>244</v>
      </c>
      <c r="H652" s="212">
        <v>22211</v>
      </c>
    </row>
    <row r="653" spans="1:8" ht="58" hidden="1" x14ac:dyDescent="0.35">
      <c r="A653" s="209">
        <v>2</v>
      </c>
      <c r="B653" s="206" t="s">
        <v>81</v>
      </c>
      <c r="C653" s="206" t="s">
        <v>329</v>
      </c>
      <c r="D653" s="210" t="s">
        <v>1310</v>
      </c>
      <c r="E653" s="215" t="s">
        <v>484</v>
      </c>
      <c r="F653" s="209" t="s">
        <v>165</v>
      </c>
      <c r="G653" s="206" t="s">
        <v>244</v>
      </c>
      <c r="H653" s="212">
        <v>222111</v>
      </c>
    </row>
    <row r="654" spans="1:8" x14ac:dyDescent="0.35">
      <c r="A654" s="209">
        <v>2</v>
      </c>
      <c r="B654" s="206" t="s">
        <v>81</v>
      </c>
      <c r="C654" s="206" t="s">
        <v>329</v>
      </c>
      <c r="D654" s="210" t="s">
        <v>1311</v>
      </c>
      <c r="E654" s="213" t="s">
        <v>332</v>
      </c>
      <c r="F654" s="209" t="s">
        <v>165</v>
      </c>
      <c r="G654" s="206" t="s">
        <v>244</v>
      </c>
      <c r="H654" s="212">
        <v>3126</v>
      </c>
    </row>
    <row r="655" spans="1:8" ht="29" hidden="1" x14ac:dyDescent="0.35">
      <c r="A655" s="209">
        <v>2</v>
      </c>
      <c r="B655" s="206" t="s">
        <v>81</v>
      </c>
      <c r="C655" s="206" t="s">
        <v>329</v>
      </c>
      <c r="D655" s="210" t="s">
        <v>1312</v>
      </c>
      <c r="E655" s="214" t="s">
        <v>483</v>
      </c>
      <c r="F655" s="209" t="s">
        <v>165</v>
      </c>
      <c r="G655" s="206" t="s">
        <v>244</v>
      </c>
      <c r="H655" s="212">
        <v>22211</v>
      </c>
    </row>
    <row r="656" spans="1:8" ht="58" hidden="1" x14ac:dyDescent="0.35">
      <c r="A656" s="209">
        <v>2</v>
      </c>
      <c r="B656" s="206" t="s">
        <v>81</v>
      </c>
      <c r="C656" s="206" t="s">
        <v>329</v>
      </c>
      <c r="D656" s="210" t="s">
        <v>1313</v>
      </c>
      <c r="E656" s="215" t="s">
        <v>484</v>
      </c>
      <c r="F656" s="209" t="s">
        <v>165</v>
      </c>
      <c r="G656" s="206" t="s">
        <v>244</v>
      </c>
      <c r="H656" s="212">
        <v>222111</v>
      </c>
    </row>
    <row r="657" spans="1:8" ht="58" hidden="1" x14ac:dyDescent="0.35">
      <c r="A657" s="209">
        <v>2</v>
      </c>
      <c r="B657" s="206" t="s">
        <v>81</v>
      </c>
      <c r="C657" s="206" t="s">
        <v>329</v>
      </c>
      <c r="D657" s="210" t="s">
        <v>1314</v>
      </c>
      <c r="E657" s="215" t="s">
        <v>484</v>
      </c>
      <c r="F657" s="209" t="s">
        <v>165</v>
      </c>
      <c r="G657" s="206" t="s">
        <v>244</v>
      </c>
      <c r="H657" s="212">
        <v>222111</v>
      </c>
    </row>
    <row r="658" spans="1:8" hidden="1" x14ac:dyDescent="0.35">
      <c r="A658" s="209">
        <v>2</v>
      </c>
      <c r="B658" s="206" t="s">
        <v>81</v>
      </c>
      <c r="C658" s="206" t="s">
        <v>329</v>
      </c>
      <c r="D658" s="210" t="s">
        <v>1315</v>
      </c>
      <c r="E658" s="214" t="s">
        <v>483</v>
      </c>
      <c r="F658" s="209" t="s">
        <v>165</v>
      </c>
      <c r="G658" s="206" t="s">
        <v>244</v>
      </c>
      <c r="H658" s="212">
        <v>22211</v>
      </c>
    </row>
    <row r="659" spans="1:8" ht="29" hidden="1" x14ac:dyDescent="0.35">
      <c r="A659" s="209">
        <v>2</v>
      </c>
      <c r="B659" s="206" t="s">
        <v>81</v>
      </c>
      <c r="C659" s="206" t="s">
        <v>329</v>
      </c>
      <c r="D659" s="210" t="s">
        <v>1316</v>
      </c>
      <c r="E659" s="215" t="s">
        <v>484</v>
      </c>
      <c r="F659" s="209" t="s">
        <v>165</v>
      </c>
      <c r="G659" s="206" t="s">
        <v>244</v>
      </c>
      <c r="H659" s="212">
        <v>222111</v>
      </c>
    </row>
    <row r="660" spans="1:8" ht="29" hidden="1" x14ac:dyDescent="0.35">
      <c r="A660" s="209">
        <v>2</v>
      </c>
      <c r="B660" s="206" t="s">
        <v>81</v>
      </c>
      <c r="C660" s="206" t="s">
        <v>329</v>
      </c>
      <c r="D660" s="210" t="s">
        <v>1317</v>
      </c>
      <c r="E660" s="215" t="s">
        <v>484</v>
      </c>
      <c r="F660" s="209" t="s">
        <v>165</v>
      </c>
      <c r="G660" s="206" t="s">
        <v>244</v>
      </c>
      <c r="H660" s="212">
        <v>222111</v>
      </c>
    </row>
    <row r="661" spans="1:8" hidden="1" x14ac:dyDescent="0.35">
      <c r="A661" s="209">
        <v>2</v>
      </c>
      <c r="B661" s="206" t="s">
        <v>81</v>
      </c>
      <c r="C661" s="206" t="s">
        <v>329</v>
      </c>
      <c r="D661" s="210" t="s">
        <v>1318</v>
      </c>
      <c r="E661" s="214" t="s">
        <v>483</v>
      </c>
      <c r="F661" s="209" t="s">
        <v>165</v>
      </c>
      <c r="G661" s="206" t="s">
        <v>244</v>
      </c>
      <c r="H661" s="212">
        <v>22211</v>
      </c>
    </row>
    <row r="662" spans="1:8" ht="58" hidden="1" x14ac:dyDescent="0.35">
      <c r="A662" s="209">
        <v>2</v>
      </c>
      <c r="B662" s="206" t="s">
        <v>81</v>
      </c>
      <c r="C662" s="206" t="s">
        <v>329</v>
      </c>
      <c r="D662" s="210" t="s">
        <v>1319</v>
      </c>
      <c r="E662" s="215" t="s">
        <v>484</v>
      </c>
      <c r="F662" s="209" t="s">
        <v>165</v>
      </c>
      <c r="G662" s="206" t="s">
        <v>244</v>
      </c>
      <c r="H662" s="212">
        <v>222111</v>
      </c>
    </row>
    <row r="663" spans="1:8" hidden="1" x14ac:dyDescent="0.35">
      <c r="A663" s="209">
        <v>2</v>
      </c>
      <c r="B663" s="206" t="s">
        <v>81</v>
      </c>
      <c r="C663" s="206" t="s">
        <v>329</v>
      </c>
      <c r="D663" s="210" t="s">
        <v>1320</v>
      </c>
      <c r="E663" s="214" t="s">
        <v>483</v>
      </c>
      <c r="F663" s="209" t="s">
        <v>165</v>
      </c>
      <c r="G663" s="206" t="s">
        <v>244</v>
      </c>
      <c r="H663" s="212">
        <v>22211</v>
      </c>
    </row>
    <row r="664" spans="1:8" ht="43.5" hidden="1" x14ac:dyDescent="0.35">
      <c r="A664" s="209">
        <v>2</v>
      </c>
      <c r="B664" s="206" t="s">
        <v>81</v>
      </c>
      <c r="C664" s="206" t="s">
        <v>329</v>
      </c>
      <c r="D664" s="210" t="s">
        <v>1321</v>
      </c>
      <c r="E664" s="215" t="s">
        <v>484</v>
      </c>
      <c r="F664" s="209" t="s">
        <v>165</v>
      </c>
      <c r="G664" s="206" t="s">
        <v>244</v>
      </c>
      <c r="H664" s="212">
        <v>222111</v>
      </c>
    </row>
    <row r="665" spans="1:8" ht="29" hidden="1" x14ac:dyDescent="0.35">
      <c r="A665" s="209">
        <v>2</v>
      </c>
      <c r="B665" s="206" t="s">
        <v>81</v>
      </c>
      <c r="C665" s="206" t="s">
        <v>329</v>
      </c>
      <c r="D665" s="210" t="s">
        <v>1322</v>
      </c>
      <c r="E665" s="215" t="s">
        <v>484</v>
      </c>
      <c r="F665" s="209" t="s">
        <v>165</v>
      </c>
      <c r="G665" s="206" t="s">
        <v>244</v>
      </c>
      <c r="H665" s="212">
        <v>222111</v>
      </c>
    </row>
    <row r="666" spans="1:8" hidden="1" x14ac:dyDescent="0.35">
      <c r="A666" s="209">
        <v>2</v>
      </c>
      <c r="B666" s="206" t="s">
        <v>81</v>
      </c>
      <c r="C666" s="206" t="s">
        <v>329</v>
      </c>
      <c r="D666" s="210" t="s">
        <v>1323</v>
      </c>
      <c r="E666" s="214" t="s">
        <v>483</v>
      </c>
      <c r="F666" s="209" t="s">
        <v>165</v>
      </c>
      <c r="G666" s="206" t="s">
        <v>244</v>
      </c>
      <c r="H666" s="212">
        <v>22211</v>
      </c>
    </row>
    <row r="667" spans="1:8" ht="58" hidden="1" x14ac:dyDescent="0.35">
      <c r="A667" s="209">
        <v>2</v>
      </c>
      <c r="B667" s="206" t="s">
        <v>81</v>
      </c>
      <c r="C667" s="206" t="s">
        <v>329</v>
      </c>
      <c r="D667" s="210" t="s">
        <v>1324</v>
      </c>
      <c r="E667" s="215" t="s">
        <v>484</v>
      </c>
      <c r="F667" s="209" t="s">
        <v>165</v>
      </c>
      <c r="G667" s="206" t="s">
        <v>244</v>
      </c>
      <c r="H667" s="212">
        <v>222111</v>
      </c>
    </row>
    <row r="668" spans="1:8" ht="29" x14ac:dyDescent="0.35">
      <c r="A668" s="209">
        <v>2</v>
      </c>
      <c r="B668" s="206" t="s">
        <v>81</v>
      </c>
      <c r="C668" s="206" t="s">
        <v>329</v>
      </c>
      <c r="D668" s="210" t="s">
        <v>1325</v>
      </c>
      <c r="E668" s="213" t="s">
        <v>332</v>
      </c>
      <c r="F668" s="209" t="s">
        <v>165</v>
      </c>
      <c r="G668" s="206" t="s">
        <v>244</v>
      </c>
      <c r="H668" s="212">
        <v>3127</v>
      </c>
    </row>
    <row r="669" spans="1:8" hidden="1" x14ac:dyDescent="0.35">
      <c r="A669" s="209">
        <v>2</v>
      </c>
      <c r="B669" s="206" t="s">
        <v>81</v>
      </c>
      <c r="C669" s="206" t="s">
        <v>329</v>
      </c>
      <c r="D669" s="210" t="s">
        <v>1326</v>
      </c>
      <c r="E669" s="214" t="s">
        <v>483</v>
      </c>
      <c r="F669" s="209" t="s">
        <v>165</v>
      </c>
      <c r="G669" s="206" t="s">
        <v>244</v>
      </c>
      <c r="H669" s="212">
        <v>22211</v>
      </c>
    </row>
    <row r="670" spans="1:8" ht="29" hidden="1" x14ac:dyDescent="0.35">
      <c r="A670" s="209">
        <v>2</v>
      </c>
      <c r="B670" s="206" t="s">
        <v>81</v>
      </c>
      <c r="C670" s="206" t="s">
        <v>329</v>
      </c>
      <c r="D670" s="210" t="s">
        <v>1327</v>
      </c>
      <c r="E670" s="215" t="s">
        <v>484</v>
      </c>
      <c r="F670" s="209" t="s">
        <v>165</v>
      </c>
      <c r="G670" s="206" t="s">
        <v>244</v>
      </c>
      <c r="H670" s="212">
        <v>222111</v>
      </c>
    </row>
    <row r="671" spans="1:8" hidden="1" x14ac:dyDescent="0.35">
      <c r="A671" s="209">
        <v>2</v>
      </c>
      <c r="B671" s="206" t="s">
        <v>81</v>
      </c>
      <c r="C671" s="206" t="s">
        <v>329</v>
      </c>
      <c r="D671" s="210" t="s">
        <v>1328</v>
      </c>
      <c r="E671" s="214" t="s">
        <v>483</v>
      </c>
      <c r="F671" s="209" t="s">
        <v>165</v>
      </c>
      <c r="G671" s="206" t="s">
        <v>244</v>
      </c>
      <c r="H671" s="212">
        <v>22211</v>
      </c>
    </row>
    <row r="672" spans="1:8" ht="29" hidden="1" x14ac:dyDescent="0.35">
      <c r="A672" s="209">
        <v>2</v>
      </c>
      <c r="B672" s="206" t="s">
        <v>81</v>
      </c>
      <c r="C672" s="206" t="s">
        <v>329</v>
      </c>
      <c r="D672" s="210" t="s">
        <v>1329</v>
      </c>
      <c r="E672" s="215" t="s">
        <v>484</v>
      </c>
      <c r="F672" s="209" t="s">
        <v>165</v>
      </c>
      <c r="G672" s="206" t="s">
        <v>244</v>
      </c>
      <c r="H672" s="212">
        <v>222111</v>
      </c>
    </row>
    <row r="673" spans="1:8" hidden="1" x14ac:dyDescent="0.35">
      <c r="A673" s="209">
        <v>2</v>
      </c>
      <c r="B673" s="206" t="s">
        <v>81</v>
      </c>
      <c r="C673" s="206" t="s">
        <v>329</v>
      </c>
      <c r="D673" s="210" t="s">
        <v>1330</v>
      </c>
      <c r="E673" s="214" t="s">
        <v>483</v>
      </c>
      <c r="F673" s="209" t="s">
        <v>165</v>
      </c>
      <c r="G673" s="206" t="s">
        <v>244</v>
      </c>
      <c r="H673" s="212">
        <v>22211</v>
      </c>
    </row>
    <row r="674" spans="1:8" ht="29" hidden="1" x14ac:dyDescent="0.35">
      <c r="A674" s="209">
        <v>2</v>
      </c>
      <c r="B674" s="206" t="s">
        <v>81</v>
      </c>
      <c r="C674" s="206" t="s">
        <v>329</v>
      </c>
      <c r="D674" s="210" t="s">
        <v>1331</v>
      </c>
      <c r="E674" s="215" t="s">
        <v>484</v>
      </c>
      <c r="F674" s="209" t="s">
        <v>165</v>
      </c>
      <c r="G674" s="206" t="s">
        <v>244</v>
      </c>
      <c r="H674" s="212">
        <v>222111</v>
      </c>
    </row>
    <row r="675" spans="1:8" hidden="1" x14ac:dyDescent="0.35">
      <c r="A675" s="209">
        <v>2</v>
      </c>
      <c r="B675" s="206" t="s">
        <v>81</v>
      </c>
      <c r="C675" s="206" t="s">
        <v>329</v>
      </c>
      <c r="D675" s="210" t="s">
        <v>1332</v>
      </c>
      <c r="E675" s="214" t="s">
        <v>483</v>
      </c>
      <c r="F675" s="209" t="s">
        <v>165</v>
      </c>
      <c r="G675" s="206" t="s">
        <v>244</v>
      </c>
      <c r="H675" s="212">
        <v>22211</v>
      </c>
    </row>
    <row r="676" spans="1:8" ht="29" hidden="1" x14ac:dyDescent="0.35">
      <c r="A676" s="209">
        <v>2</v>
      </c>
      <c r="B676" s="206" t="s">
        <v>81</v>
      </c>
      <c r="C676" s="206" t="s">
        <v>329</v>
      </c>
      <c r="D676" s="210" t="s">
        <v>1333</v>
      </c>
      <c r="E676" s="215" t="s">
        <v>484</v>
      </c>
      <c r="F676" s="209" t="s">
        <v>165</v>
      </c>
      <c r="G676" s="206" t="s">
        <v>244</v>
      </c>
      <c r="H676" s="212">
        <v>222111</v>
      </c>
    </row>
    <row r="677" spans="1:8" hidden="1" x14ac:dyDescent="0.35">
      <c r="A677" s="209">
        <v>2</v>
      </c>
      <c r="B677" s="206" t="s">
        <v>81</v>
      </c>
      <c r="C677" s="206" t="s">
        <v>329</v>
      </c>
      <c r="D677" s="210" t="s">
        <v>1334</v>
      </c>
      <c r="E677" s="214" t="s">
        <v>483</v>
      </c>
      <c r="F677" s="209" t="s">
        <v>165</v>
      </c>
      <c r="G677" s="206" t="s">
        <v>244</v>
      </c>
      <c r="H677" s="212">
        <v>22211</v>
      </c>
    </row>
    <row r="678" spans="1:8" ht="58" hidden="1" x14ac:dyDescent="0.35">
      <c r="A678" s="209">
        <v>2</v>
      </c>
      <c r="B678" s="206" t="s">
        <v>81</v>
      </c>
      <c r="C678" s="206" t="s">
        <v>329</v>
      </c>
      <c r="D678" s="210" t="s">
        <v>1335</v>
      </c>
      <c r="E678" s="215" t="s">
        <v>484</v>
      </c>
      <c r="F678" s="209" t="s">
        <v>165</v>
      </c>
      <c r="G678" s="206" t="s">
        <v>244</v>
      </c>
      <c r="H678" s="212">
        <v>222111</v>
      </c>
    </row>
    <row r="679" spans="1:8" hidden="1" x14ac:dyDescent="0.35">
      <c r="A679" s="209">
        <v>2</v>
      </c>
      <c r="B679" s="206" t="s">
        <v>81</v>
      </c>
      <c r="C679" s="206" t="s">
        <v>329</v>
      </c>
      <c r="D679" s="210" t="s">
        <v>1336</v>
      </c>
      <c r="E679" s="214" t="s">
        <v>483</v>
      </c>
      <c r="F679" s="209" t="s">
        <v>165</v>
      </c>
      <c r="G679" s="206" t="s">
        <v>244</v>
      </c>
      <c r="H679" s="212">
        <v>22211</v>
      </c>
    </row>
    <row r="680" spans="1:8" ht="29" hidden="1" x14ac:dyDescent="0.35">
      <c r="A680" s="209">
        <v>2</v>
      </c>
      <c r="B680" s="206" t="s">
        <v>81</v>
      </c>
      <c r="C680" s="206" t="s">
        <v>329</v>
      </c>
      <c r="D680" s="210" t="s">
        <v>1337</v>
      </c>
      <c r="E680" s="215" t="s">
        <v>484</v>
      </c>
      <c r="F680" s="209" t="s">
        <v>165</v>
      </c>
      <c r="G680" s="206" t="s">
        <v>244</v>
      </c>
      <c r="H680" s="212">
        <v>222111</v>
      </c>
    </row>
    <row r="681" spans="1:8" hidden="1" x14ac:dyDescent="0.35">
      <c r="A681" s="209">
        <v>2</v>
      </c>
      <c r="B681" s="206" t="s">
        <v>81</v>
      </c>
      <c r="C681" s="206" t="s">
        <v>329</v>
      </c>
      <c r="D681" s="210" t="s">
        <v>1338</v>
      </c>
      <c r="E681" s="214" t="s">
        <v>483</v>
      </c>
      <c r="F681" s="209" t="s">
        <v>165</v>
      </c>
      <c r="G681" s="206" t="s">
        <v>244</v>
      </c>
      <c r="H681" s="212">
        <v>22211</v>
      </c>
    </row>
    <row r="682" spans="1:8" ht="29" hidden="1" x14ac:dyDescent="0.35">
      <c r="A682" s="209">
        <v>2</v>
      </c>
      <c r="B682" s="206" t="s">
        <v>81</v>
      </c>
      <c r="C682" s="206" t="s">
        <v>329</v>
      </c>
      <c r="D682" s="210" t="s">
        <v>1339</v>
      </c>
      <c r="E682" s="215" t="s">
        <v>484</v>
      </c>
      <c r="F682" s="209" t="s">
        <v>165</v>
      </c>
      <c r="G682" s="206" t="s">
        <v>244</v>
      </c>
      <c r="H682" s="212">
        <v>222111</v>
      </c>
    </row>
    <row r="683" spans="1:8" hidden="1" x14ac:dyDescent="0.35">
      <c r="A683" s="209">
        <v>2</v>
      </c>
      <c r="B683" s="206" t="s">
        <v>81</v>
      </c>
      <c r="C683" s="206" t="s">
        <v>329</v>
      </c>
      <c r="D683" s="210" t="s">
        <v>1340</v>
      </c>
      <c r="E683" s="214" t="s">
        <v>483</v>
      </c>
      <c r="F683" s="209" t="s">
        <v>165</v>
      </c>
      <c r="G683" s="206" t="s">
        <v>244</v>
      </c>
      <c r="H683" s="212">
        <v>22211</v>
      </c>
    </row>
    <row r="684" spans="1:8" ht="29" hidden="1" x14ac:dyDescent="0.35">
      <c r="A684" s="209">
        <v>2</v>
      </c>
      <c r="B684" s="206" t="s">
        <v>81</v>
      </c>
      <c r="C684" s="206" t="s">
        <v>329</v>
      </c>
      <c r="D684" s="210" t="s">
        <v>1341</v>
      </c>
      <c r="E684" s="215" t="s">
        <v>484</v>
      </c>
      <c r="F684" s="209" t="s">
        <v>165</v>
      </c>
      <c r="G684" s="206" t="s">
        <v>244</v>
      </c>
      <c r="H684" s="212">
        <v>222111</v>
      </c>
    </row>
    <row r="685" spans="1:8" ht="29" x14ac:dyDescent="0.35">
      <c r="A685" s="209">
        <v>2</v>
      </c>
      <c r="B685" s="206" t="s">
        <v>81</v>
      </c>
      <c r="C685" s="206" t="s">
        <v>329</v>
      </c>
      <c r="D685" s="210" t="s">
        <v>1342</v>
      </c>
      <c r="E685" s="213" t="s">
        <v>332</v>
      </c>
      <c r="F685" s="209" t="s">
        <v>166</v>
      </c>
      <c r="G685" s="206" t="s">
        <v>244</v>
      </c>
      <c r="H685" s="212">
        <v>3128</v>
      </c>
    </row>
    <row r="686" spans="1:8" hidden="1" x14ac:dyDescent="0.35">
      <c r="A686" s="209">
        <v>2</v>
      </c>
      <c r="B686" s="206" t="s">
        <v>81</v>
      </c>
      <c r="C686" s="206" t="s">
        <v>329</v>
      </c>
      <c r="D686" s="210" t="s">
        <v>1343</v>
      </c>
      <c r="E686" s="214" t="s">
        <v>483</v>
      </c>
      <c r="F686" s="209" t="s">
        <v>166</v>
      </c>
      <c r="G686" s="206" t="s">
        <v>244</v>
      </c>
      <c r="H686" s="212">
        <v>22211</v>
      </c>
    </row>
    <row r="687" spans="1:8" ht="43.5" hidden="1" x14ac:dyDescent="0.35">
      <c r="A687" s="209">
        <v>2</v>
      </c>
      <c r="B687" s="206" t="s">
        <v>81</v>
      </c>
      <c r="C687" s="206" t="s">
        <v>329</v>
      </c>
      <c r="D687" s="210" t="s">
        <v>1344</v>
      </c>
      <c r="E687" s="215" t="s">
        <v>484</v>
      </c>
      <c r="F687" s="209" t="s">
        <v>166</v>
      </c>
      <c r="G687" s="206" t="s">
        <v>244</v>
      </c>
      <c r="H687" s="212">
        <v>222111</v>
      </c>
    </row>
    <row r="688" spans="1:8" ht="29" x14ac:dyDescent="0.35">
      <c r="A688" s="209">
        <v>2</v>
      </c>
      <c r="B688" s="206" t="s">
        <v>81</v>
      </c>
      <c r="C688" s="206" t="s">
        <v>329</v>
      </c>
      <c r="D688" s="210" t="s">
        <v>367</v>
      </c>
      <c r="E688" s="211" t="s">
        <v>330</v>
      </c>
      <c r="F688" s="209" t="s">
        <v>164</v>
      </c>
      <c r="G688" s="206" t="s">
        <v>244</v>
      </c>
      <c r="H688" s="212">
        <v>313</v>
      </c>
    </row>
    <row r="689" spans="1:8" ht="29" x14ac:dyDescent="0.35">
      <c r="A689" s="209">
        <v>2</v>
      </c>
      <c r="B689" s="206" t="s">
        <v>81</v>
      </c>
      <c r="C689" s="206" t="s">
        <v>329</v>
      </c>
      <c r="D689" s="210" t="s">
        <v>1345</v>
      </c>
      <c r="E689" s="213" t="s">
        <v>332</v>
      </c>
      <c r="F689" s="209" t="s">
        <v>164</v>
      </c>
      <c r="G689" s="206" t="s">
        <v>244</v>
      </c>
      <c r="H689" s="212">
        <v>3131</v>
      </c>
    </row>
    <row r="690" spans="1:8" ht="43.5" hidden="1" x14ac:dyDescent="0.35">
      <c r="A690" s="209">
        <v>2</v>
      </c>
      <c r="B690" s="206" t="s">
        <v>81</v>
      </c>
      <c r="C690" s="206" t="s">
        <v>329</v>
      </c>
      <c r="D690" s="210" t="s">
        <v>1346</v>
      </c>
      <c r="E690" s="214" t="s">
        <v>483</v>
      </c>
      <c r="F690" s="209" t="s">
        <v>164</v>
      </c>
      <c r="G690" s="206" t="s">
        <v>244</v>
      </c>
      <c r="H690" s="212">
        <v>22211</v>
      </c>
    </row>
    <row r="691" spans="1:8" hidden="1" x14ac:dyDescent="0.35">
      <c r="A691" s="209">
        <v>2</v>
      </c>
      <c r="B691" s="206" t="s">
        <v>81</v>
      </c>
      <c r="C691" s="206" t="s">
        <v>329</v>
      </c>
      <c r="D691" s="210" t="s">
        <v>1347</v>
      </c>
      <c r="E691" s="215" t="s">
        <v>484</v>
      </c>
      <c r="F691" s="209" t="s">
        <v>164</v>
      </c>
      <c r="G691" s="206" t="s">
        <v>244</v>
      </c>
      <c r="H691" s="212">
        <v>222111</v>
      </c>
    </row>
    <row r="692" spans="1:8" ht="29" hidden="1" x14ac:dyDescent="0.35">
      <c r="A692" s="209">
        <v>2</v>
      </c>
      <c r="B692" s="206" t="s">
        <v>81</v>
      </c>
      <c r="C692" s="206" t="s">
        <v>329</v>
      </c>
      <c r="D692" s="210" t="s">
        <v>1348</v>
      </c>
      <c r="E692" s="215" t="s">
        <v>484</v>
      </c>
      <c r="F692" s="209" t="s">
        <v>164</v>
      </c>
      <c r="G692" s="206" t="s">
        <v>244</v>
      </c>
      <c r="H692" s="212">
        <v>222111</v>
      </c>
    </row>
    <row r="693" spans="1:8" ht="43.5" hidden="1" x14ac:dyDescent="0.35">
      <c r="A693" s="209">
        <v>2</v>
      </c>
      <c r="B693" s="206" t="s">
        <v>81</v>
      </c>
      <c r="C693" s="206" t="s">
        <v>329</v>
      </c>
      <c r="D693" s="210" t="s">
        <v>1349</v>
      </c>
      <c r="E693" s="214" t="s">
        <v>483</v>
      </c>
      <c r="F693" s="209" t="s">
        <v>164</v>
      </c>
      <c r="G693" s="206" t="s">
        <v>244</v>
      </c>
      <c r="H693" s="212">
        <v>22211</v>
      </c>
    </row>
    <row r="694" spans="1:8" hidden="1" x14ac:dyDescent="0.35">
      <c r="A694" s="209">
        <v>2</v>
      </c>
      <c r="B694" s="206" t="s">
        <v>81</v>
      </c>
      <c r="C694" s="206" t="s">
        <v>329</v>
      </c>
      <c r="D694" s="210" t="s">
        <v>1350</v>
      </c>
      <c r="E694" s="215" t="s">
        <v>484</v>
      </c>
      <c r="F694" s="209" t="s">
        <v>164</v>
      </c>
      <c r="G694" s="206" t="s">
        <v>244</v>
      </c>
      <c r="H694" s="212">
        <v>222111</v>
      </c>
    </row>
    <row r="695" spans="1:8" ht="43.5" hidden="1" x14ac:dyDescent="0.35">
      <c r="A695" s="209">
        <v>2</v>
      </c>
      <c r="B695" s="206" t="s">
        <v>81</v>
      </c>
      <c r="C695" s="206" t="s">
        <v>329</v>
      </c>
      <c r="D695" s="210" t="s">
        <v>1351</v>
      </c>
      <c r="E695" s="215" t="s">
        <v>484</v>
      </c>
      <c r="F695" s="209" t="s">
        <v>164</v>
      </c>
      <c r="G695" s="206" t="s">
        <v>244</v>
      </c>
      <c r="H695" s="212">
        <v>222111</v>
      </c>
    </row>
    <row r="696" spans="1:8" ht="29" hidden="1" x14ac:dyDescent="0.35">
      <c r="A696" s="209">
        <v>2</v>
      </c>
      <c r="B696" s="206" t="s">
        <v>81</v>
      </c>
      <c r="C696" s="206" t="s">
        <v>329</v>
      </c>
      <c r="D696" s="210" t="s">
        <v>1352</v>
      </c>
      <c r="E696" s="214" t="s">
        <v>483</v>
      </c>
      <c r="F696" s="209" t="s">
        <v>164</v>
      </c>
      <c r="G696" s="206" t="s">
        <v>244</v>
      </c>
      <c r="H696" s="212">
        <v>22211</v>
      </c>
    </row>
    <row r="697" spans="1:8" ht="43.5" hidden="1" x14ac:dyDescent="0.35">
      <c r="A697" s="209">
        <v>2</v>
      </c>
      <c r="B697" s="206" t="s">
        <v>81</v>
      </c>
      <c r="C697" s="206" t="s">
        <v>329</v>
      </c>
      <c r="D697" s="210" t="s">
        <v>1353</v>
      </c>
      <c r="E697" s="215" t="s">
        <v>484</v>
      </c>
      <c r="F697" s="209" t="s">
        <v>164</v>
      </c>
      <c r="G697" s="206" t="s">
        <v>244</v>
      </c>
      <c r="H697" s="212">
        <v>222111</v>
      </c>
    </row>
    <row r="698" spans="1:8" hidden="1" x14ac:dyDescent="0.35">
      <c r="A698" s="209">
        <v>2</v>
      </c>
      <c r="B698" s="206" t="s">
        <v>81</v>
      </c>
      <c r="C698" s="206" t="s">
        <v>329</v>
      </c>
      <c r="D698" s="210" t="s">
        <v>1354</v>
      </c>
      <c r="E698" s="215" t="s">
        <v>484</v>
      </c>
      <c r="F698" s="209" t="s">
        <v>164</v>
      </c>
      <c r="G698" s="206" t="s">
        <v>244</v>
      </c>
      <c r="H698" s="212">
        <v>222111</v>
      </c>
    </row>
    <row r="699" spans="1:8" ht="43.5" hidden="1" x14ac:dyDescent="0.35">
      <c r="A699" s="209">
        <v>2</v>
      </c>
      <c r="B699" s="206" t="s">
        <v>81</v>
      </c>
      <c r="C699" s="206" t="s">
        <v>329</v>
      </c>
      <c r="D699" s="210" t="s">
        <v>1355</v>
      </c>
      <c r="E699" s="214" t="s">
        <v>483</v>
      </c>
      <c r="F699" s="209" t="s">
        <v>164</v>
      </c>
      <c r="G699" s="206" t="s">
        <v>244</v>
      </c>
      <c r="H699" s="212">
        <v>22211</v>
      </c>
    </row>
    <row r="700" spans="1:8" ht="58" hidden="1" x14ac:dyDescent="0.35">
      <c r="A700" s="209">
        <v>2</v>
      </c>
      <c r="B700" s="206" t="s">
        <v>81</v>
      </c>
      <c r="C700" s="206" t="s">
        <v>329</v>
      </c>
      <c r="D700" s="210" t="s">
        <v>1356</v>
      </c>
      <c r="E700" s="215" t="s">
        <v>484</v>
      </c>
      <c r="F700" s="209" t="s">
        <v>164</v>
      </c>
      <c r="G700" s="206" t="s">
        <v>244</v>
      </c>
      <c r="H700" s="212">
        <v>222111</v>
      </c>
    </row>
    <row r="701" spans="1:8" ht="29" hidden="1" x14ac:dyDescent="0.35">
      <c r="A701" s="209">
        <v>2</v>
      </c>
      <c r="B701" s="206" t="s">
        <v>81</v>
      </c>
      <c r="C701" s="206" t="s">
        <v>329</v>
      </c>
      <c r="D701" s="210" t="s">
        <v>1357</v>
      </c>
      <c r="E701" s="215" t="s">
        <v>484</v>
      </c>
      <c r="F701" s="209" t="s">
        <v>164</v>
      </c>
      <c r="G701" s="206" t="s">
        <v>244</v>
      </c>
      <c r="H701" s="212">
        <v>222111</v>
      </c>
    </row>
    <row r="702" spans="1:8" ht="29" hidden="1" x14ac:dyDescent="0.35">
      <c r="A702" s="209">
        <v>2</v>
      </c>
      <c r="B702" s="206" t="s">
        <v>81</v>
      </c>
      <c r="C702" s="206" t="s">
        <v>329</v>
      </c>
      <c r="D702" s="210" t="s">
        <v>1358</v>
      </c>
      <c r="E702" s="215" t="s">
        <v>484</v>
      </c>
      <c r="F702" s="209" t="s">
        <v>164</v>
      </c>
      <c r="G702" s="206" t="s">
        <v>244</v>
      </c>
      <c r="H702" s="212">
        <v>222111</v>
      </c>
    </row>
    <row r="703" spans="1:8" ht="43.5" hidden="1" x14ac:dyDescent="0.35">
      <c r="A703" s="209">
        <v>2</v>
      </c>
      <c r="B703" s="206" t="s">
        <v>81</v>
      </c>
      <c r="C703" s="206" t="s">
        <v>329</v>
      </c>
      <c r="D703" s="210" t="s">
        <v>1359</v>
      </c>
      <c r="E703" s="214" t="s">
        <v>483</v>
      </c>
      <c r="F703" s="209" t="s">
        <v>164</v>
      </c>
      <c r="G703" s="206" t="s">
        <v>244</v>
      </c>
      <c r="H703" s="212">
        <v>22211</v>
      </c>
    </row>
    <row r="704" spans="1:8" ht="43.5" hidden="1" x14ac:dyDescent="0.35">
      <c r="A704" s="209">
        <v>2</v>
      </c>
      <c r="B704" s="206" t="s">
        <v>81</v>
      </c>
      <c r="C704" s="206" t="s">
        <v>329</v>
      </c>
      <c r="D704" s="210" t="s">
        <v>1360</v>
      </c>
      <c r="E704" s="215" t="s">
        <v>484</v>
      </c>
      <c r="F704" s="209" t="s">
        <v>164</v>
      </c>
      <c r="G704" s="206" t="s">
        <v>244</v>
      </c>
      <c r="H704" s="212">
        <v>222111</v>
      </c>
    </row>
    <row r="705" spans="1:8" ht="29" hidden="1" x14ac:dyDescent="0.35">
      <c r="A705" s="209">
        <v>2</v>
      </c>
      <c r="B705" s="206" t="s">
        <v>81</v>
      </c>
      <c r="C705" s="206" t="s">
        <v>329</v>
      </c>
      <c r="D705" s="210" t="s">
        <v>1361</v>
      </c>
      <c r="E705" s="215" t="s">
        <v>484</v>
      </c>
      <c r="F705" s="209" t="s">
        <v>164</v>
      </c>
      <c r="G705" s="206" t="s">
        <v>244</v>
      </c>
      <c r="H705" s="212">
        <v>222111</v>
      </c>
    </row>
    <row r="706" spans="1:8" hidden="1" x14ac:dyDescent="0.35">
      <c r="A706" s="209">
        <v>2</v>
      </c>
      <c r="B706" s="206" t="s">
        <v>81</v>
      </c>
      <c r="C706" s="206" t="s">
        <v>329</v>
      </c>
      <c r="D706" s="210" t="s">
        <v>1362</v>
      </c>
      <c r="E706" s="215" t="s">
        <v>484</v>
      </c>
      <c r="F706" s="209" t="s">
        <v>164</v>
      </c>
      <c r="G706" s="206" t="s">
        <v>244</v>
      </c>
      <c r="H706" s="212">
        <v>222111</v>
      </c>
    </row>
    <row r="707" spans="1:8" ht="29" hidden="1" x14ac:dyDescent="0.35">
      <c r="A707" s="209">
        <v>2</v>
      </c>
      <c r="B707" s="206" t="s">
        <v>81</v>
      </c>
      <c r="C707" s="206" t="s">
        <v>329</v>
      </c>
      <c r="D707" s="210" t="s">
        <v>1363</v>
      </c>
      <c r="E707" s="214" t="s">
        <v>483</v>
      </c>
      <c r="F707" s="209" t="s">
        <v>164</v>
      </c>
      <c r="G707" s="206" t="s">
        <v>244</v>
      </c>
      <c r="H707" s="212">
        <v>22211</v>
      </c>
    </row>
    <row r="708" spans="1:8" hidden="1" x14ac:dyDescent="0.35">
      <c r="A708" s="209">
        <v>2</v>
      </c>
      <c r="B708" s="206" t="s">
        <v>81</v>
      </c>
      <c r="C708" s="206" t="s">
        <v>329</v>
      </c>
      <c r="D708" s="210" t="s">
        <v>1364</v>
      </c>
      <c r="E708" s="215" t="s">
        <v>484</v>
      </c>
      <c r="F708" s="209" t="s">
        <v>164</v>
      </c>
      <c r="G708" s="206" t="s">
        <v>244</v>
      </c>
      <c r="H708" s="212">
        <v>222111</v>
      </c>
    </row>
    <row r="709" spans="1:8" ht="29" x14ac:dyDescent="0.35">
      <c r="A709" s="209">
        <v>2</v>
      </c>
      <c r="B709" s="206" t="s">
        <v>81</v>
      </c>
      <c r="C709" s="206" t="s">
        <v>329</v>
      </c>
      <c r="D709" s="210" t="s">
        <v>1365</v>
      </c>
      <c r="E709" s="213" t="s">
        <v>332</v>
      </c>
      <c r="F709" s="209" t="s">
        <v>167</v>
      </c>
      <c r="G709" s="206" t="s">
        <v>244</v>
      </c>
      <c r="H709" s="212">
        <v>3132</v>
      </c>
    </row>
    <row r="710" spans="1:8" hidden="1" x14ac:dyDescent="0.35">
      <c r="A710" s="209">
        <v>2</v>
      </c>
      <c r="B710" s="206" t="s">
        <v>81</v>
      </c>
      <c r="C710" s="206" t="s">
        <v>329</v>
      </c>
      <c r="D710" s="210" t="s">
        <v>1257</v>
      </c>
      <c r="E710" s="214" t="s">
        <v>483</v>
      </c>
      <c r="F710" s="209" t="s">
        <v>167</v>
      </c>
      <c r="G710" s="206" t="s">
        <v>244</v>
      </c>
      <c r="H710" s="212">
        <v>22211</v>
      </c>
    </row>
    <row r="711" spans="1:8" hidden="1" x14ac:dyDescent="0.35">
      <c r="A711" s="209">
        <v>2</v>
      </c>
      <c r="B711" s="206" t="s">
        <v>81</v>
      </c>
      <c r="C711" s="206" t="s">
        <v>329</v>
      </c>
      <c r="D711" s="210" t="s">
        <v>1258</v>
      </c>
      <c r="E711" s="215" t="s">
        <v>484</v>
      </c>
      <c r="F711" s="209" t="s">
        <v>167</v>
      </c>
      <c r="G711" s="206" t="s">
        <v>244</v>
      </c>
      <c r="H711" s="212">
        <v>222111</v>
      </c>
    </row>
    <row r="712" spans="1:8" hidden="1" x14ac:dyDescent="0.35">
      <c r="A712" s="209">
        <v>2</v>
      </c>
      <c r="B712" s="206" t="s">
        <v>81</v>
      </c>
      <c r="C712" s="206" t="s">
        <v>329</v>
      </c>
      <c r="D712" s="210" t="s">
        <v>1259</v>
      </c>
      <c r="E712" s="215" t="s">
        <v>484</v>
      </c>
      <c r="F712" s="209" t="s">
        <v>167</v>
      </c>
      <c r="G712" s="206" t="s">
        <v>244</v>
      </c>
      <c r="H712" s="212">
        <v>222111</v>
      </c>
    </row>
    <row r="713" spans="1:8" ht="29" hidden="1" x14ac:dyDescent="0.35">
      <c r="A713" s="209">
        <v>2</v>
      </c>
      <c r="B713" s="206" t="s">
        <v>81</v>
      </c>
      <c r="C713" s="206" t="s">
        <v>329</v>
      </c>
      <c r="D713" s="210" t="s">
        <v>1260</v>
      </c>
      <c r="E713" s="215" t="s">
        <v>484</v>
      </c>
      <c r="F713" s="209" t="s">
        <v>167</v>
      </c>
      <c r="G713" s="206" t="s">
        <v>244</v>
      </c>
      <c r="H713" s="212">
        <v>222111</v>
      </c>
    </row>
    <row r="714" spans="1:8" hidden="1" x14ac:dyDescent="0.35">
      <c r="A714" s="209">
        <v>2</v>
      </c>
      <c r="B714" s="206" t="s">
        <v>81</v>
      </c>
      <c r="C714" s="206" t="s">
        <v>329</v>
      </c>
      <c r="D714" s="210" t="s">
        <v>1261</v>
      </c>
      <c r="E714" s="215" t="s">
        <v>484</v>
      </c>
      <c r="F714" s="209" t="s">
        <v>167</v>
      </c>
      <c r="G714" s="206" t="s">
        <v>244</v>
      </c>
      <c r="H714" s="212">
        <v>222111</v>
      </c>
    </row>
    <row r="715" spans="1:8" ht="29" hidden="1" x14ac:dyDescent="0.35">
      <c r="A715" s="209">
        <v>2</v>
      </c>
      <c r="B715" s="206" t="s">
        <v>81</v>
      </c>
      <c r="C715" s="206" t="s">
        <v>329</v>
      </c>
      <c r="D715" s="210" t="s">
        <v>1366</v>
      </c>
      <c r="E715" s="215" t="s">
        <v>484</v>
      </c>
      <c r="F715" s="209" t="s">
        <v>167</v>
      </c>
      <c r="G715" s="206" t="s">
        <v>244</v>
      </c>
      <c r="H715" s="212">
        <v>222111</v>
      </c>
    </row>
    <row r="716" spans="1:8" hidden="1" x14ac:dyDescent="0.35">
      <c r="A716" s="209">
        <v>2</v>
      </c>
      <c r="B716" s="206" t="s">
        <v>81</v>
      </c>
      <c r="C716" s="206" t="s">
        <v>329</v>
      </c>
      <c r="D716" s="210" t="s">
        <v>1263</v>
      </c>
      <c r="E716" s="214" t="s">
        <v>483</v>
      </c>
      <c r="F716" s="209" t="s">
        <v>167</v>
      </c>
      <c r="G716" s="206" t="s">
        <v>244</v>
      </c>
      <c r="H716" s="212">
        <v>22211</v>
      </c>
    </row>
    <row r="717" spans="1:8" hidden="1" x14ac:dyDescent="0.35">
      <c r="A717" s="209">
        <v>2</v>
      </c>
      <c r="B717" s="206" t="s">
        <v>81</v>
      </c>
      <c r="C717" s="206" t="s">
        <v>329</v>
      </c>
      <c r="D717" s="210" t="s">
        <v>1264</v>
      </c>
      <c r="E717" s="215" t="s">
        <v>484</v>
      </c>
      <c r="F717" s="209" t="s">
        <v>167</v>
      </c>
      <c r="G717" s="206" t="s">
        <v>244</v>
      </c>
      <c r="H717" s="212">
        <v>222111</v>
      </c>
    </row>
    <row r="718" spans="1:8" ht="29" hidden="1" x14ac:dyDescent="0.35">
      <c r="A718" s="209">
        <v>2</v>
      </c>
      <c r="B718" s="206" t="s">
        <v>81</v>
      </c>
      <c r="C718" s="206" t="s">
        <v>329</v>
      </c>
      <c r="D718" s="210" t="s">
        <v>1265</v>
      </c>
      <c r="E718" s="215" t="s">
        <v>484</v>
      </c>
      <c r="F718" s="209" t="s">
        <v>167</v>
      </c>
      <c r="G718" s="206" t="s">
        <v>244</v>
      </c>
      <c r="H718" s="212">
        <v>222111</v>
      </c>
    </row>
    <row r="719" spans="1:8" ht="29" hidden="1" x14ac:dyDescent="0.35">
      <c r="A719" s="209">
        <v>2</v>
      </c>
      <c r="B719" s="206" t="s">
        <v>81</v>
      </c>
      <c r="C719" s="206" t="s">
        <v>329</v>
      </c>
      <c r="D719" s="210" t="s">
        <v>1266</v>
      </c>
      <c r="E719" s="215" t="s">
        <v>484</v>
      </c>
      <c r="F719" s="209" t="s">
        <v>167</v>
      </c>
      <c r="G719" s="206" t="s">
        <v>244</v>
      </c>
      <c r="H719" s="212">
        <v>222111</v>
      </c>
    </row>
    <row r="720" spans="1:8" ht="29" hidden="1" x14ac:dyDescent="0.35">
      <c r="A720" s="209">
        <v>2</v>
      </c>
      <c r="B720" s="206" t="s">
        <v>81</v>
      </c>
      <c r="C720" s="206" t="s">
        <v>329</v>
      </c>
      <c r="D720" s="210" t="s">
        <v>1267</v>
      </c>
      <c r="E720" s="215" t="s">
        <v>484</v>
      </c>
      <c r="F720" s="209" t="s">
        <v>555</v>
      </c>
      <c r="G720" s="206" t="s">
        <v>244</v>
      </c>
      <c r="H720" s="212">
        <v>222111</v>
      </c>
    </row>
    <row r="721" spans="1:8" hidden="1" x14ac:dyDescent="0.35">
      <c r="A721" s="209">
        <v>2</v>
      </c>
      <c r="B721" s="206" t="s">
        <v>81</v>
      </c>
      <c r="C721" s="206" t="s">
        <v>329</v>
      </c>
      <c r="D721" s="210" t="s">
        <v>1268</v>
      </c>
      <c r="E721" s="215" t="s">
        <v>484</v>
      </c>
      <c r="F721" s="209" t="s">
        <v>167</v>
      </c>
      <c r="G721" s="206" t="s">
        <v>244</v>
      </c>
      <c r="H721" s="212">
        <v>222111</v>
      </c>
    </row>
    <row r="722" spans="1:8" ht="29" hidden="1" x14ac:dyDescent="0.35">
      <c r="A722" s="209">
        <v>2</v>
      </c>
      <c r="B722" s="206" t="s">
        <v>81</v>
      </c>
      <c r="C722" s="206" t="s">
        <v>329</v>
      </c>
      <c r="D722" s="210" t="s">
        <v>1269</v>
      </c>
      <c r="E722" s="215" t="s">
        <v>484</v>
      </c>
      <c r="F722" s="209" t="s">
        <v>167</v>
      </c>
      <c r="G722" s="206" t="s">
        <v>244</v>
      </c>
      <c r="H722" s="212">
        <v>222111</v>
      </c>
    </row>
    <row r="723" spans="1:8" hidden="1" x14ac:dyDescent="0.35">
      <c r="A723" s="209">
        <v>2</v>
      </c>
      <c r="B723" s="206" t="s">
        <v>81</v>
      </c>
      <c r="C723" s="206" t="s">
        <v>329</v>
      </c>
      <c r="D723" s="210" t="s">
        <v>1270</v>
      </c>
      <c r="E723" s="215" t="s">
        <v>484</v>
      </c>
      <c r="F723" s="209" t="s">
        <v>167</v>
      </c>
      <c r="G723" s="206" t="s">
        <v>244</v>
      </c>
      <c r="H723" s="212">
        <v>222111</v>
      </c>
    </row>
    <row r="724" spans="1:8" hidden="1" x14ac:dyDescent="0.35">
      <c r="A724" s="209">
        <v>2</v>
      </c>
      <c r="B724" s="206" t="s">
        <v>81</v>
      </c>
      <c r="C724" s="206" t="s">
        <v>329</v>
      </c>
      <c r="D724" s="210" t="s">
        <v>1271</v>
      </c>
      <c r="E724" s="215" t="s">
        <v>484</v>
      </c>
      <c r="F724" s="209" t="s">
        <v>167</v>
      </c>
      <c r="G724" s="206" t="s">
        <v>244</v>
      </c>
      <c r="H724" s="212">
        <v>222111</v>
      </c>
    </row>
    <row r="725" spans="1:8" hidden="1" x14ac:dyDescent="0.35">
      <c r="A725" s="209">
        <v>2</v>
      </c>
      <c r="B725" s="206" t="s">
        <v>81</v>
      </c>
      <c r="C725" s="206" t="s">
        <v>329</v>
      </c>
      <c r="D725" s="210" t="s">
        <v>1272</v>
      </c>
      <c r="E725" s="214" t="s">
        <v>483</v>
      </c>
      <c r="F725" s="209" t="s">
        <v>167</v>
      </c>
      <c r="G725" s="206" t="s">
        <v>244</v>
      </c>
      <c r="H725" s="212">
        <v>22211</v>
      </c>
    </row>
    <row r="726" spans="1:8" ht="29" hidden="1" x14ac:dyDescent="0.35">
      <c r="A726" s="209">
        <v>2</v>
      </c>
      <c r="B726" s="206" t="s">
        <v>81</v>
      </c>
      <c r="C726" s="206" t="s">
        <v>329</v>
      </c>
      <c r="D726" s="210" t="s">
        <v>1273</v>
      </c>
      <c r="E726" s="215" t="s">
        <v>484</v>
      </c>
      <c r="F726" s="209" t="s">
        <v>167</v>
      </c>
      <c r="G726" s="206" t="s">
        <v>244</v>
      </c>
      <c r="H726" s="212">
        <v>222111</v>
      </c>
    </row>
    <row r="727" spans="1:8" hidden="1" x14ac:dyDescent="0.35">
      <c r="A727" s="209">
        <v>2</v>
      </c>
      <c r="B727" s="206" t="s">
        <v>81</v>
      </c>
      <c r="C727" s="206" t="s">
        <v>329</v>
      </c>
      <c r="D727" s="210" t="s">
        <v>1274</v>
      </c>
      <c r="E727" s="214" t="s">
        <v>483</v>
      </c>
      <c r="F727" s="209" t="s">
        <v>167</v>
      </c>
      <c r="G727" s="206" t="s">
        <v>244</v>
      </c>
      <c r="H727" s="212">
        <v>22211</v>
      </c>
    </row>
    <row r="728" spans="1:8" hidden="1" x14ac:dyDescent="0.35">
      <c r="A728" s="209">
        <v>2</v>
      </c>
      <c r="B728" s="206" t="s">
        <v>81</v>
      </c>
      <c r="C728" s="206" t="s">
        <v>329</v>
      </c>
      <c r="D728" s="210" t="s">
        <v>1275</v>
      </c>
      <c r="E728" s="215" t="s">
        <v>484</v>
      </c>
      <c r="F728" s="209" t="s">
        <v>167</v>
      </c>
      <c r="G728" s="206" t="s">
        <v>244</v>
      </c>
      <c r="H728" s="212">
        <v>222111</v>
      </c>
    </row>
    <row r="729" spans="1:8" ht="29" hidden="1" x14ac:dyDescent="0.35">
      <c r="A729" s="209">
        <v>2</v>
      </c>
      <c r="B729" s="206" t="s">
        <v>81</v>
      </c>
      <c r="C729" s="206" t="s">
        <v>329</v>
      </c>
      <c r="D729" s="210" t="s">
        <v>1276</v>
      </c>
      <c r="E729" s="215" t="s">
        <v>484</v>
      </c>
      <c r="F729" s="209" t="s">
        <v>167</v>
      </c>
      <c r="G729" s="206" t="s">
        <v>244</v>
      </c>
      <c r="H729" s="212">
        <v>222111</v>
      </c>
    </row>
    <row r="730" spans="1:8" hidden="1" x14ac:dyDescent="0.35">
      <c r="A730" s="209">
        <v>2</v>
      </c>
      <c r="B730" s="206" t="s">
        <v>81</v>
      </c>
      <c r="C730" s="206" t="s">
        <v>329</v>
      </c>
      <c r="D730" s="210" t="s">
        <v>1277</v>
      </c>
      <c r="E730" s="214" t="s">
        <v>483</v>
      </c>
      <c r="F730" s="209" t="s">
        <v>167</v>
      </c>
      <c r="G730" s="206" t="s">
        <v>244</v>
      </c>
      <c r="H730" s="212">
        <v>22211</v>
      </c>
    </row>
    <row r="731" spans="1:8" hidden="1" x14ac:dyDescent="0.35">
      <c r="A731" s="209">
        <v>2</v>
      </c>
      <c r="B731" s="206" t="s">
        <v>81</v>
      </c>
      <c r="C731" s="206" t="s">
        <v>329</v>
      </c>
      <c r="D731" s="210" t="s">
        <v>1278</v>
      </c>
      <c r="E731" s="215" t="s">
        <v>484</v>
      </c>
      <c r="F731" s="209" t="s">
        <v>167</v>
      </c>
      <c r="G731" s="206" t="s">
        <v>244</v>
      </c>
      <c r="H731" s="212">
        <v>222111</v>
      </c>
    </row>
    <row r="732" spans="1:8" x14ac:dyDescent="0.35">
      <c r="A732" s="209">
        <v>2</v>
      </c>
      <c r="B732" s="206" t="s">
        <v>81</v>
      </c>
      <c r="C732" s="206" t="s">
        <v>329</v>
      </c>
      <c r="D732" s="210" t="s">
        <v>1367</v>
      </c>
      <c r="E732" s="213" t="s">
        <v>332</v>
      </c>
      <c r="F732" s="209" t="s">
        <v>164</v>
      </c>
      <c r="G732" s="206" t="s">
        <v>244</v>
      </c>
      <c r="H732" s="212">
        <v>3133</v>
      </c>
    </row>
    <row r="733" spans="1:8" hidden="1" x14ac:dyDescent="0.35">
      <c r="A733" s="209">
        <v>2</v>
      </c>
      <c r="B733" s="206" t="s">
        <v>81</v>
      </c>
      <c r="C733" s="206" t="s">
        <v>329</v>
      </c>
      <c r="D733" s="210" t="s">
        <v>1368</v>
      </c>
      <c r="E733" s="214" t="s">
        <v>483</v>
      </c>
      <c r="F733" s="209" t="s">
        <v>164</v>
      </c>
      <c r="G733" s="206" t="s">
        <v>244</v>
      </c>
      <c r="H733" s="212">
        <v>22211</v>
      </c>
    </row>
    <row r="734" spans="1:8" ht="43.5" hidden="1" x14ac:dyDescent="0.35">
      <c r="A734" s="209">
        <v>2</v>
      </c>
      <c r="B734" s="206" t="s">
        <v>81</v>
      </c>
      <c r="C734" s="206" t="s">
        <v>329</v>
      </c>
      <c r="D734" s="210" t="s">
        <v>1369</v>
      </c>
      <c r="E734" s="215" t="s">
        <v>484</v>
      </c>
      <c r="F734" s="209" t="s">
        <v>164</v>
      </c>
      <c r="G734" s="206" t="s">
        <v>244</v>
      </c>
      <c r="H734" s="212">
        <v>222111</v>
      </c>
    </row>
    <row r="735" spans="1:8" ht="43.5" hidden="1" x14ac:dyDescent="0.35">
      <c r="A735" s="209">
        <v>2</v>
      </c>
      <c r="B735" s="206" t="s">
        <v>81</v>
      </c>
      <c r="C735" s="206" t="s">
        <v>329</v>
      </c>
      <c r="D735" s="210" t="s">
        <v>1370</v>
      </c>
      <c r="E735" s="215" t="s">
        <v>484</v>
      </c>
      <c r="F735" s="209" t="s">
        <v>164</v>
      </c>
      <c r="G735" s="206" t="s">
        <v>244</v>
      </c>
      <c r="H735" s="212">
        <v>222111</v>
      </c>
    </row>
    <row r="736" spans="1:8" ht="72.5" hidden="1" x14ac:dyDescent="0.35">
      <c r="A736" s="209">
        <v>2</v>
      </c>
      <c r="B736" s="206" t="s">
        <v>81</v>
      </c>
      <c r="C736" s="206" t="s">
        <v>329</v>
      </c>
      <c r="D736" s="210" t="s">
        <v>1371</v>
      </c>
      <c r="E736" s="214" t="s">
        <v>483</v>
      </c>
      <c r="F736" s="209" t="s">
        <v>164</v>
      </c>
      <c r="G736" s="206" t="s">
        <v>244</v>
      </c>
      <c r="H736" s="212">
        <v>22211</v>
      </c>
    </row>
    <row r="737" spans="1:8" ht="58" hidden="1" x14ac:dyDescent="0.35">
      <c r="A737" s="209">
        <v>2</v>
      </c>
      <c r="B737" s="206" t="s">
        <v>81</v>
      </c>
      <c r="C737" s="206" t="s">
        <v>329</v>
      </c>
      <c r="D737" s="218" t="s">
        <v>1372</v>
      </c>
      <c r="E737" s="215" t="s">
        <v>484</v>
      </c>
      <c r="F737" s="209" t="s">
        <v>164</v>
      </c>
      <c r="G737" s="206" t="s">
        <v>244</v>
      </c>
      <c r="H737" s="212">
        <v>222111</v>
      </c>
    </row>
    <row r="738" spans="1:8" ht="29" hidden="1" x14ac:dyDescent="0.35">
      <c r="A738" s="209">
        <v>2</v>
      </c>
      <c r="B738" s="206" t="s">
        <v>81</v>
      </c>
      <c r="C738" s="206" t="s">
        <v>329</v>
      </c>
      <c r="D738" s="210" t="s">
        <v>1373</v>
      </c>
      <c r="E738" s="214" t="s">
        <v>483</v>
      </c>
      <c r="F738" s="209" t="s">
        <v>164</v>
      </c>
      <c r="G738" s="206" t="s">
        <v>244</v>
      </c>
      <c r="H738" s="212">
        <v>22211</v>
      </c>
    </row>
    <row r="739" spans="1:8" ht="58" hidden="1" x14ac:dyDescent="0.35">
      <c r="A739" s="209">
        <v>2</v>
      </c>
      <c r="B739" s="206" t="s">
        <v>81</v>
      </c>
      <c r="C739" s="206" t="s">
        <v>329</v>
      </c>
      <c r="D739" s="210" t="s">
        <v>1374</v>
      </c>
      <c r="E739" s="215" t="s">
        <v>484</v>
      </c>
      <c r="F739" s="217" t="s">
        <v>555</v>
      </c>
      <c r="G739" s="206" t="s">
        <v>244</v>
      </c>
      <c r="H739" s="212">
        <v>222111</v>
      </c>
    </row>
    <row r="740" spans="1:8" hidden="1" x14ac:dyDescent="0.35">
      <c r="A740" s="209">
        <v>2</v>
      </c>
      <c r="B740" s="206" t="s">
        <v>81</v>
      </c>
      <c r="C740" s="206" t="s">
        <v>329</v>
      </c>
      <c r="D740" s="210" t="s">
        <v>1375</v>
      </c>
      <c r="E740" s="214" t="s">
        <v>483</v>
      </c>
      <c r="F740" s="209" t="s">
        <v>164</v>
      </c>
      <c r="G740" s="206" t="s">
        <v>244</v>
      </c>
      <c r="H740" s="212">
        <v>22211</v>
      </c>
    </row>
    <row r="741" spans="1:8" hidden="1" x14ac:dyDescent="0.35">
      <c r="A741" s="209">
        <v>2</v>
      </c>
      <c r="B741" s="206" t="s">
        <v>81</v>
      </c>
      <c r="C741" s="206" t="s">
        <v>329</v>
      </c>
      <c r="D741" s="210" t="s">
        <v>1376</v>
      </c>
      <c r="E741" s="215" t="s">
        <v>484</v>
      </c>
      <c r="F741" s="209" t="s">
        <v>164</v>
      </c>
      <c r="G741" s="206" t="s">
        <v>244</v>
      </c>
      <c r="H741" s="212">
        <v>222111</v>
      </c>
    </row>
    <row r="742" spans="1:8" hidden="1" x14ac:dyDescent="0.35">
      <c r="A742" s="209">
        <v>2</v>
      </c>
      <c r="B742" s="206" t="s">
        <v>81</v>
      </c>
      <c r="C742" s="206" t="s">
        <v>329</v>
      </c>
      <c r="D742" s="210" t="s">
        <v>1377</v>
      </c>
      <c r="E742" s="214" t="s">
        <v>483</v>
      </c>
      <c r="F742" s="209" t="s">
        <v>164</v>
      </c>
      <c r="G742" s="206" t="s">
        <v>244</v>
      </c>
      <c r="H742" s="212">
        <v>22211</v>
      </c>
    </row>
    <row r="743" spans="1:8" hidden="1" x14ac:dyDescent="0.35">
      <c r="A743" s="209">
        <v>2</v>
      </c>
      <c r="B743" s="206" t="s">
        <v>81</v>
      </c>
      <c r="C743" s="206" t="s">
        <v>329</v>
      </c>
      <c r="D743" s="210" t="s">
        <v>1378</v>
      </c>
      <c r="E743" s="215" t="s">
        <v>484</v>
      </c>
      <c r="F743" s="209" t="s">
        <v>164</v>
      </c>
      <c r="G743" s="206" t="s">
        <v>244</v>
      </c>
      <c r="H743" s="212">
        <v>222111</v>
      </c>
    </row>
    <row r="744" spans="1:8" hidden="1" x14ac:dyDescent="0.35">
      <c r="A744" s="209">
        <v>2</v>
      </c>
      <c r="B744" s="206" t="s">
        <v>81</v>
      </c>
      <c r="C744" s="206" t="s">
        <v>329</v>
      </c>
      <c r="D744" s="210" t="s">
        <v>1284</v>
      </c>
      <c r="E744" s="214" t="s">
        <v>483</v>
      </c>
      <c r="F744" s="209" t="s">
        <v>164</v>
      </c>
      <c r="G744" s="206" t="s">
        <v>244</v>
      </c>
      <c r="H744" s="212">
        <v>22211</v>
      </c>
    </row>
    <row r="745" spans="1:8" hidden="1" x14ac:dyDescent="0.35">
      <c r="A745" s="209">
        <v>2</v>
      </c>
      <c r="B745" s="206" t="s">
        <v>81</v>
      </c>
      <c r="C745" s="206" t="s">
        <v>329</v>
      </c>
      <c r="D745" s="210" t="s">
        <v>1379</v>
      </c>
      <c r="E745" s="215" t="s">
        <v>484</v>
      </c>
      <c r="F745" s="209" t="s">
        <v>164</v>
      </c>
      <c r="G745" s="206" t="s">
        <v>244</v>
      </c>
      <c r="H745" s="212">
        <v>222111</v>
      </c>
    </row>
    <row r="746" spans="1:8" hidden="1" x14ac:dyDescent="0.35">
      <c r="A746" s="209">
        <v>2</v>
      </c>
      <c r="B746" s="206" t="s">
        <v>81</v>
      </c>
      <c r="C746" s="206" t="s">
        <v>329</v>
      </c>
      <c r="D746" s="210" t="s">
        <v>1380</v>
      </c>
      <c r="E746" s="214" t="s">
        <v>483</v>
      </c>
      <c r="F746" s="209" t="s">
        <v>164</v>
      </c>
      <c r="G746" s="206" t="s">
        <v>244</v>
      </c>
      <c r="H746" s="212">
        <v>22211</v>
      </c>
    </row>
    <row r="747" spans="1:8" ht="29" hidden="1" x14ac:dyDescent="0.35">
      <c r="A747" s="209">
        <v>2</v>
      </c>
      <c r="B747" s="206" t="s">
        <v>81</v>
      </c>
      <c r="C747" s="206" t="s">
        <v>329</v>
      </c>
      <c r="D747" s="210" t="s">
        <v>1381</v>
      </c>
      <c r="E747" s="215" t="s">
        <v>484</v>
      </c>
      <c r="F747" s="209" t="s">
        <v>164</v>
      </c>
      <c r="G747" s="206" t="s">
        <v>244</v>
      </c>
      <c r="H747" s="212">
        <v>222111</v>
      </c>
    </row>
    <row r="748" spans="1:8" hidden="1" x14ac:dyDescent="0.35">
      <c r="A748" s="209">
        <v>2</v>
      </c>
      <c r="B748" s="206" t="s">
        <v>81</v>
      </c>
      <c r="C748" s="206" t="s">
        <v>329</v>
      </c>
      <c r="D748" s="210" t="s">
        <v>1382</v>
      </c>
      <c r="E748" s="214" t="s">
        <v>483</v>
      </c>
      <c r="F748" s="209" t="s">
        <v>164</v>
      </c>
      <c r="G748" s="206" t="s">
        <v>244</v>
      </c>
      <c r="H748" s="212">
        <v>22211</v>
      </c>
    </row>
    <row r="749" spans="1:8" ht="29" hidden="1" x14ac:dyDescent="0.35">
      <c r="A749" s="209">
        <v>2</v>
      </c>
      <c r="B749" s="206" t="s">
        <v>81</v>
      </c>
      <c r="C749" s="206" t="s">
        <v>329</v>
      </c>
      <c r="D749" s="210" t="s">
        <v>1289</v>
      </c>
      <c r="E749" s="215" t="s">
        <v>484</v>
      </c>
      <c r="F749" s="209" t="s">
        <v>164</v>
      </c>
      <c r="G749" s="206" t="s">
        <v>244</v>
      </c>
      <c r="H749" s="212">
        <v>222111</v>
      </c>
    </row>
    <row r="750" spans="1:8" x14ac:dyDescent="0.35">
      <c r="A750" s="209">
        <v>2</v>
      </c>
      <c r="B750" s="206" t="s">
        <v>81</v>
      </c>
      <c r="C750" s="206" t="s">
        <v>329</v>
      </c>
      <c r="D750" s="210" t="s">
        <v>1383</v>
      </c>
      <c r="E750" s="213" t="s">
        <v>332</v>
      </c>
      <c r="F750" s="209" t="s">
        <v>164</v>
      </c>
      <c r="G750" s="206" t="s">
        <v>244</v>
      </c>
      <c r="H750" s="212">
        <v>3134</v>
      </c>
    </row>
    <row r="751" spans="1:8" ht="29" hidden="1" x14ac:dyDescent="0.35">
      <c r="A751" s="209">
        <v>2</v>
      </c>
      <c r="B751" s="206" t="s">
        <v>81</v>
      </c>
      <c r="C751" s="206" t="s">
        <v>329</v>
      </c>
      <c r="D751" s="210" t="s">
        <v>1384</v>
      </c>
      <c r="E751" s="214" t="s">
        <v>483</v>
      </c>
      <c r="F751" s="209" t="s">
        <v>164</v>
      </c>
      <c r="G751" s="206" t="s">
        <v>244</v>
      </c>
      <c r="H751" s="212">
        <v>22211</v>
      </c>
    </row>
    <row r="752" spans="1:8" ht="29" hidden="1" x14ac:dyDescent="0.35">
      <c r="A752" s="209">
        <v>2</v>
      </c>
      <c r="B752" s="206" t="s">
        <v>81</v>
      </c>
      <c r="C752" s="206" t="s">
        <v>329</v>
      </c>
      <c r="D752" s="210" t="s">
        <v>1385</v>
      </c>
      <c r="E752" s="215" t="s">
        <v>484</v>
      </c>
      <c r="F752" s="209" t="s">
        <v>164</v>
      </c>
      <c r="G752" s="206" t="s">
        <v>244</v>
      </c>
      <c r="H752" s="212">
        <v>222111</v>
      </c>
    </row>
    <row r="753" spans="1:8" ht="29" hidden="1" x14ac:dyDescent="0.35">
      <c r="A753" s="209">
        <v>2</v>
      </c>
      <c r="B753" s="206" t="s">
        <v>81</v>
      </c>
      <c r="C753" s="206" t="s">
        <v>329</v>
      </c>
      <c r="D753" s="210" t="s">
        <v>1386</v>
      </c>
      <c r="E753" s="214" t="s">
        <v>483</v>
      </c>
      <c r="F753" s="209" t="s">
        <v>164</v>
      </c>
      <c r="G753" s="206" t="s">
        <v>244</v>
      </c>
      <c r="H753" s="212">
        <v>22211</v>
      </c>
    </row>
    <row r="754" spans="1:8" ht="58" hidden="1" x14ac:dyDescent="0.35">
      <c r="A754" s="209">
        <v>2</v>
      </c>
      <c r="B754" s="206" t="s">
        <v>81</v>
      </c>
      <c r="C754" s="206" t="s">
        <v>329</v>
      </c>
      <c r="D754" s="210" t="s">
        <v>1387</v>
      </c>
      <c r="E754" s="215" t="s">
        <v>484</v>
      </c>
      <c r="F754" s="209" t="s">
        <v>164</v>
      </c>
      <c r="G754" s="206" t="s">
        <v>244</v>
      </c>
      <c r="H754" s="212">
        <v>222111</v>
      </c>
    </row>
    <row r="755" spans="1:8" ht="29" hidden="1" x14ac:dyDescent="0.35">
      <c r="A755" s="209">
        <v>2</v>
      </c>
      <c r="B755" s="206" t="s">
        <v>81</v>
      </c>
      <c r="C755" s="206" t="s">
        <v>329</v>
      </c>
      <c r="D755" s="210" t="s">
        <v>1388</v>
      </c>
      <c r="E755" s="215" t="s">
        <v>484</v>
      </c>
      <c r="F755" s="209" t="s">
        <v>164</v>
      </c>
      <c r="G755" s="206" t="s">
        <v>244</v>
      </c>
      <c r="H755" s="212">
        <v>222111</v>
      </c>
    </row>
    <row r="756" spans="1:8" hidden="1" x14ac:dyDescent="0.35">
      <c r="A756" s="209">
        <v>2</v>
      </c>
      <c r="B756" s="206" t="s">
        <v>81</v>
      </c>
      <c r="C756" s="206" t="s">
        <v>329</v>
      </c>
      <c r="D756" s="218" t="s">
        <v>1389</v>
      </c>
      <c r="E756" s="214" t="s">
        <v>483</v>
      </c>
      <c r="F756" s="209" t="s">
        <v>164</v>
      </c>
      <c r="G756" s="206" t="s">
        <v>244</v>
      </c>
      <c r="H756" s="212">
        <v>22211</v>
      </c>
    </row>
    <row r="757" spans="1:8" ht="58" hidden="1" x14ac:dyDescent="0.35">
      <c r="A757" s="209">
        <v>2</v>
      </c>
      <c r="B757" s="206" t="s">
        <v>81</v>
      </c>
      <c r="C757" s="206" t="s">
        <v>329</v>
      </c>
      <c r="D757" s="218" t="s">
        <v>1390</v>
      </c>
      <c r="E757" s="215" t="s">
        <v>484</v>
      </c>
      <c r="F757" s="209" t="s">
        <v>164</v>
      </c>
      <c r="G757" s="206" t="s">
        <v>244</v>
      </c>
      <c r="H757" s="212">
        <v>222111</v>
      </c>
    </row>
    <row r="758" spans="1:8" ht="29" hidden="1" x14ac:dyDescent="0.35">
      <c r="A758" s="209">
        <v>2</v>
      </c>
      <c r="B758" s="206" t="s">
        <v>81</v>
      </c>
      <c r="C758" s="206" t="s">
        <v>329</v>
      </c>
      <c r="D758" s="218" t="s">
        <v>1391</v>
      </c>
      <c r="E758" s="215" t="s">
        <v>484</v>
      </c>
      <c r="F758" s="209" t="s">
        <v>164</v>
      </c>
      <c r="G758" s="206" t="s">
        <v>244</v>
      </c>
      <c r="H758" s="212">
        <v>222111</v>
      </c>
    </row>
    <row r="759" spans="1:8" ht="29" hidden="1" x14ac:dyDescent="0.35">
      <c r="A759" s="209">
        <v>2</v>
      </c>
      <c r="B759" s="206" t="s">
        <v>81</v>
      </c>
      <c r="C759" s="206" t="s">
        <v>329</v>
      </c>
      <c r="D759" s="218" t="s">
        <v>1392</v>
      </c>
      <c r="E759" s="214" t="s">
        <v>483</v>
      </c>
      <c r="F759" s="209" t="s">
        <v>164</v>
      </c>
      <c r="G759" s="206" t="s">
        <v>244</v>
      </c>
      <c r="H759" s="212">
        <v>22211</v>
      </c>
    </row>
    <row r="760" spans="1:8" ht="72.5" hidden="1" x14ac:dyDescent="0.35">
      <c r="A760" s="209">
        <v>2</v>
      </c>
      <c r="B760" s="206" t="s">
        <v>81</v>
      </c>
      <c r="C760" s="206" t="s">
        <v>329</v>
      </c>
      <c r="D760" s="218" t="s">
        <v>1393</v>
      </c>
      <c r="E760" s="215" t="s">
        <v>484</v>
      </c>
      <c r="F760" s="209" t="s">
        <v>164</v>
      </c>
      <c r="G760" s="206" t="s">
        <v>244</v>
      </c>
      <c r="H760" s="212">
        <v>222111</v>
      </c>
    </row>
    <row r="761" spans="1:8" ht="29" hidden="1" x14ac:dyDescent="0.35">
      <c r="A761" s="209">
        <v>2</v>
      </c>
      <c r="B761" s="206" t="s">
        <v>81</v>
      </c>
      <c r="C761" s="206" t="s">
        <v>329</v>
      </c>
      <c r="D761" s="218" t="s">
        <v>1394</v>
      </c>
      <c r="E761" s="215" t="s">
        <v>484</v>
      </c>
      <c r="F761" s="209" t="s">
        <v>164</v>
      </c>
      <c r="G761" s="206" t="s">
        <v>244</v>
      </c>
      <c r="H761" s="212">
        <v>222111</v>
      </c>
    </row>
    <row r="762" spans="1:8" ht="29" hidden="1" x14ac:dyDescent="0.35">
      <c r="A762" s="209">
        <v>2</v>
      </c>
      <c r="B762" s="206" t="s">
        <v>81</v>
      </c>
      <c r="C762" s="206" t="s">
        <v>329</v>
      </c>
      <c r="D762" s="218" t="s">
        <v>1395</v>
      </c>
      <c r="E762" s="214" t="s">
        <v>483</v>
      </c>
      <c r="F762" s="209" t="s">
        <v>164</v>
      </c>
      <c r="G762" s="206" t="s">
        <v>244</v>
      </c>
      <c r="H762" s="212">
        <v>22211</v>
      </c>
    </row>
    <row r="763" spans="1:8" ht="58" hidden="1" x14ac:dyDescent="0.35">
      <c r="A763" s="209">
        <v>2</v>
      </c>
      <c r="B763" s="206" t="s">
        <v>81</v>
      </c>
      <c r="C763" s="206" t="s">
        <v>329</v>
      </c>
      <c r="D763" s="218" t="s">
        <v>1396</v>
      </c>
      <c r="E763" s="215" t="s">
        <v>484</v>
      </c>
      <c r="F763" s="209" t="s">
        <v>164</v>
      </c>
      <c r="G763" s="206" t="s">
        <v>244</v>
      </c>
      <c r="H763" s="212">
        <v>222111</v>
      </c>
    </row>
    <row r="764" spans="1:8" ht="29" hidden="1" x14ac:dyDescent="0.35">
      <c r="A764" s="209">
        <v>2</v>
      </c>
      <c r="B764" s="206" t="s">
        <v>81</v>
      </c>
      <c r="C764" s="206" t="s">
        <v>329</v>
      </c>
      <c r="D764" s="218" t="s">
        <v>1397</v>
      </c>
      <c r="E764" s="215" t="s">
        <v>484</v>
      </c>
      <c r="F764" s="209" t="s">
        <v>164</v>
      </c>
      <c r="G764" s="206" t="s">
        <v>244</v>
      </c>
      <c r="H764" s="212">
        <v>222111</v>
      </c>
    </row>
    <row r="765" spans="1:8" hidden="1" x14ac:dyDescent="0.35">
      <c r="A765" s="209">
        <v>2</v>
      </c>
      <c r="B765" s="206" t="s">
        <v>81</v>
      </c>
      <c r="C765" s="206" t="s">
        <v>329</v>
      </c>
      <c r="D765" s="218" t="s">
        <v>1398</v>
      </c>
      <c r="E765" s="214" t="s">
        <v>483</v>
      </c>
      <c r="F765" s="209" t="s">
        <v>164</v>
      </c>
      <c r="G765" s="206" t="s">
        <v>244</v>
      </c>
      <c r="H765" s="212">
        <v>22211</v>
      </c>
    </row>
    <row r="766" spans="1:8" ht="72.5" hidden="1" x14ac:dyDescent="0.35">
      <c r="A766" s="209">
        <v>2</v>
      </c>
      <c r="B766" s="206" t="s">
        <v>81</v>
      </c>
      <c r="C766" s="206" t="s">
        <v>329</v>
      </c>
      <c r="D766" s="218" t="s">
        <v>1399</v>
      </c>
      <c r="E766" s="215" t="s">
        <v>484</v>
      </c>
      <c r="F766" s="209" t="s">
        <v>164</v>
      </c>
      <c r="G766" s="206" t="s">
        <v>244</v>
      </c>
      <c r="H766" s="212">
        <v>222111</v>
      </c>
    </row>
    <row r="767" spans="1:8" ht="29" hidden="1" x14ac:dyDescent="0.35">
      <c r="A767" s="209">
        <v>2</v>
      </c>
      <c r="B767" s="206" t="s">
        <v>81</v>
      </c>
      <c r="C767" s="206" t="s">
        <v>329</v>
      </c>
      <c r="D767" s="218" t="s">
        <v>1400</v>
      </c>
      <c r="E767" s="215" t="s">
        <v>484</v>
      </c>
      <c r="F767" s="209" t="s">
        <v>164</v>
      </c>
      <c r="G767" s="206" t="s">
        <v>244</v>
      </c>
      <c r="H767" s="212">
        <v>222111</v>
      </c>
    </row>
    <row r="768" spans="1:8" hidden="1" x14ac:dyDescent="0.35">
      <c r="A768" s="209">
        <v>2</v>
      </c>
      <c r="B768" s="206" t="s">
        <v>81</v>
      </c>
      <c r="C768" s="206" t="s">
        <v>329</v>
      </c>
      <c r="D768" s="218" t="s">
        <v>1401</v>
      </c>
      <c r="E768" s="214" t="s">
        <v>483</v>
      </c>
      <c r="F768" s="209" t="s">
        <v>164</v>
      </c>
      <c r="G768" s="206" t="s">
        <v>244</v>
      </c>
      <c r="H768" s="212">
        <v>22211</v>
      </c>
    </row>
    <row r="769" spans="1:8" ht="72.5" hidden="1" x14ac:dyDescent="0.35">
      <c r="A769" s="209">
        <v>2</v>
      </c>
      <c r="B769" s="206" t="s">
        <v>81</v>
      </c>
      <c r="C769" s="206" t="s">
        <v>329</v>
      </c>
      <c r="D769" s="218" t="s">
        <v>1402</v>
      </c>
      <c r="E769" s="215" t="s">
        <v>484</v>
      </c>
      <c r="F769" s="209" t="s">
        <v>164</v>
      </c>
      <c r="G769" s="206" t="s">
        <v>244</v>
      </c>
      <c r="H769" s="212">
        <v>222111</v>
      </c>
    </row>
    <row r="770" spans="1:8" ht="29" hidden="1" x14ac:dyDescent="0.35">
      <c r="A770" s="209">
        <v>2</v>
      </c>
      <c r="B770" s="206" t="s">
        <v>81</v>
      </c>
      <c r="C770" s="206" t="s">
        <v>329</v>
      </c>
      <c r="D770" s="218" t="s">
        <v>1403</v>
      </c>
      <c r="E770" s="215" t="s">
        <v>484</v>
      </c>
      <c r="F770" s="209" t="s">
        <v>164</v>
      </c>
      <c r="G770" s="206" t="s">
        <v>244</v>
      </c>
      <c r="H770" s="212">
        <v>222111</v>
      </c>
    </row>
    <row r="771" spans="1:8" ht="29" hidden="1" x14ac:dyDescent="0.35">
      <c r="A771" s="209">
        <v>2</v>
      </c>
      <c r="B771" s="206" t="s">
        <v>81</v>
      </c>
      <c r="C771" s="206" t="s">
        <v>329</v>
      </c>
      <c r="D771" s="218" t="s">
        <v>1404</v>
      </c>
      <c r="E771" s="214" t="s">
        <v>483</v>
      </c>
      <c r="F771" s="209" t="s">
        <v>164</v>
      </c>
      <c r="G771" s="206" t="s">
        <v>244</v>
      </c>
      <c r="H771" s="212">
        <v>22211</v>
      </c>
    </row>
    <row r="772" spans="1:8" ht="58" hidden="1" x14ac:dyDescent="0.35">
      <c r="A772" s="209">
        <v>2</v>
      </c>
      <c r="B772" s="206" t="s">
        <v>81</v>
      </c>
      <c r="C772" s="206" t="s">
        <v>329</v>
      </c>
      <c r="D772" s="218" t="s">
        <v>1405</v>
      </c>
      <c r="E772" s="215" t="s">
        <v>484</v>
      </c>
      <c r="F772" s="209" t="s">
        <v>164</v>
      </c>
      <c r="G772" s="206" t="s">
        <v>244</v>
      </c>
      <c r="H772" s="212">
        <v>222111</v>
      </c>
    </row>
    <row r="773" spans="1:8" ht="29" hidden="1" x14ac:dyDescent="0.35">
      <c r="A773" s="209">
        <v>2</v>
      </c>
      <c r="B773" s="206" t="s">
        <v>81</v>
      </c>
      <c r="C773" s="206" t="s">
        <v>329</v>
      </c>
      <c r="D773" s="218" t="s">
        <v>1406</v>
      </c>
      <c r="E773" s="215" t="s">
        <v>484</v>
      </c>
      <c r="F773" s="209" t="s">
        <v>164</v>
      </c>
      <c r="G773" s="206" t="s">
        <v>244</v>
      </c>
      <c r="H773" s="212">
        <v>222111</v>
      </c>
    </row>
    <row r="774" spans="1:8" ht="29" hidden="1" x14ac:dyDescent="0.35">
      <c r="A774" s="209">
        <v>2</v>
      </c>
      <c r="B774" s="206" t="s">
        <v>81</v>
      </c>
      <c r="C774" s="206" t="s">
        <v>329</v>
      </c>
      <c r="D774" s="218" t="s">
        <v>1407</v>
      </c>
      <c r="E774" s="214" t="s">
        <v>483</v>
      </c>
      <c r="F774" s="209" t="s">
        <v>164</v>
      </c>
      <c r="G774" s="206" t="s">
        <v>244</v>
      </c>
      <c r="H774" s="212">
        <v>22211</v>
      </c>
    </row>
    <row r="775" spans="1:8" ht="43.5" hidden="1" x14ac:dyDescent="0.35">
      <c r="A775" s="209">
        <v>2</v>
      </c>
      <c r="B775" s="206" t="s">
        <v>81</v>
      </c>
      <c r="C775" s="206" t="s">
        <v>329</v>
      </c>
      <c r="D775" s="218" t="s">
        <v>1408</v>
      </c>
      <c r="E775" s="215" t="s">
        <v>484</v>
      </c>
      <c r="F775" s="209" t="s">
        <v>164</v>
      </c>
      <c r="G775" s="206" t="s">
        <v>244</v>
      </c>
      <c r="H775" s="212">
        <v>222111</v>
      </c>
    </row>
    <row r="776" spans="1:8" ht="43.5" hidden="1" x14ac:dyDescent="0.35">
      <c r="A776" s="209">
        <v>2</v>
      </c>
      <c r="B776" s="206" t="s">
        <v>81</v>
      </c>
      <c r="C776" s="206" t="s">
        <v>329</v>
      </c>
      <c r="D776" s="218" t="s">
        <v>1409</v>
      </c>
      <c r="E776" s="215" t="s">
        <v>484</v>
      </c>
      <c r="F776" s="209" t="s">
        <v>164</v>
      </c>
      <c r="G776" s="206" t="s">
        <v>244</v>
      </c>
      <c r="H776" s="212">
        <v>222111</v>
      </c>
    </row>
    <row r="777" spans="1:8" ht="29" hidden="1" x14ac:dyDescent="0.35">
      <c r="A777" s="209">
        <v>2</v>
      </c>
      <c r="B777" s="206" t="s">
        <v>81</v>
      </c>
      <c r="C777" s="206" t="s">
        <v>329</v>
      </c>
      <c r="D777" s="218" t="s">
        <v>1410</v>
      </c>
      <c r="E777" s="215" t="s">
        <v>484</v>
      </c>
      <c r="F777" s="209" t="s">
        <v>164</v>
      </c>
      <c r="G777" s="206" t="s">
        <v>244</v>
      </c>
      <c r="H777" s="212">
        <v>222111</v>
      </c>
    </row>
    <row r="778" spans="1:8" ht="29" hidden="1" x14ac:dyDescent="0.35">
      <c r="A778" s="209">
        <v>2</v>
      </c>
      <c r="B778" s="206" t="s">
        <v>81</v>
      </c>
      <c r="C778" s="206" t="s">
        <v>329</v>
      </c>
      <c r="D778" s="218" t="s">
        <v>1411</v>
      </c>
      <c r="E778" s="214" t="s">
        <v>483</v>
      </c>
      <c r="F778" s="209" t="s">
        <v>164</v>
      </c>
      <c r="G778" s="206" t="s">
        <v>244</v>
      </c>
      <c r="H778" s="212">
        <v>22211</v>
      </c>
    </row>
    <row r="779" spans="1:8" ht="29" hidden="1" x14ac:dyDescent="0.35">
      <c r="A779" s="209">
        <v>2</v>
      </c>
      <c r="B779" s="206" t="s">
        <v>81</v>
      </c>
      <c r="C779" s="206" t="s">
        <v>329</v>
      </c>
      <c r="D779" s="218" t="s">
        <v>1412</v>
      </c>
      <c r="E779" s="215" t="s">
        <v>484</v>
      </c>
      <c r="F779" s="209" t="s">
        <v>164</v>
      </c>
      <c r="G779" s="206" t="s">
        <v>244</v>
      </c>
      <c r="H779" s="212">
        <v>222111</v>
      </c>
    </row>
    <row r="780" spans="1:8" x14ac:dyDescent="0.35">
      <c r="A780" s="209">
        <v>2</v>
      </c>
      <c r="B780" s="206" t="s">
        <v>81</v>
      </c>
      <c r="C780" s="206" t="s">
        <v>329</v>
      </c>
      <c r="D780" s="210" t="s">
        <v>1413</v>
      </c>
      <c r="E780" s="213" t="s">
        <v>332</v>
      </c>
      <c r="F780" s="217" t="s">
        <v>168</v>
      </c>
      <c r="G780" s="206" t="s">
        <v>244</v>
      </c>
      <c r="H780" s="212">
        <v>3135</v>
      </c>
    </row>
    <row r="781" spans="1:8" ht="29" hidden="1" x14ac:dyDescent="0.35">
      <c r="A781" s="209">
        <v>2</v>
      </c>
      <c r="B781" s="206" t="s">
        <v>81</v>
      </c>
      <c r="C781" s="206" t="s">
        <v>329</v>
      </c>
      <c r="D781" s="218" t="s">
        <v>1414</v>
      </c>
      <c r="E781" s="214" t="s">
        <v>483</v>
      </c>
      <c r="F781" s="217" t="s">
        <v>168</v>
      </c>
      <c r="G781" s="206" t="s">
        <v>244</v>
      </c>
      <c r="H781" s="212">
        <v>22211</v>
      </c>
    </row>
    <row r="782" spans="1:8" ht="43.5" hidden="1" x14ac:dyDescent="0.35">
      <c r="A782" s="209">
        <v>2</v>
      </c>
      <c r="B782" s="206" t="s">
        <v>81</v>
      </c>
      <c r="C782" s="206" t="s">
        <v>329</v>
      </c>
      <c r="D782" s="218" t="s">
        <v>1305</v>
      </c>
      <c r="E782" s="215" t="s">
        <v>484</v>
      </c>
      <c r="F782" s="217" t="s">
        <v>168</v>
      </c>
      <c r="G782" s="206" t="s">
        <v>244</v>
      </c>
      <c r="H782" s="212">
        <v>222111</v>
      </c>
    </row>
    <row r="783" spans="1:8" ht="43.5" hidden="1" x14ac:dyDescent="0.35">
      <c r="A783" s="209">
        <v>2</v>
      </c>
      <c r="B783" s="206" t="s">
        <v>81</v>
      </c>
      <c r="C783" s="206" t="s">
        <v>329</v>
      </c>
      <c r="D783" s="218" t="s">
        <v>1306</v>
      </c>
      <c r="E783" s="215" t="s">
        <v>484</v>
      </c>
      <c r="F783" s="217" t="s">
        <v>168</v>
      </c>
      <c r="G783" s="206" t="s">
        <v>244</v>
      </c>
      <c r="H783" s="212">
        <v>222111</v>
      </c>
    </row>
    <row r="784" spans="1:8" ht="29" hidden="1" x14ac:dyDescent="0.35">
      <c r="A784" s="209">
        <v>2</v>
      </c>
      <c r="B784" s="206" t="s">
        <v>81</v>
      </c>
      <c r="C784" s="206" t="s">
        <v>329</v>
      </c>
      <c r="D784" s="218" t="s">
        <v>1307</v>
      </c>
      <c r="E784" s="214" t="s">
        <v>483</v>
      </c>
      <c r="F784" s="217" t="s">
        <v>168</v>
      </c>
      <c r="G784" s="206" t="s">
        <v>244</v>
      </c>
      <c r="H784" s="212">
        <v>22211</v>
      </c>
    </row>
    <row r="785" spans="1:8" ht="58" hidden="1" x14ac:dyDescent="0.35">
      <c r="A785" s="209">
        <v>2</v>
      </c>
      <c r="B785" s="206" t="s">
        <v>81</v>
      </c>
      <c r="C785" s="206" t="s">
        <v>329</v>
      </c>
      <c r="D785" s="218" t="s">
        <v>1308</v>
      </c>
      <c r="E785" s="215" t="s">
        <v>484</v>
      </c>
      <c r="F785" s="217" t="s">
        <v>168</v>
      </c>
      <c r="G785" s="206" t="s">
        <v>244</v>
      </c>
      <c r="H785" s="212">
        <v>222111</v>
      </c>
    </row>
    <row r="786" spans="1:8" hidden="1" x14ac:dyDescent="0.35">
      <c r="A786" s="209">
        <v>2</v>
      </c>
      <c r="B786" s="206" t="s">
        <v>81</v>
      </c>
      <c r="C786" s="206" t="s">
        <v>329</v>
      </c>
      <c r="D786" s="218" t="s">
        <v>1415</v>
      </c>
      <c r="E786" s="214" t="s">
        <v>483</v>
      </c>
      <c r="F786" s="217" t="s">
        <v>168</v>
      </c>
      <c r="G786" s="206" t="s">
        <v>244</v>
      </c>
      <c r="H786" s="212">
        <v>22211</v>
      </c>
    </row>
    <row r="787" spans="1:8" ht="29" hidden="1" x14ac:dyDescent="0.35">
      <c r="A787" s="209">
        <v>2</v>
      </c>
      <c r="B787" s="206" t="s">
        <v>81</v>
      </c>
      <c r="C787" s="206" t="s">
        <v>329</v>
      </c>
      <c r="D787" s="218" t="s">
        <v>1416</v>
      </c>
      <c r="E787" s="215" t="s">
        <v>484</v>
      </c>
      <c r="F787" s="217" t="s">
        <v>168</v>
      </c>
      <c r="G787" s="206" t="s">
        <v>244</v>
      </c>
      <c r="H787" s="212">
        <v>222111</v>
      </c>
    </row>
    <row r="788" spans="1:8" ht="29" hidden="1" x14ac:dyDescent="0.35">
      <c r="A788" s="209">
        <v>2</v>
      </c>
      <c r="B788" s="206" t="s">
        <v>81</v>
      </c>
      <c r="C788" s="206" t="s">
        <v>329</v>
      </c>
      <c r="D788" s="218" t="s">
        <v>1417</v>
      </c>
      <c r="E788" s="214" t="s">
        <v>483</v>
      </c>
      <c r="F788" s="217" t="s">
        <v>168</v>
      </c>
      <c r="G788" s="206" t="s">
        <v>244</v>
      </c>
      <c r="H788" s="212">
        <v>22211</v>
      </c>
    </row>
    <row r="789" spans="1:8" ht="43.5" hidden="1" x14ac:dyDescent="0.35">
      <c r="A789" s="209">
        <v>2</v>
      </c>
      <c r="B789" s="206" t="s">
        <v>81</v>
      </c>
      <c r="C789" s="206" t="s">
        <v>329</v>
      </c>
      <c r="D789" s="218" t="s">
        <v>1418</v>
      </c>
      <c r="E789" s="215" t="s">
        <v>484</v>
      </c>
      <c r="F789" s="217" t="s">
        <v>168</v>
      </c>
      <c r="G789" s="206" t="s">
        <v>244</v>
      </c>
      <c r="H789" s="212">
        <v>222111</v>
      </c>
    </row>
    <row r="790" spans="1:8" x14ac:dyDescent="0.35">
      <c r="A790" s="209">
        <v>2</v>
      </c>
      <c r="B790" s="206" t="s">
        <v>81</v>
      </c>
      <c r="C790" s="206" t="s">
        <v>329</v>
      </c>
      <c r="D790" s="210" t="s">
        <v>1419</v>
      </c>
      <c r="E790" s="213" t="s">
        <v>332</v>
      </c>
      <c r="F790" s="209" t="s">
        <v>169</v>
      </c>
      <c r="G790" s="206" t="s">
        <v>244</v>
      </c>
      <c r="H790" s="212">
        <v>3136</v>
      </c>
    </row>
    <row r="791" spans="1:8" ht="29" hidden="1" x14ac:dyDescent="0.35">
      <c r="A791" s="209">
        <v>2</v>
      </c>
      <c r="B791" s="206" t="s">
        <v>81</v>
      </c>
      <c r="C791" s="206" t="s">
        <v>329</v>
      </c>
      <c r="D791" s="218" t="s">
        <v>1420</v>
      </c>
      <c r="E791" s="214" t="s">
        <v>483</v>
      </c>
      <c r="F791" s="209" t="s">
        <v>169</v>
      </c>
      <c r="G791" s="206" t="s">
        <v>244</v>
      </c>
      <c r="H791" s="212">
        <v>22211</v>
      </c>
    </row>
    <row r="792" spans="1:8" ht="58" hidden="1" x14ac:dyDescent="0.35">
      <c r="A792" s="209">
        <v>2</v>
      </c>
      <c r="B792" s="206" t="s">
        <v>81</v>
      </c>
      <c r="C792" s="206" t="s">
        <v>329</v>
      </c>
      <c r="D792" s="218" t="s">
        <v>1313</v>
      </c>
      <c r="E792" s="215" t="s">
        <v>484</v>
      </c>
      <c r="F792" s="209" t="s">
        <v>169</v>
      </c>
      <c r="G792" s="206" t="s">
        <v>244</v>
      </c>
      <c r="H792" s="212">
        <v>222111</v>
      </c>
    </row>
    <row r="793" spans="1:8" ht="43.5" hidden="1" x14ac:dyDescent="0.35">
      <c r="A793" s="209">
        <v>2</v>
      </c>
      <c r="B793" s="206" t="s">
        <v>81</v>
      </c>
      <c r="C793" s="206" t="s">
        <v>329</v>
      </c>
      <c r="D793" s="218" t="s">
        <v>1421</v>
      </c>
      <c r="E793" s="215" t="s">
        <v>484</v>
      </c>
      <c r="F793" s="209" t="s">
        <v>169</v>
      </c>
      <c r="G793" s="206" t="s">
        <v>244</v>
      </c>
      <c r="H793" s="212">
        <v>222111</v>
      </c>
    </row>
    <row r="794" spans="1:8" hidden="1" x14ac:dyDescent="0.35">
      <c r="A794" s="209">
        <v>2</v>
      </c>
      <c r="B794" s="206" t="s">
        <v>81</v>
      </c>
      <c r="C794" s="206" t="s">
        <v>329</v>
      </c>
      <c r="D794" s="218" t="s">
        <v>1315</v>
      </c>
      <c r="E794" s="214" t="s">
        <v>483</v>
      </c>
      <c r="F794" s="209" t="s">
        <v>169</v>
      </c>
      <c r="G794" s="206" t="s">
        <v>244</v>
      </c>
      <c r="H794" s="212">
        <v>22211</v>
      </c>
    </row>
    <row r="795" spans="1:8" ht="29" hidden="1" x14ac:dyDescent="0.35">
      <c r="A795" s="209">
        <v>2</v>
      </c>
      <c r="B795" s="206" t="s">
        <v>81</v>
      </c>
      <c r="C795" s="206" t="s">
        <v>329</v>
      </c>
      <c r="D795" s="218" t="s">
        <v>1316</v>
      </c>
      <c r="E795" s="215" t="s">
        <v>484</v>
      </c>
      <c r="F795" s="209" t="s">
        <v>169</v>
      </c>
      <c r="G795" s="206" t="s">
        <v>244</v>
      </c>
      <c r="H795" s="212">
        <v>222111</v>
      </c>
    </row>
    <row r="796" spans="1:8" ht="29" hidden="1" x14ac:dyDescent="0.35">
      <c r="A796" s="209">
        <v>2</v>
      </c>
      <c r="B796" s="206" t="s">
        <v>81</v>
      </c>
      <c r="C796" s="206" t="s">
        <v>329</v>
      </c>
      <c r="D796" s="218" t="s">
        <v>1317</v>
      </c>
      <c r="E796" s="215" t="s">
        <v>484</v>
      </c>
      <c r="F796" s="209" t="s">
        <v>169</v>
      </c>
      <c r="G796" s="206" t="s">
        <v>244</v>
      </c>
      <c r="H796" s="212">
        <v>222111</v>
      </c>
    </row>
    <row r="797" spans="1:8" hidden="1" x14ac:dyDescent="0.35">
      <c r="A797" s="209">
        <v>2</v>
      </c>
      <c r="B797" s="206" t="s">
        <v>81</v>
      </c>
      <c r="C797" s="206" t="s">
        <v>329</v>
      </c>
      <c r="D797" s="218" t="s">
        <v>1318</v>
      </c>
      <c r="E797" s="214" t="s">
        <v>483</v>
      </c>
      <c r="F797" s="209" t="s">
        <v>169</v>
      </c>
      <c r="G797" s="206" t="s">
        <v>244</v>
      </c>
      <c r="H797" s="212">
        <v>22211</v>
      </c>
    </row>
    <row r="798" spans="1:8" ht="58" hidden="1" x14ac:dyDescent="0.35">
      <c r="A798" s="209">
        <v>2</v>
      </c>
      <c r="B798" s="206" t="s">
        <v>81</v>
      </c>
      <c r="C798" s="206" t="s">
        <v>329</v>
      </c>
      <c r="D798" s="218" t="s">
        <v>1319</v>
      </c>
      <c r="E798" s="215" t="s">
        <v>484</v>
      </c>
      <c r="F798" s="209" t="s">
        <v>169</v>
      </c>
      <c r="G798" s="206" t="s">
        <v>244</v>
      </c>
      <c r="H798" s="212">
        <v>222111</v>
      </c>
    </row>
    <row r="799" spans="1:8" hidden="1" x14ac:dyDescent="0.35">
      <c r="A799" s="209">
        <v>2</v>
      </c>
      <c r="B799" s="206" t="s">
        <v>81</v>
      </c>
      <c r="C799" s="206" t="s">
        <v>329</v>
      </c>
      <c r="D799" s="218" t="s">
        <v>1320</v>
      </c>
      <c r="E799" s="214" t="s">
        <v>483</v>
      </c>
      <c r="F799" s="209" t="s">
        <v>169</v>
      </c>
      <c r="G799" s="206" t="s">
        <v>244</v>
      </c>
      <c r="H799" s="212">
        <v>22211</v>
      </c>
    </row>
    <row r="800" spans="1:8" ht="43.5" hidden="1" x14ac:dyDescent="0.35">
      <c r="A800" s="209">
        <v>2</v>
      </c>
      <c r="B800" s="206" t="s">
        <v>81</v>
      </c>
      <c r="C800" s="206" t="s">
        <v>329</v>
      </c>
      <c r="D800" s="218" t="s">
        <v>1321</v>
      </c>
      <c r="E800" s="215" t="s">
        <v>484</v>
      </c>
      <c r="F800" s="209" t="s">
        <v>169</v>
      </c>
      <c r="G800" s="206" t="s">
        <v>244</v>
      </c>
      <c r="H800" s="212">
        <v>222111</v>
      </c>
    </row>
    <row r="801" spans="1:8" ht="29" hidden="1" x14ac:dyDescent="0.35">
      <c r="A801" s="209">
        <v>2</v>
      </c>
      <c r="B801" s="206" t="s">
        <v>81</v>
      </c>
      <c r="C801" s="206" t="s">
        <v>329</v>
      </c>
      <c r="D801" s="218" t="s">
        <v>1322</v>
      </c>
      <c r="E801" s="215" t="s">
        <v>484</v>
      </c>
      <c r="F801" s="209" t="s">
        <v>169</v>
      </c>
      <c r="G801" s="206" t="s">
        <v>244</v>
      </c>
      <c r="H801" s="212">
        <v>222111</v>
      </c>
    </row>
    <row r="802" spans="1:8" ht="29" hidden="1" x14ac:dyDescent="0.35">
      <c r="A802" s="209">
        <v>2</v>
      </c>
      <c r="B802" s="206" t="s">
        <v>81</v>
      </c>
      <c r="C802" s="206" t="s">
        <v>329</v>
      </c>
      <c r="D802" s="218" t="s">
        <v>559</v>
      </c>
      <c r="E802" s="214" t="s">
        <v>483</v>
      </c>
      <c r="F802" s="209" t="s">
        <v>169</v>
      </c>
      <c r="G802" s="206" t="s">
        <v>244</v>
      </c>
      <c r="H802" s="212">
        <v>22211</v>
      </c>
    </row>
    <row r="803" spans="1:8" ht="29" hidden="1" x14ac:dyDescent="0.35">
      <c r="A803" s="209">
        <v>2</v>
      </c>
      <c r="B803" s="206" t="s">
        <v>81</v>
      </c>
      <c r="C803" s="206" t="s">
        <v>329</v>
      </c>
      <c r="D803" s="218" t="s">
        <v>1422</v>
      </c>
      <c r="E803" s="215" t="s">
        <v>484</v>
      </c>
      <c r="F803" s="209" t="s">
        <v>169</v>
      </c>
      <c r="G803" s="206" t="s">
        <v>244</v>
      </c>
      <c r="H803" s="212">
        <v>222111</v>
      </c>
    </row>
    <row r="804" spans="1:8" hidden="1" x14ac:dyDescent="0.35">
      <c r="A804" s="209">
        <v>2</v>
      </c>
      <c r="B804" s="206" t="s">
        <v>81</v>
      </c>
      <c r="C804" s="206" t="s">
        <v>329</v>
      </c>
      <c r="D804" s="218" t="s">
        <v>1323</v>
      </c>
      <c r="E804" s="214" t="s">
        <v>483</v>
      </c>
      <c r="F804" s="209" t="s">
        <v>169</v>
      </c>
      <c r="G804" s="206" t="s">
        <v>244</v>
      </c>
      <c r="H804" s="212">
        <v>22211</v>
      </c>
    </row>
    <row r="805" spans="1:8" ht="58" hidden="1" x14ac:dyDescent="0.35">
      <c r="A805" s="209">
        <v>2</v>
      </c>
      <c r="B805" s="206" t="s">
        <v>81</v>
      </c>
      <c r="C805" s="206" t="s">
        <v>329</v>
      </c>
      <c r="D805" s="218" t="s">
        <v>1423</v>
      </c>
      <c r="E805" s="215" t="s">
        <v>484</v>
      </c>
      <c r="F805" s="209" t="s">
        <v>169</v>
      </c>
      <c r="G805" s="206" t="s">
        <v>244</v>
      </c>
      <c r="H805" s="212">
        <v>222111</v>
      </c>
    </row>
    <row r="806" spans="1:8" ht="29" x14ac:dyDescent="0.35">
      <c r="A806" s="209">
        <v>2</v>
      </c>
      <c r="B806" s="206" t="s">
        <v>81</v>
      </c>
      <c r="C806" s="206" t="s">
        <v>329</v>
      </c>
      <c r="D806" s="210" t="s">
        <v>1424</v>
      </c>
      <c r="E806" s="213" t="s">
        <v>332</v>
      </c>
      <c r="F806" s="209" t="s">
        <v>164</v>
      </c>
      <c r="G806" s="206" t="s">
        <v>244</v>
      </c>
      <c r="H806" s="212">
        <v>3137</v>
      </c>
    </row>
    <row r="807" spans="1:8" hidden="1" x14ac:dyDescent="0.35">
      <c r="A807" s="209">
        <v>2</v>
      </c>
      <c r="B807" s="206" t="s">
        <v>81</v>
      </c>
      <c r="C807" s="206" t="s">
        <v>329</v>
      </c>
      <c r="D807" s="218" t="s">
        <v>1334</v>
      </c>
      <c r="E807" s="214" t="s">
        <v>483</v>
      </c>
      <c r="F807" s="209" t="s">
        <v>164</v>
      </c>
      <c r="G807" s="206" t="s">
        <v>244</v>
      </c>
      <c r="H807" s="212">
        <v>22211</v>
      </c>
    </row>
    <row r="808" spans="1:8" ht="58" hidden="1" x14ac:dyDescent="0.35">
      <c r="A808" s="209">
        <v>2</v>
      </c>
      <c r="B808" s="206" t="s">
        <v>81</v>
      </c>
      <c r="C808" s="206" t="s">
        <v>329</v>
      </c>
      <c r="D808" s="218" t="s">
        <v>1335</v>
      </c>
      <c r="E808" s="215" t="s">
        <v>484</v>
      </c>
      <c r="F808" s="209" t="s">
        <v>164</v>
      </c>
      <c r="G808" s="206" t="s">
        <v>244</v>
      </c>
      <c r="H808" s="212">
        <v>222111</v>
      </c>
    </row>
    <row r="809" spans="1:8" hidden="1" x14ac:dyDescent="0.35">
      <c r="A809" s="209">
        <v>2</v>
      </c>
      <c r="B809" s="206" t="s">
        <v>81</v>
      </c>
      <c r="C809" s="206" t="s">
        <v>329</v>
      </c>
      <c r="D809" s="218" t="s">
        <v>1425</v>
      </c>
      <c r="E809" s="214" t="s">
        <v>483</v>
      </c>
      <c r="F809" s="209" t="s">
        <v>164</v>
      </c>
      <c r="G809" s="206" t="s">
        <v>244</v>
      </c>
      <c r="H809" s="212">
        <v>22211</v>
      </c>
    </row>
    <row r="810" spans="1:8" ht="87" hidden="1" x14ac:dyDescent="0.35">
      <c r="A810" s="209">
        <v>2</v>
      </c>
      <c r="B810" s="206" t="s">
        <v>81</v>
      </c>
      <c r="C810" s="206" t="s">
        <v>329</v>
      </c>
      <c r="D810" s="218" t="s">
        <v>1426</v>
      </c>
      <c r="E810" s="215" t="s">
        <v>484</v>
      </c>
      <c r="F810" s="209" t="s">
        <v>164</v>
      </c>
      <c r="G810" s="206" t="s">
        <v>244</v>
      </c>
      <c r="H810" s="212">
        <v>222111</v>
      </c>
    </row>
    <row r="811" spans="1:8" ht="29" hidden="1" x14ac:dyDescent="0.35">
      <c r="A811" s="209">
        <v>2</v>
      </c>
      <c r="B811" s="206" t="s">
        <v>81</v>
      </c>
      <c r="C811" s="206" t="s">
        <v>329</v>
      </c>
      <c r="D811" s="218" t="s">
        <v>1427</v>
      </c>
      <c r="E811" s="214" t="s">
        <v>483</v>
      </c>
      <c r="F811" s="209" t="s">
        <v>164</v>
      </c>
      <c r="G811" s="206" t="s">
        <v>244</v>
      </c>
      <c r="H811" s="212">
        <v>22211</v>
      </c>
    </row>
    <row r="812" spans="1:8" ht="29" hidden="1" x14ac:dyDescent="0.35">
      <c r="A812" s="209">
        <v>2</v>
      </c>
      <c r="B812" s="206" t="s">
        <v>81</v>
      </c>
      <c r="C812" s="206" t="s">
        <v>329</v>
      </c>
      <c r="D812" s="218" t="s">
        <v>1428</v>
      </c>
      <c r="E812" s="215" t="s">
        <v>484</v>
      </c>
      <c r="F812" s="209" t="s">
        <v>164</v>
      </c>
      <c r="G812" s="206" t="s">
        <v>244</v>
      </c>
      <c r="H812" s="212">
        <v>222111</v>
      </c>
    </row>
    <row r="813" spans="1:8" hidden="1" x14ac:dyDescent="0.35">
      <c r="A813" s="209">
        <v>2</v>
      </c>
      <c r="B813" s="206" t="s">
        <v>81</v>
      </c>
      <c r="C813" s="206" t="s">
        <v>329</v>
      </c>
      <c r="D813" s="218" t="s">
        <v>1429</v>
      </c>
      <c r="E813" s="214" t="s">
        <v>483</v>
      </c>
      <c r="F813" s="209" t="s">
        <v>164</v>
      </c>
      <c r="G813" s="206" t="s">
        <v>244</v>
      </c>
      <c r="H813" s="212">
        <v>22211</v>
      </c>
    </row>
    <row r="814" spans="1:8" ht="29" hidden="1" x14ac:dyDescent="0.35">
      <c r="A814" s="209">
        <v>2</v>
      </c>
      <c r="B814" s="206" t="s">
        <v>81</v>
      </c>
      <c r="C814" s="206" t="s">
        <v>329</v>
      </c>
      <c r="D814" s="218" t="s">
        <v>1430</v>
      </c>
      <c r="E814" s="215" t="s">
        <v>484</v>
      </c>
      <c r="F814" s="209" t="s">
        <v>164</v>
      </c>
      <c r="G814" s="206" t="s">
        <v>244</v>
      </c>
      <c r="H814" s="212">
        <v>222111</v>
      </c>
    </row>
    <row r="815" spans="1:8" hidden="1" x14ac:dyDescent="0.35">
      <c r="A815" s="209">
        <v>2</v>
      </c>
      <c r="B815" s="206" t="s">
        <v>81</v>
      </c>
      <c r="C815" s="206" t="s">
        <v>329</v>
      </c>
      <c r="D815" s="218" t="s">
        <v>1431</v>
      </c>
      <c r="E815" s="214" t="s">
        <v>483</v>
      </c>
      <c r="F815" s="209" t="s">
        <v>164</v>
      </c>
      <c r="G815" s="206" t="s">
        <v>244</v>
      </c>
      <c r="H815" s="212">
        <v>22211</v>
      </c>
    </row>
    <row r="816" spans="1:8" ht="58" hidden="1" x14ac:dyDescent="0.35">
      <c r="A816" s="209">
        <v>2</v>
      </c>
      <c r="B816" s="206" t="s">
        <v>81</v>
      </c>
      <c r="C816" s="206" t="s">
        <v>329</v>
      </c>
      <c r="D816" s="218" t="s">
        <v>1432</v>
      </c>
      <c r="E816" s="215" t="s">
        <v>484</v>
      </c>
      <c r="F816" s="209" t="s">
        <v>164</v>
      </c>
      <c r="G816" s="206" t="s">
        <v>244</v>
      </c>
      <c r="H816" s="212">
        <v>222111</v>
      </c>
    </row>
    <row r="817" spans="1:8" hidden="1" x14ac:dyDescent="0.35">
      <c r="A817" s="209">
        <v>2</v>
      </c>
      <c r="B817" s="206" t="s">
        <v>81</v>
      </c>
      <c r="C817" s="206" t="s">
        <v>329</v>
      </c>
      <c r="D817" s="218" t="s">
        <v>1433</v>
      </c>
      <c r="E817" s="214" t="s">
        <v>483</v>
      </c>
      <c r="F817" s="209" t="s">
        <v>164</v>
      </c>
      <c r="G817" s="206" t="s">
        <v>244</v>
      </c>
      <c r="H817" s="212">
        <v>22211</v>
      </c>
    </row>
    <row r="818" spans="1:8" ht="87" hidden="1" x14ac:dyDescent="0.35">
      <c r="A818" s="209">
        <v>2</v>
      </c>
      <c r="B818" s="206" t="s">
        <v>81</v>
      </c>
      <c r="C818" s="206" t="s">
        <v>329</v>
      </c>
      <c r="D818" s="218" t="s">
        <v>1434</v>
      </c>
      <c r="E818" s="215" t="s">
        <v>484</v>
      </c>
      <c r="F818" s="209" t="s">
        <v>164</v>
      </c>
      <c r="G818" s="206" t="s">
        <v>244</v>
      </c>
      <c r="H818" s="212">
        <v>222111</v>
      </c>
    </row>
    <row r="819" spans="1:8" hidden="1" x14ac:dyDescent="0.35">
      <c r="A819" s="209">
        <v>2</v>
      </c>
      <c r="B819" s="206" t="s">
        <v>81</v>
      </c>
      <c r="C819" s="206" t="s">
        <v>329</v>
      </c>
      <c r="D819" s="218" t="s">
        <v>1435</v>
      </c>
      <c r="E819" s="214" t="s">
        <v>483</v>
      </c>
      <c r="F819" s="209" t="s">
        <v>164</v>
      </c>
      <c r="G819" s="206" t="s">
        <v>244</v>
      </c>
      <c r="H819" s="212">
        <v>22211</v>
      </c>
    </row>
    <row r="820" spans="1:8" ht="87" hidden="1" x14ac:dyDescent="0.35">
      <c r="A820" s="209">
        <v>2</v>
      </c>
      <c r="B820" s="206" t="s">
        <v>81</v>
      </c>
      <c r="C820" s="206" t="s">
        <v>329</v>
      </c>
      <c r="D820" s="218" t="s">
        <v>1436</v>
      </c>
      <c r="E820" s="215" t="s">
        <v>484</v>
      </c>
      <c r="F820" s="209" t="s">
        <v>164</v>
      </c>
      <c r="G820" s="206" t="s">
        <v>244</v>
      </c>
      <c r="H820" s="212">
        <v>222111</v>
      </c>
    </row>
    <row r="821" spans="1:8" hidden="1" x14ac:dyDescent="0.35">
      <c r="A821" s="209">
        <v>2</v>
      </c>
      <c r="B821" s="206" t="s">
        <v>81</v>
      </c>
      <c r="C821" s="206" t="s">
        <v>329</v>
      </c>
      <c r="D821" s="218" t="s">
        <v>1437</v>
      </c>
      <c r="E821" s="214" t="s">
        <v>483</v>
      </c>
      <c r="F821" s="209" t="s">
        <v>164</v>
      </c>
      <c r="G821" s="206" t="s">
        <v>244</v>
      </c>
      <c r="H821" s="212">
        <v>22211</v>
      </c>
    </row>
    <row r="822" spans="1:8" ht="58" hidden="1" x14ac:dyDescent="0.35">
      <c r="A822" s="209">
        <v>2</v>
      </c>
      <c r="B822" s="206" t="s">
        <v>81</v>
      </c>
      <c r="C822" s="206" t="s">
        <v>329</v>
      </c>
      <c r="D822" s="218" t="s">
        <v>1438</v>
      </c>
      <c r="E822" s="215" t="s">
        <v>484</v>
      </c>
      <c r="F822" s="209" t="s">
        <v>164</v>
      </c>
      <c r="G822" s="206" t="s">
        <v>244</v>
      </c>
      <c r="H822" s="212">
        <v>222111</v>
      </c>
    </row>
    <row r="823" spans="1:8" hidden="1" x14ac:dyDescent="0.35">
      <c r="A823" s="209">
        <v>2</v>
      </c>
      <c r="B823" s="206" t="s">
        <v>81</v>
      </c>
      <c r="C823" s="206" t="s">
        <v>329</v>
      </c>
      <c r="D823" s="218" t="s">
        <v>1439</v>
      </c>
      <c r="E823" s="215" t="s">
        <v>484</v>
      </c>
      <c r="F823" s="209" t="s">
        <v>164</v>
      </c>
      <c r="G823" s="206" t="s">
        <v>244</v>
      </c>
      <c r="H823" s="212">
        <v>222111</v>
      </c>
    </row>
    <row r="824" spans="1:8" ht="29" hidden="1" x14ac:dyDescent="0.35">
      <c r="A824" s="209">
        <v>2</v>
      </c>
      <c r="B824" s="206" t="s">
        <v>81</v>
      </c>
      <c r="C824" s="206" t="s">
        <v>329</v>
      </c>
      <c r="D824" s="218" t="s">
        <v>1440</v>
      </c>
      <c r="E824" s="215" t="s">
        <v>484</v>
      </c>
      <c r="F824" s="209" t="s">
        <v>164</v>
      </c>
      <c r="G824" s="206" t="s">
        <v>244</v>
      </c>
      <c r="H824" s="212">
        <v>222111</v>
      </c>
    </row>
    <row r="825" spans="1:8" x14ac:dyDescent="0.35">
      <c r="A825" s="209">
        <v>2</v>
      </c>
      <c r="B825" s="206" t="s">
        <v>81</v>
      </c>
      <c r="C825" s="206" t="s">
        <v>329</v>
      </c>
      <c r="D825" s="210" t="s">
        <v>1441</v>
      </c>
      <c r="E825" s="213" t="s">
        <v>332</v>
      </c>
      <c r="F825" s="217" t="s">
        <v>166</v>
      </c>
      <c r="G825" s="206" t="s">
        <v>244</v>
      </c>
      <c r="H825" s="212">
        <v>3138</v>
      </c>
    </row>
    <row r="826" spans="1:8" ht="29" hidden="1" x14ac:dyDescent="0.35">
      <c r="A826" s="209">
        <v>2</v>
      </c>
      <c r="B826" s="206" t="s">
        <v>81</v>
      </c>
      <c r="C826" s="206" t="s">
        <v>329</v>
      </c>
      <c r="D826" s="210" t="s">
        <v>1442</v>
      </c>
      <c r="E826" s="214" t="s">
        <v>483</v>
      </c>
      <c r="F826" s="217" t="s">
        <v>166</v>
      </c>
      <c r="G826" s="206" t="s">
        <v>244</v>
      </c>
      <c r="H826" s="212">
        <v>22211</v>
      </c>
    </row>
    <row r="827" spans="1:8" ht="29" hidden="1" x14ac:dyDescent="0.35">
      <c r="A827" s="209">
        <v>2</v>
      </c>
      <c r="B827" s="206" t="s">
        <v>81</v>
      </c>
      <c r="C827" s="206" t="s">
        <v>329</v>
      </c>
      <c r="D827" s="210" t="s">
        <v>1443</v>
      </c>
      <c r="E827" s="215" t="s">
        <v>484</v>
      </c>
      <c r="F827" s="217" t="s">
        <v>166</v>
      </c>
      <c r="G827" s="206" t="s">
        <v>244</v>
      </c>
      <c r="H827" s="212">
        <v>222111</v>
      </c>
    </row>
    <row r="828" spans="1:8" x14ac:dyDescent="0.35">
      <c r="A828" s="209">
        <v>2</v>
      </c>
      <c r="B828" s="206" t="s">
        <v>81</v>
      </c>
      <c r="C828" s="206" t="s">
        <v>329</v>
      </c>
      <c r="D828" s="210" t="s">
        <v>372</v>
      </c>
      <c r="E828" s="211" t="s">
        <v>330</v>
      </c>
      <c r="F828" s="209" t="s">
        <v>164</v>
      </c>
      <c r="G828" s="206" t="s">
        <v>244</v>
      </c>
      <c r="H828" s="212">
        <v>314</v>
      </c>
    </row>
    <row r="829" spans="1:8" ht="29" x14ac:dyDescent="0.35">
      <c r="A829" s="209">
        <v>2</v>
      </c>
      <c r="B829" s="206" t="s">
        <v>81</v>
      </c>
      <c r="C829" s="206" t="s">
        <v>329</v>
      </c>
      <c r="D829" s="210" t="s">
        <v>1345</v>
      </c>
      <c r="E829" s="213" t="s">
        <v>332</v>
      </c>
      <c r="F829" s="209" t="s">
        <v>164</v>
      </c>
      <c r="G829" s="206" t="s">
        <v>244</v>
      </c>
      <c r="H829" s="212">
        <v>3141</v>
      </c>
    </row>
    <row r="830" spans="1:8" ht="29" hidden="1" x14ac:dyDescent="0.35">
      <c r="A830" s="209">
        <v>2</v>
      </c>
      <c r="B830" s="206" t="s">
        <v>81</v>
      </c>
      <c r="C830" s="206" t="s">
        <v>329</v>
      </c>
      <c r="D830" s="218" t="s">
        <v>1444</v>
      </c>
      <c r="E830" s="214" t="s">
        <v>483</v>
      </c>
      <c r="F830" s="209" t="s">
        <v>164</v>
      </c>
      <c r="G830" s="206" t="s">
        <v>244</v>
      </c>
      <c r="H830" s="212">
        <v>22211</v>
      </c>
    </row>
    <row r="831" spans="1:8" hidden="1" x14ac:dyDescent="0.35">
      <c r="A831" s="209">
        <v>2</v>
      </c>
      <c r="B831" s="206" t="s">
        <v>81</v>
      </c>
      <c r="C831" s="206" t="s">
        <v>329</v>
      </c>
      <c r="D831" s="210" t="s">
        <v>1347</v>
      </c>
      <c r="E831" s="215" t="s">
        <v>484</v>
      </c>
      <c r="F831" s="209" t="s">
        <v>164</v>
      </c>
      <c r="G831" s="206" t="s">
        <v>244</v>
      </c>
      <c r="H831" s="212">
        <v>222111</v>
      </c>
    </row>
    <row r="832" spans="1:8" ht="29" hidden="1" x14ac:dyDescent="0.35">
      <c r="A832" s="209">
        <v>2</v>
      </c>
      <c r="B832" s="206" t="s">
        <v>81</v>
      </c>
      <c r="C832" s="206" t="s">
        <v>329</v>
      </c>
      <c r="D832" s="210" t="s">
        <v>1348</v>
      </c>
      <c r="E832" s="215" t="s">
        <v>484</v>
      </c>
      <c r="F832" s="209" t="s">
        <v>164</v>
      </c>
      <c r="G832" s="206" t="s">
        <v>244</v>
      </c>
      <c r="H832" s="212">
        <v>222111</v>
      </c>
    </row>
    <row r="833" spans="1:8" ht="29" hidden="1" x14ac:dyDescent="0.35">
      <c r="A833" s="209">
        <v>2</v>
      </c>
      <c r="B833" s="206" t="s">
        <v>81</v>
      </c>
      <c r="C833" s="206" t="s">
        <v>329</v>
      </c>
      <c r="D833" s="218" t="s">
        <v>1445</v>
      </c>
      <c r="E833" s="214" t="s">
        <v>483</v>
      </c>
      <c r="F833" s="209" t="s">
        <v>164</v>
      </c>
      <c r="G833" s="206" t="s">
        <v>244</v>
      </c>
      <c r="H833" s="212">
        <v>22211</v>
      </c>
    </row>
    <row r="834" spans="1:8" hidden="1" x14ac:dyDescent="0.35">
      <c r="A834" s="209">
        <v>2</v>
      </c>
      <c r="B834" s="206" t="s">
        <v>81</v>
      </c>
      <c r="C834" s="206" t="s">
        <v>329</v>
      </c>
      <c r="D834" s="210" t="s">
        <v>1350</v>
      </c>
      <c r="E834" s="215" t="s">
        <v>484</v>
      </c>
      <c r="F834" s="209" t="s">
        <v>164</v>
      </c>
      <c r="G834" s="206" t="s">
        <v>244</v>
      </c>
      <c r="H834" s="212">
        <v>222111</v>
      </c>
    </row>
    <row r="835" spans="1:8" ht="43.5" hidden="1" x14ac:dyDescent="0.35">
      <c r="A835" s="209">
        <v>2</v>
      </c>
      <c r="B835" s="206" t="s">
        <v>81</v>
      </c>
      <c r="C835" s="206" t="s">
        <v>329</v>
      </c>
      <c r="D835" s="210" t="s">
        <v>1351</v>
      </c>
      <c r="E835" s="215" t="s">
        <v>484</v>
      </c>
      <c r="F835" s="209" t="s">
        <v>164</v>
      </c>
      <c r="G835" s="206" t="s">
        <v>244</v>
      </c>
      <c r="H835" s="212">
        <v>222111</v>
      </c>
    </row>
    <row r="836" spans="1:8" hidden="1" x14ac:dyDescent="0.35">
      <c r="A836" s="209">
        <v>2</v>
      </c>
      <c r="B836" s="206" t="s">
        <v>81</v>
      </c>
      <c r="C836" s="206" t="s">
        <v>329</v>
      </c>
      <c r="D836" s="218" t="s">
        <v>1446</v>
      </c>
      <c r="E836" s="214" t="s">
        <v>483</v>
      </c>
      <c r="F836" s="209" t="s">
        <v>164</v>
      </c>
      <c r="G836" s="206" t="s">
        <v>244</v>
      </c>
      <c r="H836" s="212">
        <v>22211</v>
      </c>
    </row>
    <row r="837" spans="1:8" ht="43.5" hidden="1" x14ac:dyDescent="0.35">
      <c r="A837" s="209">
        <v>2</v>
      </c>
      <c r="B837" s="206" t="s">
        <v>81</v>
      </c>
      <c r="C837" s="206" t="s">
        <v>329</v>
      </c>
      <c r="D837" s="210" t="s">
        <v>1353</v>
      </c>
      <c r="E837" s="215" t="s">
        <v>484</v>
      </c>
      <c r="F837" s="209" t="s">
        <v>164</v>
      </c>
      <c r="G837" s="206" t="s">
        <v>244</v>
      </c>
      <c r="H837" s="212">
        <v>222111</v>
      </c>
    </row>
    <row r="838" spans="1:8" hidden="1" x14ac:dyDescent="0.35">
      <c r="A838" s="209">
        <v>2</v>
      </c>
      <c r="B838" s="206" t="s">
        <v>81</v>
      </c>
      <c r="C838" s="206" t="s">
        <v>329</v>
      </c>
      <c r="D838" s="210" t="s">
        <v>1354</v>
      </c>
      <c r="E838" s="215" t="s">
        <v>484</v>
      </c>
      <c r="F838" s="209" t="s">
        <v>164</v>
      </c>
      <c r="G838" s="206" t="s">
        <v>244</v>
      </c>
      <c r="H838" s="212">
        <v>222111</v>
      </c>
    </row>
    <row r="839" spans="1:8" ht="29" hidden="1" x14ac:dyDescent="0.35">
      <c r="A839" s="209">
        <v>2</v>
      </c>
      <c r="B839" s="206" t="s">
        <v>81</v>
      </c>
      <c r="C839" s="206" t="s">
        <v>329</v>
      </c>
      <c r="D839" s="218" t="s">
        <v>1447</v>
      </c>
      <c r="E839" s="214" t="s">
        <v>483</v>
      </c>
      <c r="F839" s="209" t="s">
        <v>164</v>
      </c>
      <c r="G839" s="206" t="s">
        <v>244</v>
      </c>
      <c r="H839" s="212">
        <v>22211</v>
      </c>
    </row>
    <row r="840" spans="1:8" ht="58" hidden="1" x14ac:dyDescent="0.35">
      <c r="A840" s="209">
        <v>2</v>
      </c>
      <c r="B840" s="206" t="s">
        <v>81</v>
      </c>
      <c r="C840" s="206" t="s">
        <v>329</v>
      </c>
      <c r="D840" s="210" t="s">
        <v>1356</v>
      </c>
      <c r="E840" s="215" t="s">
        <v>484</v>
      </c>
      <c r="F840" s="209" t="s">
        <v>164</v>
      </c>
      <c r="G840" s="206" t="s">
        <v>244</v>
      </c>
      <c r="H840" s="212">
        <v>222111</v>
      </c>
    </row>
    <row r="841" spans="1:8" ht="29" hidden="1" x14ac:dyDescent="0.35">
      <c r="A841" s="209">
        <v>2</v>
      </c>
      <c r="B841" s="206" t="s">
        <v>81</v>
      </c>
      <c r="C841" s="206" t="s">
        <v>329</v>
      </c>
      <c r="D841" s="210" t="s">
        <v>1357</v>
      </c>
      <c r="E841" s="215" t="s">
        <v>484</v>
      </c>
      <c r="F841" s="209" t="s">
        <v>164</v>
      </c>
      <c r="G841" s="206" t="s">
        <v>244</v>
      </c>
      <c r="H841" s="212">
        <v>222111</v>
      </c>
    </row>
    <row r="842" spans="1:8" ht="29" hidden="1" x14ac:dyDescent="0.35">
      <c r="A842" s="209">
        <v>2</v>
      </c>
      <c r="B842" s="206" t="s">
        <v>81</v>
      </c>
      <c r="C842" s="206" t="s">
        <v>329</v>
      </c>
      <c r="D842" s="210" t="s">
        <v>1358</v>
      </c>
      <c r="E842" s="215" t="s">
        <v>484</v>
      </c>
      <c r="F842" s="209" t="s">
        <v>164</v>
      </c>
      <c r="G842" s="206" t="s">
        <v>244</v>
      </c>
      <c r="H842" s="212">
        <v>222111</v>
      </c>
    </row>
    <row r="843" spans="1:8" hidden="1" x14ac:dyDescent="0.35">
      <c r="A843" s="209">
        <v>2</v>
      </c>
      <c r="B843" s="206" t="s">
        <v>81</v>
      </c>
      <c r="C843" s="206" t="s">
        <v>329</v>
      </c>
      <c r="D843" s="218" t="s">
        <v>1448</v>
      </c>
      <c r="E843" s="214" t="s">
        <v>483</v>
      </c>
      <c r="F843" s="209" t="s">
        <v>164</v>
      </c>
      <c r="G843" s="206" t="s">
        <v>244</v>
      </c>
      <c r="H843" s="212">
        <v>22211</v>
      </c>
    </row>
    <row r="844" spans="1:8" ht="43.5" hidden="1" x14ac:dyDescent="0.35">
      <c r="A844" s="209">
        <v>2</v>
      </c>
      <c r="B844" s="206" t="s">
        <v>81</v>
      </c>
      <c r="C844" s="206" t="s">
        <v>329</v>
      </c>
      <c r="D844" s="210" t="s">
        <v>1360</v>
      </c>
      <c r="E844" s="215" t="s">
        <v>484</v>
      </c>
      <c r="F844" s="209" t="s">
        <v>164</v>
      </c>
      <c r="G844" s="206" t="s">
        <v>244</v>
      </c>
      <c r="H844" s="212">
        <v>222111</v>
      </c>
    </row>
    <row r="845" spans="1:8" ht="29" hidden="1" x14ac:dyDescent="0.35">
      <c r="A845" s="209">
        <v>2</v>
      </c>
      <c r="B845" s="206" t="s">
        <v>81</v>
      </c>
      <c r="C845" s="206" t="s">
        <v>329</v>
      </c>
      <c r="D845" s="210" t="s">
        <v>1361</v>
      </c>
      <c r="E845" s="215" t="s">
        <v>484</v>
      </c>
      <c r="F845" s="209" t="s">
        <v>164</v>
      </c>
      <c r="G845" s="206" t="s">
        <v>244</v>
      </c>
      <c r="H845" s="212">
        <v>222111</v>
      </c>
    </row>
    <row r="846" spans="1:8" hidden="1" x14ac:dyDescent="0.35">
      <c r="A846" s="209">
        <v>2</v>
      </c>
      <c r="B846" s="206" t="s">
        <v>81</v>
      </c>
      <c r="C846" s="206" t="s">
        <v>329</v>
      </c>
      <c r="D846" s="210" t="s">
        <v>1362</v>
      </c>
      <c r="E846" s="215" t="s">
        <v>484</v>
      </c>
      <c r="F846" s="209" t="s">
        <v>164</v>
      </c>
      <c r="G846" s="206" t="s">
        <v>244</v>
      </c>
      <c r="H846" s="212">
        <v>222111</v>
      </c>
    </row>
    <row r="847" spans="1:8" hidden="1" x14ac:dyDescent="0.35">
      <c r="A847" s="209">
        <v>2</v>
      </c>
      <c r="B847" s="206" t="s">
        <v>81</v>
      </c>
      <c r="C847" s="206" t="s">
        <v>329</v>
      </c>
      <c r="D847" s="210" t="s">
        <v>1449</v>
      </c>
      <c r="E847" s="214" t="s">
        <v>483</v>
      </c>
      <c r="F847" s="209" t="s">
        <v>164</v>
      </c>
      <c r="G847" s="206" t="s">
        <v>244</v>
      </c>
      <c r="H847" s="212">
        <v>22211</v>
      </c>
    </row>
    <row r="848" spans="1:8" hidden="1" x14ac:dyDescent="0.35">
      <c r="A848" s="209">
        <v>2</v>
      </c>
      <c r="B848" s="206" t="s">
        <v>81</v>
      </c>
      <c r="C848" s="206" t="s">
        <v>329</v>
      </c>
      <c r="D848" s="210" t="s">
        <v>1364</v>
      </c>
      <c r="E848" s="215" t="s">
        <v>484</v>
      </c>
      <c r="F848" s="209" t="s">
        <v>164</v>
      </c>
      <c r="G848" s="206" t="s">
        <v>244</v>
      </c>
      <c r="H848" s="212">
        <v>222111</v>
      </c>
    </row>
    <row r="849" spans="1:8" x14ac:dyDescent="0.35">
      <c r="A849" s="209">
        <v>2</v>
      </c>
      <c r="B849" s="206" t="s">
        <v>81</v>
      </c>
      <c r="C849" s="206" t="s">
        <v>329</v>
      </c>
      <c r="D849" s="210" t="s">
        <v>1256</v>
      </c>
      <c r="E849" s="213" t="s">
        <v>332</v>
      </c>
      <c r="F849" s="209" t="s">
        <v>169</v>
      </c>
      <c r="G849" s="206" t="s">
        <v>244</v>
      </c>
      <c r="H849" s="212">
        <v>3142</v>
      </c>
    </row>
    <row r="850" spans="1:8" hidden="1" x14ac:dyDescent="0.35">
      <c r="A850" s="209">
        <v>2</v>
      </c>
      <c r="B850" s="206" t="s">
        <v>81</v>
      </c>
      <c r="C850" s="206" t="s">
        <v>329</v>
      </c>
      <c r="D850" s="218" t="s">
        <v>1257</v>
      </c>
      <c r="E850" s="214" t="s">
        <v>483</v>
      </c>
      <c r="F850" s="209" t="s">
        <v>169</v>
      </c>
      <c r="G850" s="206" t="s">
        <v>244</v>
      </c>
      <c r="H850" s="212">
        <v>22211</v>
      </c>
    </row>
    <row r="851" spans="1:8" hidden="1" x14ac:dyDescent="0.35">
      <c r="A851" s="209">
        <v>2</v>
      </c>
      <c r="B851" s="206" t="s">
        <v>81</v>
      </c>
      <c r="C851" s="206" t="s">
        <v>329</v>
      </c>
      <c r="D851" s="218" t="s">
        <v>1258</v>
      </c>
      <c r="E851" s="215" t="s">
        <v>484</v>
      </c>
      <c r="F851" s="209" t="s">
        <v>169</v>
      </c>
      <c r="G851" s="206" t="s">
        <v>244</v>
      </c>
      <c r="H851" s="212">
        <v>222111</v>
      </c>
    </row>
    <row r="852" spans="1:8" hidden="1" x14ac:dyDescent="0.35">
      <c r="A852" s="209">
        <v>2</v>
      </c>
      <c r="B852" s="206" t="s">
        <v>81</v>
      </c>
      <c r="C852" s="206" t="s">
        <v>329</v>
      </c>
      <c r="D852" s="218" t="s">
        <v>1259</v>
      </c>
      <c r="E852" s="215" t="s">
        <v>484</v>
      </c>
      <c r="F852" s="209" t="s">
        <v>169</v>
      </c>
      <c r="G852" s="206" t="s">
        <v>244</v>
      </c>
      <c r="H852" s="212">
        <v>222111</v>
      </c>
    </row>
    <row r="853" spans="1:8" ht="29" hidden="1" x14ac:dyDescent="0.35">
      <c r="A853" s="209">
        <v>2</v>
      </c>
      <c r="B853" s="206" t="s">
        <v>81</v>
      </c>
      <c r="C853" s="206" t="s">
        <v>329</v>
      </c>
      <c r="D853" s="218" t="s">
        <v>1260</v>
      </c>
      <c r="E853" s="215" t="s">
        <v>484</v>
      </c>
      <c r="F853" s="209" t="s">
        <v>169</v>
      </c>
      <c r="G853" s="206" t="s">
        <v>244</v>
      </c>
      <c r="H853" s="212">
        <v>222111</v>
      </c>
    </row>
    <row r="854" spans="1:8" hidden="1" x14ac:dyDescent="0.35">
      <c r="A854" s="209">
        <v>2</v>
      </c>
      <c r="B854" s="206" t="s">
        <v>81</v>
      </c>
      <c r="C854" s="206" t="s">
        <v>329</v>
      </c>
      <c r="D854" s="218" t="s">
        <v>1261</v>
      </c>
      <c r="E854" s="215" t="s">
        <v>484</v>
      </c>
      <c r="F854" s="209" t="s">
        <v>169</v>
      </c>
      <c r="G854" s="206" t="s">
        <v>244</v>
      </c>
      <c r="H854" s="212">
        <v>222111</v>
      </c>
    </row>
    <row r="855" spans="1:8" ht="29" hidden="1" x14ac:dyDescent="0.35">
      <c r="A855" s="209">
        <v>2</v>
      </c>
      <c r="B855" s="206" t="s">
        <v>81</v>
      </c>
      <c r="C855" s="206" t="s">
        <v>329</v>
      </c>
      <c r="D855" s="218" t="s">
        <v>1262</v>
      </c>
      <c r="E855" s="215" t="s">
        <v>484</v>
      </c>
      <c r="F855" s="209" t="s">
        <v>169</v>
      </c>
      <c r="G855" s="206" t="s">
        <v>244</v>
      </c>
      <c r="H855" s="212">
        <v>222111</v>
      </c>
    </row>
    <row r="856" spans="1:8" hidden="1" x14ac:dyDescent="0.35">
      <c r="A856" s="209">
        <v>2</v>
      </c>
      <c r="B856" s="206" t="s">
        <v>81</v>
      </c>
      <c r="C856" s="206" t="s">
        <v>329</v>
      </c>
      <c r="D856" s="218" t="s">
        <v>1263</v>
      </c>
      <c r="E856" s="214" t="s">
        <v>483</v>
      </c>
      <c r="F856" s="209" t="s">
        <v>169</v>
      </c>
      <c r="G856" s="206" t="s">
        <v>244</v>
      </c>
      <c r="H856" s="212">
        <v>22211</v>
      </c>
    </row>
    <row r="857" spans="1:8" hidden="1" x14ac:dyDescent="0.35">
      <c r="A857" s="209">
        <v>2</v>
      </c>
      <c r="B857" s="206" t="s">
        <v>81</v>
      </c>
      <c r="C857" s="206" t="s">
        <v>329</v>
      </c>
      <c r="D857" s="218" t="s">
        <v>1264</v>
      </c>
      <c r="E857" s="215" t="s">
        <v>484</v>
      </c>
      <c r="F857" s="209" t="s">
        <v>169</v>
      </c>
      <c r="G857" s="206" t="s">
        <v>244</v>
      </c>
      <c r="H857" s="212">
        <v>222111</v>
      </c>
    </row>
    <row r="858" spans="1:8" ht="29" hidden="1" x14ac:dyDescent="0.35">
      <c r="A858" s="209">
        <v>2</v>
      </c>
      <c r="B858" s="206" t="s">
        <v>81</v>
      </c>
      <c r="C858" s="206" t="s">
        <v>329</v>
      </c>
      <c r="D858" s="218" t="s">
        <v>1265</v>
      </c>
      <c r="E858" s="215" t="s">
        <v>484</v>
      </c>
      <c r="F858" s="209" t="s">
        <v>169</v>
      </c>
      <c r="G858" s="206" t="s">
        <v>244</v>
      </c>
      <c r="H858" s="212">
        <v>222111</v>
      </c>
    </row>
    <row r="859" spans="1:8" ht="29" hidden="1" x14ac:dyDescent="0.35">
      <c r="A859" s="209">
        <v>2</v>
      </c>
      <c r="B859" s="206" t="s">
        <v>81</v>
      </c>
      <c r="C859" s="206" t="s">
        <v>329</v>
      </c>
      <c r="D859" s="218" t="s">
        <v>1266</v>
      </c>
      <c r="E859" s="215" t="s">
        <v>484</v>
      </c>
      <c r="F859" s="209" t="s">
        <v>169</v>
      </c>
      <c r="G859" s="206" t="s">
        <v>244</v>
      </c>
      <c r="H859" s="212">
        <v>222111</v>
      </c>
    </row>
    <row r="860" spans="1:8" ht="29" hidden="1" x14ac:dyDescent="0.35">
      <c r="A860" s="209">
        <v>2</v>
      </c>
      <c r="B860" s="206" t="s">
        <v>81</v>
      </c>
      <c r="C860" s="206" t="s">
        <v>329</v>
      </c>
      <c r="D860" s="218" t="s">
        <v>1267</v>
      </c>
      <c r="E860" s="215" t="s">
        <v>484</v>
      </c>
      <c r="F860" s="217" t="s">
        <v>555</v>
      </c>
      <c r="G860" s="206" t="s">
        <v>244</v>
      </c>
      <c r="H860" s="212">
        <v>222111</v>
      </c>
    </row>
    <row r="861" spans="1:8" hidden="1" x14ac:dyDescent="0.35">
      <c r="A861" s="209">
        <v>2</v>
      </c>
      <c r="B861" s="206" t="s">
        <v>81</v>
      </c>
      <c r="C861" s="206" t="s">
        <v>329</v>
      </c>
      <c r="D861" s="218" t="s">
        <v>1268</v>
      </c>
      <c r="E861" s="215" t="s">
        <v>484</v>
      </c>
      <c r="F861" s="209" t="s">
        <v>169</v>
      </c>
      <c r="G861" s="206" t="s">
        <v>244</v>
      </c>
      <c r="H861" s="212">
        <v>222111</v>
      </c>
    </row>
    <row r="862" spans="1:8" ht="29" hidden="1" x14ac:dyDescent="0.35">
      <c r="A862" s="209">
        <v>2</v>
      </c>
      <c r="B862" s="206" t="s">
        <v>81</v>
      </c>
      <c r="C862" s="206" t="s">
        <v>329</v>
      </c>
      <c r="D862" s="218" t="s">
        <v>1269</v>
      </c>
      <c r="E862" s="215" t="s">
        <v>484</v>
      </c>
      <c r="F862" s="209" t="s">
        <v>169</v>
      </c>
      <c r="G862" s="206" t="s">
        <v>244</v>
      </c>
      <c r="H862" s="212">
        <v>222111</v>
      </c>
    </row>
    <row r="863" spans="1:8" hidden="1" x14ac:dyDescent="0.35">
      <c r="A863" s="209">
        <v>2</v>
      </c>
      <c r="B863" s="206" t="s">
        <v>81</v>
      </c>
      <c r="C863" s="206" t="s">
        <v>329</v>
      </c>
      <c r="D863" s="218" t="s">
        <v>1270</v>
      </c>
      <c r="E863" s="215" t="s">
        <v>484</v>
      </c>
      <c r="F863" s="209" t="s">
        <v>169</v>
      </c>
      <c r="G863" s="206" t="s">
        <v>244</v>
      </c>
      <c r="H863" s="212">
        <v>222111</v>
      </c>
    </row>
    <row r="864" spans="1:8" hidden="1" x14ac:dyDescent="0.35">
      <c r="A864" s="209">
        <v>2</v>
      </c>
      <c r="B864" s="206" t="s">
        <v>81</v>
      </c>
      <c r="C864" s="206" t="s">
        <v>329</v>
      </c>
      <c r="D864" s="218" t="s">
        <v>1271</v>
      </c>
      <c r="E864" s="215" t="s">
        <v>484</v>
      </c>
      <c r="F864" s="209" t="s">
        <v>169</v>
      </c>
      <c r="G864" s="206" t="s">
        <v>244</v>
      </c>
      <c r="H864" s="212">
        <v>222111</v>
      </c>
    </row>
    <row r="865" spans="1:8" hidden="1" x14ac:dyDescent="0.35">
      <c r="A865" s="209">
        <v>2</v>
      </c>
      <c r="B865" s="206" t="s">
        <v>81</v>
      </c>
      <c r="C865" s="206" t="s">
        <v>329</v>
      </c>
      <c r="D865" s="218" t="s">
        <v>1272</v>
      </c>
      <c r="E865" s="214" t="s">
        <v>483</v>
      </c>
      <c r="F865" s="209" t="s">
        <v>169</v>
      </c>
      <c r="G865" s="206" t="s">
        <v>244</v>
      </c>
      <c r="H865" s="212">
        <v>22211</v>
      </c>
    </row>
    <row r="866" spans="1:8" ht="29" hidden="1" x14ac:dyDescent="0.35">
      <c r="A866" s="209">
        <v>2</v>
      </c>
      <c r="B866" s="206" t="s">
        <v>81</v>
      </c>
      <c r="C866" s="206" t="s">
        <v>329</v>
      </c>
      <c r="D866" s="218" t="s">
        <v>1273</v>
      </c>
      <c r="E866" s="215" t="s">
        <v>484</v>
      </c>
      <c r="F866" s="209" t="s">
        <v>169</v>
      </c>
      <c r="G866" s="206" t="s">
        <v>244</v>
      </c>
      <c r="H866" s="212">
        <v>222111</v>
      </c>
    </row>
    <row r="867" spans="1:8" hidden="1" x14ac:dyDescent="0.35">
      <c r="A867" s="209">
        <v>2</v>
      </c>
      <c r="B867" s="206" t="s">
        <v>81</v>
      </c>
      <c r="C867" s="206" t="s">
        <v>329</v>
      </c>
      <c r="D867" s="218" t="s">
        <v>1274</v>
      </c>
      <c r="E867" s="214" t="s">
        <v>483</v>
      </c>
      <c r="F867" s="209" t="s">
        <v>169</v>
      </c>
      <c r="G867" s="206" t="s">
        <v>244</v>
      </c>
      <c r="H867" s="212">
        <v>22211</v>
      </c>
    </row>
    <row r="868" spans="1:8" hidden="1" x14ac:dyDescent="0.35">
      <c r="A868" s="209">
        <v>2</v>
      </c>
      <c r="B868" s="206" t="s">
        <v>81</v>
      </c>
      <c r="C868" s="206" t="s">
        <v>329</v>
      </c>
      <c r="D868" s="218" t="s">
        <v>1275</v>
      </c>
      <c r="E868" s="215" t="s">
        <v>484</v>
      </c>
      <c r="F868" s="209" t="s">
        <v>169</v>
      </c>
      <c r="G868" s="206" t="s">
        <v>244</v>
      </c>
      <c r="H868" s="212">
        <v>222111</v>
      </c>
    </row>
    <row r="869" spans="1:8" ht="29" hidden="1" x14ac:dyDescent="0.35">
      <c r="A869" s="209">
        <v>2</v>
      </c>
      <c r="B869" s="206" t="s">
        <v>81</v>
      </c>
      <c r="C869" s="206" t="s">
        <v>329</v>
      </c>
      <c r="D869" s="218" t="s">
        <v>1276</v>
      </c>
      <c r="E869" s="215" t="s">
        <v>484</v>
      </c>
      <c r="F869" s="209" t="s">
        <v>169</v>
      </c>
      <c r="G869" s="206" t="s">
        <v>244</v>
      </c>
      <c r="H869" s="212">
        <v>222111</v>
      </c>
    </row>
    <row r="870" spans="1:8" hidden="1" x14ac:dyDescent="0.35">
      <c r="A870" s="209">
        <v>2</v>
      </c>
      <c r="B870" s="206" t="s">
        <v>81</v>
      </c>
      <c r="C870" s="206" t="s">
        <v>329</v>
      </c>
      <c r="D870" s="218" t="s">
        <v>1277</v>
      </c>
      <c r="E870" s="214" t="s">
        <v>483</v>
      </c>
      <c r="F870" s="209" t="s">
        <v>169</v>
      </c>
      <c r="G870" s="206" t="s">
        <v>244</v>
      </c>
      <c r="H870" s="212">
        <v>22211</v>
      </c>
    </row>
    <row r="871" spans="1:8" hidden="1" x14ac:dyDescent="0.35">
      <c r="A871" s="209">
        <v>2</v>
      </c>
      <c r="B871" s="206" t="s">
        <v>81</v>
      </c>
      <c r="C871" s="206" t="s">
        <v>329</v>
      </c>
      <c r="D871" s="218" t="s">
        <v>1278</v>
      </c>
      <c r="E871" s="215" t="s">
        <v>484</v>
      </c>
      <c r="F871" s="209" t="s">
        <v>169</v>
      </c>
      <c r="G871" s="206" t="s">
        <v>244</v>
      </c>
      <c r="H871" s="212">
        <v>222111</v>
      </c>
    </row>
    <row r="872" spans="1:8" x14ac:dyDescent="0.35">
      <c r="A872" s="209">
        <v>2</v>
      </c>
      <c r="B872" s="206" t="s">
        <v>81</v>
      </c>
      <c r="C872" s="206" t="s">
        <v>329</v>
      </c>
      <c r="D872" s="210" t="s">
        <v>1413</v>
      </c>
      <c r="E872" s="213" t="s">
        <v>332</v>
      </c>
      <c r="F872" s="217" t="s">
        <v>168</v>
      </c>
      <c r="G872" s="206" t="s">
        <v>244</v>
      </c>
      <c r="H872" s="212">
        <v>3143</v>
      </c>
    </row>
    <row r="873" spans="1:8" ht="29" hidden="1" x14ac:dyDescent="0.35">
      <c r="A873" s="209">
        <v>2</v>
      </c>
      <c r="B873" s="206" t="s">
        <v>81</v>
      </c>
      <c r="C873" s="206" t="s">
        <v>329</v>
      </c>
      <c r="D873" s="218" t="s">
        <v>1414</v>
      </c>
      <c r="E873" s="214" t="s">
        <v>483</v>
      </c>
      <c r="F873" s="217" t="s">
        <v>168</v>
      </c>
      <c r="G873" s="206" t="s">
        <v>244</v>
      </c>
      <c r="H873" s="212">
        <v>22211</v>
      </c>
    </row>
    <row r="874" spans="1:8" ht="43.5" hidden="1" x14ac:dyDescent="0.35">
      <c r="A874" s="209">
        <v>2</v>
      </c>
      <c r="B874" s="206" t="s">
        <v>81</v>
      </c>
      <c r="C874" s="206" t="s">
        <v>329</v>
      </c>
      <c r="D874" s="218" t="s">
        <v>1305</v>
      </c>
      <c r="E874" s="215" t="s">
        <v>484</v>
      </c>
      <c r="F874" s="217" t="s">
        <v>168</v>
      </c>
      <c r="G874" s="206" t="s">
        <v>244</v>
      </c>
      <c r="H874" s="212">
        <v>222111</v>
      </c>
    </row>
    <row r="875" spans="1:8" ht="43.5" hidden="1" x14ac:dyDescent="0.35">
      <c r="A875" s="209">
        <v>2</v>
      </c>
      <c r="B875" s="206" t="s">
        <v>81</v>
      </c>
      <c r="C875" s="206" t="s">
        <v>329</v>
      </c>
      <c r="D875" s="218" t="s">
        <v>1306</v>
      </c>
      <c r="E875" s="215" t="s">
        <v>484</v>
      </c>
      <c r="F875" s="217" t="s">
        <v>168</v>
      </c>
      <c r="G875" s="206" t="s">
        <v>244</v>
      </c>
      <c r="H875" s="212">
        <v>222111</v>
      </c>
    </row>
    <row r="876" spans="1:8" ht="29" hidden="1" x14ac:dyDescent="0.35">
      <c r="A876" s="209">
        <v>2</v>
      </c>
      <c r="B876" s="206" t="s">
        <v>81</v>
      </c>
      <c r="C876" s="206" t="s">
        <v>329</v>
      </c>
      <c r="D876" s="218" t="s">
        <v>1307</v>
      </c>
      <c r="E876" s="214" t="s">
        <v>483</v>
      </c>
      <c r="F876" s="217" t="s">
        <v>168</v>
      </c>
      <c r="G876" s="206" t="s">
        <v>244</v>
      </c>
      <c r="H876" s="212">
        <v>22211</v>
      </c>
    </row>
    <row r="877" spans="1:8" ht="58" hidden="1" x14ac:dyDescent="0.35">
      <c r="A877" s="209">
        <v>2</v>
      </c>
      <c r="B877" s="206" t="s">
        <v>81</v>
      </c>
      <c r="C877" s="206" t="s">
        <v>329</v>
      </c>
      <c r="D877" s="218" t="s">
        <v>1308</v>
      </c>
      <c r="E877" s="215" t="s">
        <v>484</v>
      </c>
      <c r="F877" s="217" t="s">
        <v>168</v>
      </c>
      <c r="G877" s="206" t="s">
        <v>244</v>
      </c>
      <c r="H877" s="212">
        <v>222111</v>
      </c>
    </row>
    <row r="878" spans="1:8" hidden="1" x14ac:dyDescent="0.35">
      <c r="A878" s="209">
        <v>2</v>
      </c>
      <c r="B878" s="206" t="s">
        <v>81</v>
      </c>
      <c r="C878" s="206" t="s">
        <v>329</v>
      </c>
      <c r="D878" s="218" t="s">
        <v>1415</v>
      </c>
      <c r="E878" s="214" t="s">
        <v>483</v>
      </c>
      <c r="F878" s="217" t="s">
        <v>168</v>
      </c>
      <c r="G878" s="206" t="s">
        <v>244</v>
      </c>
      <c r="H878" s="212">
        <v>22211</v>
      </c>
    </row>
    <row r="879" spans="1:8" ht="29" hidden="1" x14ac:dyDescent="0.35">
      <c r="A879" s="209">
        <v>2</v>
      </c>
      <c r="B879" s="206" t="s">
        <v>81</v>
      </c>
      <c r="C879" s="206" t="s">
        <v>329</v>
      </c>
      <c r="D879" s="218" t="s">
        <v>1416</v>
      </c>
      <c r="E879" s="215" t="s">
        <v>484</v>
      </c>
      <c r="F879" s="217" t="s">
        <v>168</v>
      </c>
      <c r="G879" s="206" t="s">
        <v>244</v>
      </c>
      <c r="H879" s="212">
        <v>222111</v>
      </c>
    </row>
    <row r="880" spans="1:8" ht="29" hidden="1" x14ac:dyDescent="0.35">
      <c r="A880" s="209">
        <v>2</v>
      </c>
      <c r="B880" s="206" t="s">
        <v>81</v>
      </c>
      <c r="C880" s="206" t="s">
        <v>329</v>
      </c>
      <c r="D880" s="218" t="s">
        <v>1417</v>
      </c>
      <c r="E880" s="214" t="s">
        <v>483</v>
      </c>
      <c r="F880" s="217" t="s">
        <v>168</v>
      </c>
      <c r="G880" s="206" t="s">
        <v>244</v>
      </c>
      <c r="H880" s="212">
        <v>22211</v>
      </c>
    </row>
    <row r="881" spans="1:8" ht="43.5" hidden="1" x14ac:dyDescent="0.35">
      <c r="A881" s="209">
        <v>2</v>
      </c>
      <c r="B881" s="206" t="s">
        <v>81</v>
      </c>
      <c r="C881" s="206" t="s">
        <v>329</v>
      </c>
      <c r="D881" s="218" t="s">
        <v>1418</v>
      </c>
      <c r="E881" s="215" t="s">
        <v>484</v>
      </c>
      <c r="F881" s="217" t="s">
        <v>168</v>
      </c>
      <c r="G881" s="206" t="s">
        <v>244</v>
      </c>
      <c r="H881" s="212">
        <v>222111</v>
      </c>
    </row>
    <row r="882" spans="1:8" x14ac:dyDescent="0.35">
      <c r="A882" s="209">
        <v>2</v>
      </c>
      <c r="B882" s="206" t="s">
        <v>81</v>
      </c>
      <c r="C882" s="206" t="s">
        <v>329</v>
      </c>
      <c r="D882" s="210" t="s">
        <v>1419</v>
      </c>
      <c r="E882" s="213" t="s">
        <v>332</v>
      </c>
      <c r="F882" s="209" t="s">
        <v>169</v>
      </c>
      <c r="G882" s="206" t="s">
        <v>244</v>
      </c>
      <c r="H882" s="212">
        <v>3144</v>
      </c>
    </row>
    <row r="883" spans="1:8" ht="29" hidden="1" x14ac:dyDescent="0.35">
      <c r="A883" s="209">
        <v>2</v>
      </c>
      <c r="B883" s="206" t="s">
        <v>81</v>
      </c>
      <c r="C883" s="206" t="s">
        <v>329</v>
      </c>
      <c r="D883" s="218" t="s">
        <v>1420</v>
      </c>
      <c r="E883" s="214" t="s">
        <v>483</v>
      </c>
      <c r="F883" s="209" t="s">
        <v>169</v>
      </c>
      <c r="G883" s="206" t="s">
        <v>244</v>
      </c>
      <c r="H883" s="212">
        <v>22211</v>
      </c>
    </row>
    <row r="884" spans="1:8" ht="58" hidden="1" x14ac:dyDescent="0.35">
      <c r="A884" s="209">
        <v>2</v>
      </c>
      <c r="B884" s="206" t="s">
        <v>81</v>
      </c>
      <c r="C884" s="206" t="s">
        <v>329</v>
      </c>
      <c r="D884" s="218" t="s">
        <v>1313</v>
      </c>
      <c r="E884" s="215" t="s">
        <v>484</v>
      </c>
      <c r="F884" s="209" t="s">
        <v>169</v>
      </c>
      <c r="G884" s="206" t="s">
        <v>244</v>
      </c>
      <c r="H884" s="212">
        <v>222111</v>
      </c>
    </row>
    <row r="885" spans="1:8" ht="43.5" hidden="1" x14ac:dyDescent="0.35">
      <c r="A885" s="209">
        <v>2</v>
      </c>
      <c r="B885" s="206" t="s">
        <v>81</v>
      </c>
      <c r="C885" s="206" t="s">
        <v>329</v>
      </c>
      <c r="D885" s="218" t="s">
        <v>1421</v>
      </c>
      <c r="E885" s="215" t="s">
        <v>484</v>
      </c>
      <c r="F885" s="209" t="s">
        <v>169</v>
      </c>
      <c r="G885" s="206" t="s">
        <v>244</v>
      </c>
      <c r="H885" s="212">
        <v>222111</v>
      </c>
    </row>
    <row r="886" spans="1:8" hidden="1" x14ac:dyDescent="0.35">
      <c r="A886" s="209">
        <v>2</v>
      </c>
      <c r="B886" s="206" t="s">
        <v>81</v>
      </c>
      <c r="C886" s="206" t="s">
        <v>329</v>
      </c>
      <c r="D886" s="218" t="s">
        <v>1315</v>
      </c>
      <c r="E886" s="214" t="s">
        <v>483</v>
      </c>
      <c r="F886" s="209" t="s">
        <v>169</v>
      </c>
      <c r="G886" s="206" t="s">
        <v>244</v>
      </c>
      <c r="H886" s="212">
        <v>22211</v>
      </c>
    </row>
    <row r="887" spans="1:8" ht="29" hidden="1" x14ac:dyDescent="0.35">
      <c r="A887" s="209">
        <v>2</v>
      </c>
      <c r="B887" s="206" t="s">
        <v>81</v>
      </c>
      <c r="C887" s="206" t="s">
        <v>329</v>
      </c>
      <c r="D887" s="218" t="s">
        <v>1316</v>
      </c>
      <c r="E887" s="215" t="s">
        <v>484</v>
      </c>
      <c r="F887" s="209" t="s">
        <v>169</v>
      </c>
      <c r="G887" s="206" t="s">
        <v>244</v>
      </c>
      <c r="H887" s="212">
        <v>222111</v>
      </c>
    </row>
    <row r="888" spans="1:8" ht="29" hidden="1" x14ac:dyDescent="0.35">
      <c r="A888" s="209">
        <v>2</v>
      </c>
      <c r="B888" s="206" t="s">
        <v>81</v>
      </c>
      <c r="C888" s="206" t="s">
        <v>329</v>
      </c>
      <c r="D888" s="218" t="s">
        <v>1317</v>
      </c>
      <c r="E888" s="215" t="s">
        <v>484</v>
      </c>
      <c r="F888" s="209" t="s">
        <v>169</v>
      </c>
      <c r="G888" s="206" t="s">
        <v>244</v>
      </c>
      <c r="H888" s="212">
        <v>222111</v>
      </c>
    </row>
    <row r="889" spans="1:8" hidden="1" x14ac:dyDescent="0.35">
      <c r="A889" s="209">
        <v>2</v>
      </c>
      <c r="B889" s="206" t="s">
        <v>81</v>
      </c>
      <c r="C889" s="206" t="s">
        <v>329</v>
      </c>
      <c r="D889" s="218" t="s">
        <v>1318</v>
      </c>
      <c r="E889" s="214" t="s">
        <v>483</v>
      </c>
      <c r="F889" s="209" t="s">
        <v>169</v>
      </c>
      <c r="G889" s="206" t="s">
        <v>244</v>
      </c>
      <c r="H889" s="212">
        <v>22211</v>
      </c>
    </row>
    <row r="890" spans="1:8" ht="58" hidden="1" x14ac:dyDescent="0.35">
      <c r="A890" s="209">
        <v>2</v>
      </c>
      <c r="B890" s="206" t="s">
        <v>81</v>
      </c>
      <c r="C890" s="206" t="s">
        <v>329</v>
      </c>
      <c r="D890" s="218" t="s">
        <v>1319</v>
      </c>
      <c r="E890" s="215" t="s">
        <v>484</v>
      </c>
      <c r="F890" s="209" t="s">
        <v>169</v>
      </c>
      <c r="G890" s="206" t="s">
        <v>244</v>
      </c>
      <c r="H890" s="212">
        <v>222111</v>
      </c>
    </row>
    <row r="891" spans="1:8" hidden="1" x14ac:dyDescent="0.35">
      <c r="A891" s="209">
        <v>2</v>
      </c>
      <c r="B891" s="206" t="s">
        <v>81</v>
      </c>
      <c r="C891" s="206" t="s">
        <v>329</v>
      </c>
      <c r="D891" s="218" t="s">
        <v>1320</v>
      </c>
      <c r="E891" s="214" t="s">
        <v>483</v>
      </c>
      <c r="F891" s="209" t="s">
        <v>169</v>
      </c>
      <c r="G891" s="206" t="s">
        <v>244</v>
      </c>
      <c r="H891" s="212">
        <v>22211</v>
      </c>
    </row>
    <row r="892" spans="1:8" ht="43.5" hidden="1" x14ac:dyDescent="0.35">
      <c r="A892" s="209">
        <v>2</v>
      </c>
      <c r="B892" s="206" t="s">
        <v>81</v>
      </c>
      <c r="C892" s="206" t="s">
        <v>329</v>
      </c>
      <c r="D892" s="218" t="s">
        <v>1321</v>
      </c>
      <c r="E892" s="215" t="s">
        <v>484</v>
      </c>
      <c r="F892" s="209" t="s">
        <v>169</v>
      </c>
      <c r="G892" s="206" t="s">
        <v>244</v>
      </c>
      <c r="H892" s="212">
        <v>222111</v>
      </c>
    </row>
    <row r="893" spans="1:8" ht="29" hidden="1" x14ac:dyDescent="0.35">
      <c r="A893" s="209">
        <v>2</v>
      </c>
      <c r="B893" s="206" t="s">
        <v>81</v>
      </c>
      <c r="C893" s="206" t="s">
        <v>329</v>
      </c>
      <c r="D893" s="218" t="s">
        <v>1322</v>
      </c>
      <c r="E893" s="215" t="s">
        <v>484</v>
      </c>
      <c r="F893" s="209" t="s">
        <v>169</v>
      </c>
      <c r="G893" s="206" t="s">
        <v>244</v>
      </c>
      <c r="H893" s="212">
        <v>222111</v>
      </c>
    </row>
    <row r="894" spans="1:8" hidden="1" x14ac:dyDescent="0.35">
      <c r="A894" s="209">
        <v>2</v>
      </c>
      <c r="B894" s="206" t="s">
        <v>81</v>
      </c>
      <c r="C894" s="206" t="s">
        <v>329</v>
      </c>
      <c r="D894" s="218" t="s">
        <v>1450</v>
      </c>
      <c r="E894" s="214" t="s">
        <v>483</v>
      </c>
      <c r="F894" s="209" t="s">
        <v>169</v>
      </c>
      <c r="G894" s="206" t="s">
        <v>244</v>
      </c>
      <c r="H894" s="212">
        <v>22211</v>
      </c>
    </row>
    <row r="895" spans="1:8" ht="29" hidden="1" x14ac:dyDescent="0.35">
      <c r="A895" s="209">
        <v>2</v>
      </c>
      <c r="B895" s="206" t="s">
        <v>81</v>
      </c>
      <c r="C895" s="206" t="s">
        <v>329</v>
      </c>
      <c r="D895" s="218" t="s">
        <v>1422</v>
      </c>
      <c r="E895" s="215" t="s">
        <v>484</v>
      </c>
      <c r="F895" s="209" t="s">
        <v>169</v>
      </c>
      <c r="G895" s="206" t="s">
        <v>244</v>
      </c>
      <c r="H895" s="212">
        <v>222111</v>
      </c>
    </row>
    <row r="896" spans="1:8" hidden="1" x14ac:dyDescent="0.35">
      <c r="A896" s="209">
        <v>2</v>
      </c>
      <c r="B896" s="206" t="s">
        <v>81</v>
      </c>
      <c r="C896" s="206" t="s">
        <v>329</v>
      </c>
      <c r="D896" s="218" t="s">
        <v>1323</v>
      </c>
      <c r="E896" s="214" t="s">
        <v>483</v>
      </c>
      <c r="F896" s="209" t="s">
        <v>169</v>
      </c>
      <c r="G896" s="206" t="s">
        <v>244</v>
      </c>
      <c r="H896" s="212">
        <v>22211</v>
      </c>
    </row>
    <row r="897" spans="1:8" ht="58" hidden="1" x14ac:dyDescent="0.35">
      <c r="A897" s="209">
        <v>2</v>
      </c>
      <c r="B897" s="206" t="s">
        <v>81</v>
      </c>
      <c r="C897" s="206" t="s">
        <v>329</v>
      </c>
      <c r="D897" s="218" t="s">
        <v>1423</v>
      </c>
      <c r="E897" s="215" t="s">
        <v>484</v>
      </c>
      <c r="F897" s="209" t="s">
        <v>169</v>
      </c>
      <c r="G897" s="206" t="s">
        <v>244</v>
      </c>
      <c r="H897" s="212">
        <v>222111</v>
      </c>
    </row>
    <row r="898" spans="1:8" ht="29" x14ac:dyDescent="0.35">
      <c r="A898" s="209">
        <v>2</v>
      </c>
      <c r="B898" s="206" t="s">
        <v>81</v>
      </c>
      <c r="C898" s="206" t="s">
        <v>329</v>
      </c>
      <c r="D898" s="210" t="s">
        <v>1424</v>
      </c>
      <c r="E898" s="213" t="s">
        <v>332</v>
      </c>
      <c r="F898" s="209" t="s">
        <v>164</v>
      </c>
      <c r="G898" s="206" t="s">
        <v>244</v>
      </c>
      <c r="H898" s="212">
        <v>3145</v>
      </c>
    </row>
    <row r="899" spans="1:8" hidden="1" x14ac:dyDescent="0.35">
      <c r="A899" s="209">
        <v>2</v>
      </c>
      <c r="B899" s="206" t="s">
        <v>81</v>
      </c>
      <c r="C899" s="206" t="s">
        <v>329</v>
      </c>
      <c r="D899" s="218" t="s">
        <v>1451</v>
      </c>
      <c r="E899" s="214" t="s">
        <v>483</v>
      </c>
      <c r="F899" s="209" t="s">
        <v>164</v>
      </c>
      <c r="G899" s="206" t="s">
        <v>244</v>
      </c>
      <c r="H899" s="212">
        <v>22211</v>
      </c>
    </row>
    <row r="900" spans="1:8" ht="58" hidden="1" x14ac:dyDescent="0.35">
      <c r="A900" s="209">
        <v>2</v>
      </c>
      <c r="B900" s="206" t="s">
        <v>81</v>
      </c>
      <c r="C900" s="206" t="s">
        <v>329</v>
      </c>
      <c r="D900" s="218" t="s">
        <v>1335</v>
      </c>
      <c r="E900" s="215" t="s">
        <v>484</v>
      </c>
      <c r="F900" s="209" t="s">
        <v>164</v>
      </c>
      <c r="G900" s="206" t="s">
        <v>244</v>
      </c>
      <c r="H900" s="212">
        <v>222111</v>
      </c>
    </row>
    <row r="901" spans="1:8" hidden="1" x14ac:dyDescent="0.35">
      <c r="A901" s="209">
        <v>2</v>
      </c>
      <c r="B901" s="206" t="s">
        <v>81</v>
      </c>
      <c r="C901" s="206" t="s">
        <v>329</v>
      </c>
      <c r="D901" s="218" t="s">
        <v>1425</v>
      </c>
      <c r="E901" s="214" t="s">
        <v>483</v>
      </c>
      <c r="F901" s="209" t="s">
        <v>164</v>
      </c>
      <c r="G901" s="206" t="s">
        <v>244</v>
      </c>
      <c r="H901" s="212">
        <v>22211</v>
      </c>
    </row>
    <row r="902" spans="1:8" ht="87" hidden="1" x14ac:dyDescent="0.35">
      <c r="A902" s="209">
        <v>2</v>
      </c>
      <c r="B902" s="206" t="s">
        <v>81</v>
      </c>
      <c r="C902" s="206" t="s">
        <v>329</v>
      </c>
      <c r="D902" s="218" t="s">
        <v>1426</v>
      </c>
      <c r="E902" s="215" t="s">
        <v>484</v>
      </c>
      <c r="F902" s="209" t="s">
        <v>164</v>
      </c>
      <c r="G902" s="206" t="s">
        <v>244</v>
      </c>
      <c r="H902" s="212">
        <v>222111</v>
      </c>
    </row>
    <row r="903" spans="1:8" ht="29" hidden="1" x14ac:dyDescent="0.35">
      <c r="A903" s="209">
        <v>2</v>
      </c>
      <c r="B903" s="206" t="s">
        <v>81</v>
      </c>
      <c r="C903" s="206" t="s">
        <v>329</v>
      </c>
      <c r="D903" s="218" t="s">
        <v>1427</v>
      </c>
      <c r="E903" s="214" t="s">
        <v>483</v>
      </c>
      <c r="F903" s="209" t="s">
        <v>164</v>
      </c>
      <c r="G903" s="206" t="s">
        <v>244</v>
      </c>
      <c r="H903" s="212">
        <v>22211</v>
      </c>
    </row>
    <row r="904" spans="1:8" ht="29" hidden="1" x14ac:dyDescent="0.35">
      <c r="A904" s="209">
        <v>2</v>
      </c>
      <c r="B904" s="206" t="s">
        <v>81</v>
      </c>
      <c r="C904" s="206" t="s">
        <v>329</v>
      </c>
      <c r="D904" s="218" t="s">
        <v>1452</v>
      </c>
      <c r="E904" s="215" t="s">
        <v>484</v>
      </c>
      <c r="F904" s="209" t="s">
        <v>164</v>
      </c>
      <c r="G904" s="206" t="s">
        <v>244</v>
      </c>
      <c r="H904" s="212">
        <v>222111</v>
      </c>
    </row>
    <row r="905" spans="1:8" hidden="1" x14ac:dyDescent="0.35">
      <c r="A905" s="209">
        <v>2</v>
      </c>
      <c r="B905" s="206" t="s">
        <v>81</v>
      </c>
      <c r="C905" s="206" t="s">
        <v>329</v>
      </c>
      <c r="D905" s="218" t="s">
        <v>1429</v>
      </c>
      <c r="E905" s="214" t="s">
        <v>483</v>
      </c>
      <c r="F905" s="209" t="s">
        <v>164</v>
      </c>
      <c r="G905" s="206" t="s">
        <v>244</v>
      </c>
      <c r="H905" s="212">
        <v>22211</v>
      </c>
    </row>
    <row r="906" spans="1:8" ht="29" hidden="1" x14ac:dyDescent="0.35">
      <c r="A906" s="209">
        <v>2</v>
      </c>
      <c r="B906" s="206" t="s">
        <v>81</v>
      </c>
      <c r="C906" s="206" t="s">
        <v>329</v>
      </c>
      <c r="D906" s="218" t="s">
        <v>1430</v>
      </c>
      <c r="E906" s="215" t="s">
        <v>484</v>
      </c>
      <c r="F906" s="209" t="s">
        <v>164</v>
      </c>
      <c r="G906" s="206" t="s">
        <v>244</v>
      </c>
      <c r="H906" s="212">
        <v>222111</v>
      </c>
    </row>
    <row r="907" spans="1:8" hidden="1" x14ac:dyDescent="0.35">
      <c r="A907" s="209">
        <v>2</v>
      </c>
      <c r="B907" s="206" t="s">
        <v>81</v>
      </c>
      <c r="C907" s="206" t="s">
        <v>329</v>
      </c>
      <c r="D907" s="218" t="s">
        <v>1431</v>
      </c>
      <c r="E907" s="214" t="s">
        <v>483</v>
      </c>
      <c r="F907" s="209" t="s">
        <v>164</v>
      </c>
      <c r="G907" s="206" t="s">
        <v>244</v>
      </c>
      <c r="H907" s="212">
        <v>22211</v>
      </c>
    </row>
    <row r="908" spans="1:8" ht="58" hidden="1" x14ac:dyDescent="0.35">
      <c r="A908" s="209">
        <v>2</v>
      </c>
      <c r="B908" s="206" t="s">
        <v>81</v>
      </c>
      <c r="C908" s="206" t="s">
        <v>329</v>
      </c>
      <c r="D908" s="218" t="s">
        <v>1432</v>
      </c>
      <c r="E908" s="215" t="s">
        <v>484</v>
      </c>
      <c r="F908" s="209" t="s">
        <v>164</v>
      </c>
      <c r="G908" s="206" t="s">
        <v>244</v>
      </c>
      <c r="H908" s="212">
        <v>222111</v>
      </c>
    </row>
    <row r="909" spans="1:8" hidden="1" x14ac:dyDescent="0.35">
      <c r="A909" s="209">
        <v>2</v>
      </c>
      <c r="B909" s="206" t="s">
        <v>81</v>
      </c>
      <c r="C909" s="206" t="s">
        <v>329</v>
      </c>
      <c r="D909" s="218" t="s">
        <v>1433</v>
      </c>
      <c r="E909" s="214" t="s">
        <v>483</v>
      </c>
      <c r="F909" s="209" t="s">
        <v>164</v>
      </c>
      <c r="G909" s="206" t="s">
        <v>244</v>
      </c>
      <c r="H909" s="212">
        <v>22211</v>
      </c>
    </row>
    <row r="910" spans="1:8" ht="87" hidden="1" x14ac:dyDescent="0.35">
      <c r="A910" s="209">
        <v>2</v>
      </c>
      <c r="B910" s="206" t="s">
        <v>81</v>
      </c>
      <c r="C910" s="206" t="s">
        <v>329</v>
      </c>
      <c r="D910" s="218" t="s">
        <v>1434</v>
      </c>
      <c r="E910" s="215" t="s">
        <v>484</v>
      </c>
      <c r="F910" s="209" t="s">
        <v>164</v>
      </c>
      <c r="G910" s="206" t="s">
        <v>244</v>
      </c>
      <c r="H910" s="212">
        <v>222111</v>
      </c>
    </row>
    <row r="911" spans="1:8" hidden="1" x14ac:dyDescent="0.35">
      <c r="A911" s="209">
        <v>2</v>
      </c>
      <c r="B911" s="206" t="s">
        <v>81</v>
      </c>
      <c r="C911" s="206" t="s">
        <v>329</v>
      </c>
      <c r="D911" s="218" t="s">
        <v>1435</v>
      </c>
      <c r="E911" s="214" t="s">
        <v>483</v>
      </c>
      <c r="F911" s="209" t="s">
        <v>164</v>
      </c>
      <c r="G911" s="206" t="s">
        <v>244</v>
      </c>
      <c r="H911" s="212">
        <v>22211</v>
      </c>
    </row>
    <row r="912" spans="1:8" ht="87" hidden="1" x14ac:dyDescent="0.35">
      <c r="A912" s="209">
        <v>2</v>
      </c>
      <c r="B912" s="206" t="s">
        <v>81</v>
      </c>
      <c r="C912" s="206" t="s">
        <v>329</v>
      </c>
      <c r="D912" s="218" t="s">
        <v>1436</v>
      </c>
      <c r="E912" s="215" t="s">
        <v>484</v>
      </c>
      <c r="F912" s="209" t="s">
        <v>164</v>
      </c>
      <c r="G912" s="206" t="s">
        <v>244</v>
      </c>
      <c r="H912" s="212">
        <v>222111</v>
      </c>
    </row>
    <row r="913" spans="1:8" hidden="1" x14ac:dyDescent="0.35">
      <c r="A913" s="209">
        <v>2</v>
      </c>
      <c r="B913" s="206" t="s">
        <v>81</v>
      </c>
      <c r="C913" s="206" t="s">
        <v>329</v>
      </c>
      <c r="D913" s="218" t="s">
        <v>1437</v>
      </c>
      <c r="E913" s="214" t="s">
        <v>483</v>
      </c>
      <c r="F913" s="209" t="s">
        <v>164</v>
      </c>
      <c r="G913" s="206" t="s">
        <v>244</v>
      </c>
      <c r="H913" s="212">
        <v>22211</v>
      </c>
    </row>
    <row r="914" spans="1:8" ht="58" hidden="1" x14ac:dyDescent="0.35">
      <c r="A914" s="209">
        <v>2</v>
      </c>
      <c r="B914" s="206" t="s">
        <v>81</v>
      </c>
      <c r="C914" s="206" t="s">
        <v>329</v>
      </c>
      <c r="D914" s="218" t="s">
        <v>1438</v>
      </c>
      <c r="E914" s="215" t="s">
        <v>484</v>
      </c>
      <c r="F914" s="209" t="s">
        <v>164</v>
      </c>
      <c r="G914" s="206" t="s">
        <v>244</v>
      </c>
      <c r="H914" s="212">
        <v>222111</v>
      </c>
    </row>
    <row r="915" spans="1:8" hidden="1" x14ac:dyDescent="0.35">
      <c r="A915" s="209">
        <v>2</v>
      </c>
      <c r="B915" s="206" t="s">
        <v>81</v>
      </c>
      <c r="C915" s="206" t="s">
        <v>329</v>
      </c>
      <c r="D915" s="218" t="s">
        <v>1439</v>
      </c>
      <c r="E915" s="215" t="s">
        <v>484</v>
      </c>
      <c r="F915" s="209" t="s">
        <v>164</v>
      </c>
      <c r="G915" s="206" t="s">
        <v>244</v>
      </c>
      <c r="H915" s="212">
        <v>222111</v>
      </c>
    </row>
    <row r="916" spans="1:8" ht="29" hidden="1" x14ac:dyDescent="0.35">
      <c r="A916" s="209">
        <v>2</v>
      </c>
      <c r="B916" s="206" t="s">
        <v>81</v>
      </c>
      <c r="C916" s="206" t="s">
        <v>329</v>
      </c>
      <c r="D916" s="218" t="s">
        <v>1453</v>
      </c>
      <c r="E916" s="215" t="s">
        <v>484</v>
      </c>
      <c r="F916" s="209" t="s">
        <v>164</v>
      </c>
      <c r="G916" s="206" t="s">
        <v>244</v>
      </c>
      <c r="H916" s="212">
        <v>222111</v>
      </c>
    </row>
    <row r="917" spans="1:8" x14ac:dyDescent="0.35">
      <c r="A917" s="209">
        <v>2</v>
      </c>
      <c r="B917" s="206" t="s">
        <v>81</v>
      </c>
      <c r="C917" s="206" t="s">
        <v>329</v>
      </c>
      <c r="D917" s="210" t="s">
        <v>1454</v>
      </c>
      <c r="E917" s="213" t="s">
        <v>332</v>
      </c>
      <c r="F917" s="217" t="s">
        <v>166</v>
      </c>
      <c r="G917" s="206" t="s">
        <v>244</v>
      </c>
      <c r="H917" s="212">
        <v>3146</v>
      </c>
    </row>
    <row r="918" spans="1:8" ht="29" hidden="1" x14ac:dyDescent="0.35">
      <c r="A918" s="209">
        <v>2</v>
      </c>
      <c r="B918" s="206" t="s">
        <v>81</v>
      </c>
      <c r="C918" s="206" t="s">
        <v>329</v>
      </c>
      <c r="D918" s="210" t="s">
        <v>1442</v>
      </c>
      <c r="E918" s="214" t="s">
        <v>483</v>
      </c>
      <c r="F918" s="217" t="s">
        <v>166</v>
      </c>
      <c r="G918" s="206" t="s">
        <v>244</v>
      </c>
      <c r="H918" s="212">
        <v>22211</v>
      </c>
    </row>
    <row r="919" spans="1:8" ht="29" hidden="1" x14ac:dyDescent="0.35">
      <c r="A919" s="209">
        <v>2</v>
      </c>
      <c r="B919" s="206" t="s">
        <v>81</v>
      </c>
      <c r="C919" s="206" t="s">
        <v>329</v>
      </c>
      <c r="D919" s="210" t="s">
        <v>1455</v>
      </c>
      <c r="E919" s="215" t="s">
        <v>484</v>
      </c>
      <c r="F919" s="217" t="s">
        <v>166</v>
      </c>
      <c r="G919" s="206" t="s">
        <v>244</v>
      </c>
      <c r="H919" s="212">
        <v>222111</v>
      </c>
    </row>
    <row r="920" spans="1:8" x14ac:dyDescent="0.35">
      <c r="A920" s="209">
        <v>2</v>
      </c>
      <c r="B920" s="206" t="s">
        <v>81</v>
      </c>
      <c r="C920" s="206" t="s">
        <v>329</v>
      </c>
      <c r="D920" s="210" t="s">
        <v>1456</v>
      </c>
      <c r="E920" s="213" t="s">
        <v>332</v>
      </c>
      <c r="F920" s="209" t="s">
        <v>164</v>
      </c>
      <c r="G920" s="206" t="s">
        <v>244</v>
      </c>
      <c r="H920" s="212">
        <v>3147</v>
      </c>
    </row>
    <row r="921" spans="1:8" ht="43.5" hidden="1" x14ac:dyDescent="0.35">
      <c r="A921" s="209">
        <v>2</v>
      </c>
      <c r="B921" s="206" t="s">
        <v>81</v>
      </c>
      <c r="C921" s="206" t="s">
        <v>329</v>
      </c>
      <c r="D921" s="218" t="s">
        <v>1457</v>
      </c>
      <c r="E921" s="214" t="s">
        <v>483</v>
      </c>
      <c r="F921" s="209" t="s">
        <v>164</v>
      </c>
      <c r="G921" s="206" t="s">
        <v>244</v>
      </c>
      <c r="H921" s="212">
        <v>22211</v>
      </c>
    </row>
    <row r="922" spans="1:8" ht="58" hidden="1" x14ac:dyDescent="0.35">
      <c r="A922" s="209">
        <v>2</v>
      </c>
      <c r="B922" s="206" t="s">
        <v>81</v>
      </c>
      <c r="C922" s="206" t="s">
        <v>329</v>
      </c>
      <c r="D922" s="218" t="s">
        <v>1372</v>
      </c>
      <c r="E922" s="215" t="s">
        <v>484</v>
      </c>
      <c r="F922" s="209" t="s">
        <v>164</v>
      </c>
      <c r="G922" s="206" t="s">
        <v>244</v>
      </c>
      <c r="H922" s="212">
        <v>222111</v>
      </c>
    </row>
    <row r="923" spans="1:8" hidden="1" x14ac:dyDescent="0.35">
      <c r="A923" s="209">
        <v>2</v>
      </c>
      <c r="B923" s="206" t="s">
        <v>81</v>
      </c>
      <c r="C923" s="206" t="s">
        <v>329</v>
      </c>
      <c r="D923" s="218" t="s">
        <v>1458</v>
      </c>
      <c r="E923" s="214" t="s">
        <v>483</v>
      </c>
      <c r="F923" s="209" t="s">
        <v>164</v>
      </c>
      <c r="G923" s="206" t="s">
        <v>244</v>
      </c>
      <c r="H923" s="212">
        <v>22211</v>
      </c>
    </row>
    <row r="924" spans="1:8" ht="58" hidden="1" x14ac:dyDescent="0.35">
      <c r="A924" s="209">
        <v>2</v>
      </c>
      <c r="B924" s="206" t="s">
        <v>81</v>
      </c>
      <c r="C924" s="206" t="s">
        <v>329</v>
      </c>
      <c r="D924" s="218" t="s">
        <v>1374</v>
      </c>
      <c r="E924" s="215" t="s">
        <v>484</v>
      </c>
      <c r="F924" s="209" t="s">
        <v>164</v>
      </c>
      <c r="G924" s="206" t="s">
        <v>244</v>
      </c>
      <c r="H924" s="212">
        <v>222111</v>
      </c>
    </row>
    <row r="925" spans="1:8" hidden="1" x14ac:dyDescent="0.35">
      <c r="A925" s="209">
        <v>2</v>
      </c>
      <c r="B925" s="206" t="s">
        <v>81</v>
      </c>
      <c r="C925" s="206" t="s">
        <v>329</v>
      </c>
      <c r="D925" s="218" t="s">
        <v>1459</v>
      </c>
      <c r="E925" s="214" t="s">
        <v>483</v>
      </c>
      <c r="F925" s="209" t="s">
        <v>164</v>
      </c>
      <c r="G925" s="206" t="s">
        <v>244</v>
      </c>
      <c r="H925" s="212">
        <v>22211</v>
      </c>
    </row>
    <row r="926" spans="1:8" hidden="1" x14ac:dyDescent="0.35">
      <c r="A926" s="209">
        <v>2</v>
      </c>
      <c r="B926" s="206" t="s">
        <v>81</v>
      </c>
      <c r="C926" s="206" t="s">
        <v>329</v>
      </c>
      <c r="D926" s="218" t="s">
        <v>1376</v>
      </c>
      <c r="E926" s="215" t="s">
        <v>484</v>
      </c>
      <c r="F926" s="209" t="s">
        <v>164</v>
      </c>
      <c r="G926" s="206" t="s">
        <v>244</v>
      </c>
      <c r="H926" s="212">
        <v>222111</v>
      </c>
    </row>
    <row r="927" spans="1:8" hidden="1" x14ac:dyDescent="0.35">
      <c r="A927" s="209">
        <v>2</v>
      </c>
      <c r="B927" s="206" t="s">
        <v>81</v>
      </c>
      <c r="C927" s="206" t="s">
        <v>329</v>
      </c>
      <c r="D927" s="218" t="s">
        <v>1377</v>
      </c>
      <c r="E927" s="214" t="s">
        <v>483</v>
      </c>
      <c r="F927" s="209" t="s">
        <v>164</v>
      </c>
      <c r="G927" s="206" t="s">
        <v>244</v>
      </c>
      <c r="H927" s="212">
        <v>22211</v>
      </c>
    </row>
    <row r="928" spans="1:8" hidden="1" x14ac:dyDescent="0.35">
      <c r="A928" s="209">
        <v>2</v>
      </c>
      <c r="B928" s="206" t="s">
        <v>81</v>
      </c>
      <c r="C928" s="206" t="s">
        <v>329</v>
      </c>
      <c r="D928" s="218" t="s">
        <v>1378</v>
      </c>
      <c r="E928" s="215" t="s">
        <v>484</v>
      </c>
      <c r="F928" s="209" t="s">
        <v>164</v>
      </c>
      <c r="G928" s="206" t="s">
        <v>244</v>
      </c>
      <c r="H928" s="212">
        <v>222111</v>
      </c>
    </row>
    <row r="929" spans="1:8" hidden="1" x14ac:dyDescent="0.35">
      <c r="A929" s="209">
        <v>2</v>
      </c>
      <c r="B929" s="206" t="s">
        <v>81</v>
      </c>
      <c r="C929" s="206" t="s">
        <v>329</v>
      </c>
      <c r="D929" s="218" t="s">
        <v>1284</v>
      </c>
      <c r="E929" s="214" t="s">
        <v>483</v>
      </c>
      <c r="F929" s="209" t="s">
        <v>164</v>
      </c>
      <c r="G929" s="206" t="s">
        <v>244</v>
      </c>
      <c r="H929" s="212">
        <v>22211</v>
      </c>
    </row>
    <row r="930" spans="1:8" hidden="1" x14ac:dyDescent="0.35">
      <c r="A930" s="209">
        <v>2</v>
      </c>
      <c r="B930" s="206" t="s">
        <v>81</v>
      </c>
      <c r="C930" s="206" t="s">
        <v>329</v>
      </c>
      <c r="D930" s="218" t="s">
        <v>1379</v>
      </c>
      <c r="E930" s="215" t="s">
        <v>484</v>
      </c>
      <c r="F930" s="209" t="s">
        <v>164</v>
      </c>
      <c r="G930" s="206" t="s">
        <v>244</v>
      </c>
      <c r="H930" s="212">
        <v>222111</v>
      </c>
    </row>
    <row r="931" spans="1:8" hidden="1" x14ac:dyDescent="0.35">
      <c r="A931" s="209">
        <v>2</v>
      </c>
      <c r="B931" s="206" t="s">
        <v>81</v>
      </c>
      <c r="C931" s="206" t="s">
        <v>329</v>
      </c>
      <c r="D931" s="218" t="s">
        <v>1460</v>
      </c>
      <c r="E931" s="214" t="s">
        <v>483</v>
      </c>
      <c r="F931" s="209" t="s">
        <v>164</v>
      </c>
      <c r="G931" s="206" t="s">
        <v>244</v>
      </c>
      <c r="H931" s="212">
        <v>22211</v>
      </c>
    </row>
    <row r="932" spans="1:8" ht="43.5" hidden="1" x14ac:dyDescent="0.35">
      <c r="A932" s="209">
        <v>2</v>
      </c>
      <c r="B932" s="206" t="s">
        <v>81</v>
      </c>
      <c r="C932" s="206" t="s">
        <v>329</v>
      </c>
      <c r="D932" s="218" t="s">
        <v>1369</v>
      </c>
      <c r="E932" s="215" t="s">
        <v>484</v>
      </c>
      <c r="F932" s="209" t="s">
        <v>164</v>
      </c>
      <c r="G932" s="206" t="s">
        <v>244</v>
      </c>
      <c r="H932" s="212">
        <v>222111</v>
      </c>
    </row>
    <row r="933" spans="1:8" ht="43.5" hidden="1" x14ac:dyDescent="0.35">
      <c r="A933" s="209">
        <v>2</v>
      </c>
      <c r="B933" s="206" t="s">
        <v>81</v>
      </c>
      <c r="C933" s="206" t="s">
        <v>329</v>
      </c>
      <c r="D933" s="218" t="s">
        <v>1370</v>
      </c>
      <c r="E933" s="215" t="s">
        <v>484</v>
      </c>
      <c r="F933" s="209" t="s">
        <v>164</v>
      </c>
      <c r="G933" s="206" t="s">
        <v>244</v>
      </c>
      <c r="H933" s="212">
        <v>222111</v>
      </c>
    </row>
    <row r="934" spans="1:8" hidden="1" x14ac:dyDescent="0.35">
      <c r="A934" s="209">
        <v>2</v>
      </c>
      <c r="B934" s="206" t="s">
        <v>81</v>
      </c>
      <c r="C934" s="206" t="s">
        <v>329</v>
      </c>
      <c r="D934" s="218" t="s">
        <v>1461</v>
      </c>
      <c r="E934" s="214" t="s">
        <v>483</v>
      </c>
      <c r="F934" s="209" t="s">
        <v>164</v>
      </c>
      <c r="G934" s="206" t="s">
        <v>244</v>
      </c>
      <c r="H934" s="212">
        <v>22211</v>
      </c>
    </row>
    <row r="935" spans="1:8" hidden="1" x14ac:dyDescent="0.35">
      <c r="A935" s="209">
        <v>2</v>
      </c>
      <c r="B935" s="206" t="s">
        <v>81</v>
      </c>
      <c r="C935" s="206" t="s">
        <v>329</v>
      </c>
      <c r="D935" s="218" t="s">
        <v>1462</v>
      </c>
      <c r="E935" s="215" t="s">
        <v>484</v>
      </c>
      <c r="F935" s="209" t="s">
        <v>164</v>
      </c>
      <c r="G935" s="206" t="s">
        <v>244</v>
      </c>
      <c r="H935" s="212">
        <v>222111</v>
      </c>
    </row>
    <row r="936" spans="1:8" x14ac:dyDescent="0.35">
      <c r="A936" s="209">
        <v>2</v>
      </c>
      <c r="B936" s="206" t="s">
        <v>81</v>
      </c>
      <c r="C936" s="206" t="s">
        <v>329</v>
      </c>
      <c r="D936" s="210" t="s">
        <v>1463</v>
      </c>
      <c r="E936" s="213" t="s">
        <v>332</v>
      </c>
      <c r="F936" s="209" t="s">
        <v>164</v>
      </c>
      <c r="G936" s="206" t="s">
        <v>244</v>
      </c>
      <c r="H936" s="212">
        <v>3148</v>
      </c>
    </row>
    <row r="937" spans="1:8" ht="29" hidden="1" x14ac:dyDescent="0.35">
      <c r="A937" s="209">
        <v>2</v>
      </c>
      <c r="B937" s="206" t="s">
        <v>81</v>
      </c>
      <c r="C937" s="206" t="s">
        <v>329</v>
      </c>
      <c r="D937" s="218" t="s">
        <v>1407</v>
      </c>
      <c r="E937" s="214" t="s">
        <v>483</v>
      </c>
      <c r="F937" s="209" t="s">
        <v>164</v>
      </c>
      <c r="G937" s="206" t="s">
        <v>244</v>
      </c>
      <c r="H937" s="212">
        <v>22211</v>
      </c>
    </row>
    <row r="938" spans="1:8" ht="43.5" hidden="1" x14ac:dyDescent="0.35">
      <c r="A938" s="209">
        <v>2</v>
      </c>
      <c r="B938" s="206" t="s">
        <v>81</v>
      </c>
      <c r="C938" s="206" t="s">
        <v>329</v>
      </c>
      <c r="D938" s="218" t="s">
        <v>1408</v>
      </c>
      <c r="E938" s="215" t="s">
        <v>484</v>
      </c>
      <c r="F938" s="209" t="s">
        <v>164</v>
      </c>
      <c r="G938" s="206" t="s">
        <v>244</v>
      </c>
      <c r="H938" s="212">
        <v>222111</v>
      </c>
    </row>
    <row r="939" spans="1:8" ht="43.5" hidden="1" x14ac:dyDescent="0.35">
      <c r="A939" s="209">
        <v>2</v>
      </c>
      <c r="B939" s="206" t="s">
        <v>81</v>
      </c>
      <c r="C939" s="206" t="s">
        <v>329</v>
      </c>
      <c r="D939" s="218" t="s">
        <v>1409</v>
      </c>
      <c r="E939" s="215" t="s">
        <v>484</v>
      </c>
      <c r="F939" s="209" t="s">
        <v>164</v>
      </c>
      <c r="G939" s="206" t="s">
        <v>244</v>
      </c>
      <c r="H939" s="212">
        <v>222111</v>
      </c>
    </row>
    <row r="940" spans="1:8" ht="29" hidden="1" x14ac:dyDescent="0.35">
      <c r="A940" s="209">
        <v>2</v>
      </c>
      <c r="B940" s="206" t="s">
        <v>81</v>
      </c>
      <c r="C940" s="206" t="s">
        <v>329</v>
      </c>
      <c r="D940" s="218" t="s">
        <v>1410</v>
      </c>
      <c r="E940" s="215" t="s">
        <v>484</v>
      </c>
      <c r="F940" s="209" t="s">
        <v>164</v>
      </c>
      <c r="G940" s="206" t="s">
        <v>244</v>
      </c>
      <c r="H940" s="212">
        <v>222111</v>
      </c>
    </row>
    <row r="941" spans="1:8" ht="29" hidden="1" x14ac:dyDescent="0.35">
      <c r="A941" s="209">
        <v>2</v>
      </c>
      <c r="B941" s="206" t="s">
        <v>81</v>
      </c>
      <c r="C941" s="206" t="s">
        <v>329</v>
      </c>
      <c r="D941" s="218" t="s">
        <v>1411</v>
      </c>
      <c r="E941" s="214" t="s">
        <v>483</v>
      </c>
      <c r="F941" s="209" t="s">
        <v>164</v>
      </c>
      <c r="G941" s="206" t="s">
        <v>244</v>
      </c>
      <c r="H941" s="212">
        <v>22211</v>
      </c>
    </row>
    <row r="942" spans="1:8" ht="29" hidden="1" x14ac:dyDescent="0.35">
      <c r="A942" s="209">
        <v>2</v>
      </c>
      <c r="B942" s="206" t="s">
        <v>81</v>
      </c>
      <c r="C942" s="206" t="s">
        <v>329</v>
      </c>
      <c r="D942" s="218" t="s">
        <v>1412</v>
      </c>
      <c r="E942" s="215" t="s">
        <v>484</v>
      </c>
      <c r="F942" s="209" t="s">
        <v>164</v>
      </c>
      <c r="G942" s="206" t="s">
        <v>244</v>
      </c>
      <c r="H942" s="212">
        <v>222111</v>
      </c>
    </row>
    <row r="943" spans="1:8" ht="29" hidden="1" x14ac:dyDescent="0.35">
      <c r="A943" s="209">
        <v>2</v>
      </c>
      <c r="B943" s="206" t="s">
        <v>81</v>
      </c>
      <c r="C943" s="206" t="s">
        <v>329</v>
      </c>
      <c r="D943" s="218" t="s">
        <v>1384</v>
      </c>
      <c r="E943" s="214" t="s">
        <v>483</v>
      </c>
      <c r="F943" s="209" t="s">
        <v>164</v>
      </c>
      <c r="G943" s="206" t="s">
        <v>244</v>
      </c>
      <c r="H943" s="212">
        <v>22211</v>
      </c>
    </row>
    <row r="944" spans="1:8" ht="29" hidden="1" x14ac:dyDescent="0.35">
      <c r="A944" s="209">
        <v>2</v>
      </c>
      <c r="B944" s="206" t="s">
        <v>81</v>
      </c>
      <c r="C944" s="206" t="s">
        <v>329</v>
      </c>
      <c r="D944" s="218" t="s">
        <v>1385</v>
      </c>
      <c r="E944" s="215" t="s">
        <v>484</v>
      </c>
      <c r="F944" s="209" t="s">
        <v>164</v>
      </c>
      <c r="G944" s="206" t="s">
        <v>244</v>
      </c>
      <c r="H944" s="212">
        <v>222111</v>
      </c>
    </row>
    <row r="945" spans="1:8" ht="29" hidden="1" x14ac:dyDescent="0.35">
      <c r="A945" s="209">
        <v>2</v>
      </c>
      <c r="B945" s="206" t="s">
        <v>81</v>
      </c>
      <c r="C945" s="206" t="s">
        <v>329</v>
      </c>
      <c r="D945" s="218" t="s">
        <v>1464</v>
      </c>
      <c r="E945" s="214" t="s">
        <v>483</v>
      </c>
      <c r="F945" s="209" t="s">
        <v>164</v>
      </c>
      <c r="G945" s="206" t="s">
        <v>244</v>
      </c>
      <c r="H945" s="212">
        <v>22211</v>
      </c>
    </row>
    <row r="946" spans="1:8" ht="58" hidden="1" x14ac:dyDescent="0.35">
      <c r="A946" s="209">
        <v>2</v>
      </c>
      <c r="B946" s="206" t="s">
        <v>81</v>
      </c>
      <c r="C946" s="206" t="s">
        <v>329</v>
      </c>
      <c r="D946" s="218" t="s">
        <v>1390</v>
      </c>
      <c r="E946" s="215" t="s">
        <v>484</v>
      </c>
      <c r="F946" s="209" t="s">
        <v>164</v>
      </c>
      <c r="G946" s="206" t="s">
        <v>244</v>
      </c>
      <c r="H946" s="212">
        <v>222111</v>
      </c>
    </row>
    <row r="947" spans="1:8" ht="29" hidden="1" x14ac:dyDescent="0.35">
      <c r="A947" s="209">
        <v>2</v>
      </c>
      <c r="B947" s="206" t="s">
        <v>81</v>
      </c>
      <c r="C947" s="206" t="s">
        <v>329</v>
      </c>
      <c r="D947" s="218" t="s">
        <v>1391</v>
      </c>
      <c r="E947" s="215" t="s">
        <v>484</v>
      </c>
      <c r="F947" s="209" t="s">
        <v>164</v>
      </c>
      <c r="G947" s="206" t="s">
        <v>244</v>
      </c>
      <c r="H947" s="212">
        <v>222111</v>
      </c>
    </row>
    <row r="948" spans="1:8" ht="29" hidden="1" x14ac:dyDescent="0.35">
      <c r="A948" s="209">
        <v>2</v>
      </c>
      <c r="B948" s="206" t="s">
        <v>81</v>
      </c>
      <c r="C948" s="206" t="s">
        <v>329</v>
      </c>
      <c r="D948" s="218" t="s">
        <v>1465</v>
      </c>
      <c r="E948" s="214" t="s">
        <v>483</v>
      </c>
      <c r="F948" s="209" t="s">
        <v>164</v>
      </c>
      <c r="G948" s="206" t="s">
        <v>244</v>
      </c>
      <c r="H948" s="212">
        <v>22211</v>
      </c>
    </row>
    <row r="949" spans="1:8" ht="72.5" hidden="1" x14ac:dyDescent="0.35">
      <c r="A949" s="209">
        <v>2</v>
      </c>
      <c r="B949" s="206" t="s">
        <v>81</v>
      </c>
      <c r="C949" s="206" t="s">
        <v>329</v>
      </c>
      <c r="D949" s="218" t="s">
        <v>1393</v>
      </c>
      <c r="E949" s="215" t="s">
        <v>484</v>
      </c>
      <c r="F949" s="209" t="s">
        <v>164</v>
      </c>
      <c r="G949" s="206" t="s">
        <v>244</v>
      </c>
      <c r="H949" s="212">
        <v>222111</v>
      </c>
    </row>
    <row r="950" spans="1:8" ht="29" hidden="1" x14ac:dyDescent="0.35">
      <c r="A950" s="209">
        <v>2</v>
      </c>
      <c r="B950" s="206" t="s">
        <v>81</v>
      </c>
      <c r="C950" s="206" t="s">
        <v>329</v>
      </c>
      <c r="D950" s="218" t="s">
        <v>1394</v>
      </c>
      <c r="E950" s="215" t="s">
        <v>484</v>
      </c>
      <c r="F950" s="209" t="s">
        <v>164</v>
      </c>
      <c r="G950" s="206" t="s">
        <v>244</v>
      </c>
      <c r="H950" s="212">
        <v>222111</v>
      </c>
    </row>
    <row r="951" spans="1:8" ht="29" hidden="1" x14ac:dyDescent="0.35">
      <c r="A951" s="209">
        <v>2</v>
      </c>
      <c r="B951" s="206" t="s">
        <v>81</v>
      </c>
      <c r="C951" s="206" t="s">
        <v>329</v>
      </c>
      <c r="D951" s="218" t="s">
        <v>1466</v>
      </c>
      <c r="E951" s="214" t="s">
        <v>483</v>
      </c>
      <c r="F951" s="209" t="s">
        <v>164</v>
      </c>
      <c r="G951" s="206" t="s">
        <v>244</v>
      </c>
      <c r="H951" s="212">
        <v>22211</v>
      </c>
    </row>
    <row r="952" spans="1:8" ht="58" hidden="1" x14ac:dyDescent="0.35">
      <c r="A952" s="209">
        <v>2</v>
      </c>
      <c r="B952" s="206" t="s">
        <v>81</v>
      </c>
      <c r="C952" s="206" t="s">
        <v>329</v>
      </c>
      <c r="D952" s="218" t="s">
        <v>1396</v>
      </c>
      <c r="E952" s="215" t="s">
        <v>484</v>
      </c>
      <c r="F952" s="209" t="s">
        <v>164</v>
      </c>
      <c r="G952" s="206" t="s">
        <v>244</v>
      </c>
      <c r="H952" s="212">
        <v>222111</v>
      </c>
    </row>
    <row r="953" spans="1:8" ht="29" hidden="1" x14ac:dyDescent="0.35">
      <c r="A953" s="209">
        <v>2</v>
      </c>
      <c r="B953" s="206" t="s">
        <v>81</v>
      </c>
      <c r="C953" s="206" t="s">
        <v>329</v>
      </c>
      <c r="D953" s="218" t="s">
        <v>1397</v>
      </c>
      <c r="E953" s="215" t="s">
        <v>484</v>
      </c>
      <c r="F953" s="209" t="s">
        <v>164</v>
      </c>
      <c r="G953" s="206" t="s">
        <v>244</v>
      </c>
      <c r="H953" s="212">
        <v>222111</v>
      </c>
    </row>
    <row r="954" spans="1:8" ht="29" hidden="1" x14ac:dyDescent="0.35">
      <c r="A954" s="209">
        <v>2</v>
      </c>
      <c r="B954" s="206" t="s">
        <v>81</v>
      </c>
      <c r="C954" s="206" t="s">
        <v>329</v>
      </c>
      <c r="D954" s="218" t="s">
        <v>1467</v>
      </c>
      <c r="E954" s="214" t="s">
        <v>483</v>
      </c>
      <c r="F954" s="209" t="s">
        <v>164</v>
      </c>
      <c r="G954" s="206" t="s">
        <v>244</v>
      </c>
      <c r="H954" s="212">
        <v>22211</v>
      </c>
    </row>
    <row r="955" spans="1:8" ht="72.5" hidden="1" x14ac:dyDescent="0.35">
      <c r="A955" s="209">
        <v>2</v>
      </c>
      <c r="B955" s="206" t="s">
        <v>81</v>
      </c>
      <c r="C955" s="206" t="s">
        <v>329</v>
      </c>
      <c r="D955" s="218" t="s">
        <v>1399</v>
      </c>
      <c r="E955" s="215" t="s">
        <v>484</v>
      </c>
      <c r="F955" s="209" t="s">
        <v>164</v>
      </c>
      <c r="G955" s="206" t="s">
        <v>244</v>
      </c>
      <c r="H955" s="212">
        <v>222111</v>
      </c>
    </row>
    <row r="956" spans="1:8" ht="29" hidden="1" x14ac:dyDescent="0.35">
      <c r="A956" s="209">
        <v>2</v>
      </c>
      <c r="B956" s="206" t="s">
        <v>81</v>
      </c>
      <c r="C956" s="206" t="s">
        <v>329</v>
      </c>
      <c r="D956" s="218" t="s">
        <v>1400</v>
      </c>
      <c r="E956" s="215" t="s">
        <v>484</v>
      </c>
      <c r="F956" s="209" t="s">
        <v>164</v>
      </c>
      <c r="G956" s="206" t="s">
        <v>244</v>
      </c>
      <c r="H956" s="212">
        <v>222111</v>
      </c>
    </row>
    <row r="957" spans="1:8" ht="29" hidden="1" x14ac:dyDescent="0.35">
      <c r="A957" s="209">
        <v>2</v>
      </c>
      <c r="B957" s="206" t="s">
        <v>81</v>
      </c>
      <c r="C957" s="206" t="s">
        <v>329</v>
      </c>
      <c r="D957" s="218" t="s">
        <v>1468</v>
      </c>
      <c r="E957" s="214" t="s">
        <v>483</v>
      </c>
      <c r="F957" s="209" t="s">
        <v>164</v>
      </c>
      <c r="G957" s="206" t="s">
        <v>244</v>
      </c>
      <c r="H957" s="212">
        <v>22211</v>
      </c>
    </row>
    <row r="958" spans="1:8" ht="72.5" hidden="1" x14ac:dyDescent="0.35">
      <c r="A958" s="209">
        <v>2</v>
      </c>
      <c r="B958" s="206" t="s">
        <v>81</v>
      </c>
      <c r="C958" s="206" t="s">
        <v>329</v>
      </c>
      <c r="D958" s="218" t="s">
        <v>1402</v>
      </c>
      <c r="E958" s="215" t="s">
        <v>484</v>
      </c>
      <c r="F958" s="209" t="s">
        <v>164</v>
      </c>
      <c r="G958" s="206" t="s">
        <v>244</v>
      </c>
      <c r="H958" s="212">
        <v>222111</v>
      </c>
    </row>
    <row r="959" spans="1:8" ht="29" hidden="1" x14ac:dyDescent="0.35">
      <c r="A959" s="209">
        <v>2</v>
      </c>
      <c r="B959" s="206" t="s">
        <v>81</v>
      </c>
      <c r="C959" s="206" t="s">
        <v>329</v>
      </c>
      <c r="D959" s="218" t="s">
        <v>1403</v>
      </c>
      <c r="E959" s="215" t="s">
        <v>484</v>
      </c>
      <c r="F959" s="209" t="s">
        <v>164</v>
      </c>
      <c r="G959" s="206" t="s">
        <v>244</v>
      </c>
      <c r="H959" s="212">
        <v>222111</v>
      </c>
    </row>
    <row r="960" spans="1:8" ht="29" hidden="1" x14ac:dyDescent="0.35">
      <c r="A960" s="209">
        <v>2</v>
      </c>
      <c r="B960" s="206" t="s">
        <v>81</v>
      </c>
      <c r="C960" s="206" t="s">
        <v>329</v>
      </c>
      <c r="D960" s="218" t="s">
        <v>1469</v>
      </c>
      <c r="E960" s="214" t="s">
        <v>483</v>
      </c>
      <c r="F960" s="209" t="s">
        <v>164</v>
      </c>
      <c r="G960" s="206" t="s">
        <v>244</v>
      </c>
      <c r="H960" s="212">
        <v>22211</v>
      </c>
    </row>
    <row r="961" spans="1:8" ht="58" hidden="1" x14ac:dyDescent="0.35">
      <c r="A961" s="209">
        <v>2</v>
      </c>
      <c r="B961" s="206" t="s">
        <v>81</v>
      </c>
      <c r="C961" s="206" t="s">
        <v>329</v>
      </c>
      <c r="D961" s="218" t="s">
        <v>1405</v>
      </c>
      <c r="E961" s="215" t="s">
        <v>484</v>
      </c>
      <c r="F961" s="209" t="s">
        <v>164</v>
      </c>
      <c r="G961" s="206" t="s">
        <v>244</v>
      </c>
      <c r="H961" s="212">
        <v>222111</v>
      </c>
    </row>
    <row r="962" spans="1:8" ht="29" hidden="1" x14ac:dyDescent="0.35">
      <c r="A962" s="209">
        <v>2</v>
      </c>
      <c r="B962" s="206" t="s">
        <v>81</v>
      </c>
      <c r="C962" s="206" t="s">
        <v>329</v>
      </c>
      <c r="D962" s="218" t="s">
        <v>1406</v>
      </c>
      <c r="E962" s="215" t="s">
        <v>484</v>
      </c>
      <c r="F962" s="209" t="s">
        <v>164</v>
      </c>
      <c r="G962" s="206" t="s">
        <v>244</v>
      </c>
      <c r="H962" s="212">
        <v>222111</v>
      </c>
    </row>
    <row r="963" spans="1:8" ht="29" hidden="1" x14ac:dyDescent="0.35">
      <c r="A963" s="209">
        <v>2</v>
      </c>
      <c r="B963" s="206" t="s">
        <v>81</v>
      </c>
      <c r="C963" s="206" t="s">
        <v>329</v>
      </c>
      <c r="D963" s="218" t="s">
        <v>1470</v>
      </c>
      <c r="E963" s="214" t="s">
        <v>483</v>
      </c>
      <c r="F963" s="209" t="s">
        <v>164</v>
      </c>
      <c r="G963" s="206" t="s">
        <v>244</v>
      </c>
      <c r="H963" s="212">
        <v>22211</v>
      </c>
    </row>
    <row r="964" spans="1:8" ht="58" hidden="1" x14ac:dyDescent="0.35">
      <c r="A964" s="209">
        <v>2</v>
      </c>
      <c r="B964" s="206" t="s">
        <v>81</v>
      </c>
      <c r="C964" s="206" t="s">
        <v>329</v>
      </c>
      <c r="D964" s="218" t="s">
        <v>1387</v>
      </c>
      <c r="E964" s="215" t="s">
        <v>484</v>
      </c>
      <c r="F964" s="209" t="s">
        <v>164</v>
      </c>
      <c r="G964" s="206" t="s">
        <v>244</v>
      </c>
      <c r="H964" s="212">
        <v>222111</v>
      </c>
    </row>
    <row r="965" spans="1:8" ht="29" hidden="1" x14ac:dyDescent="0.35">
      <c r="A965" s="209">
        <v>2</v>
      </c>
      <c r="B965" s="206" t="s">
        <v>81</v>
      </c>
      <c r="C965" s="206" t="s">
        <v>329</v>
      </c>
      <c r="D965" s="218" t="s">
        <v>1388</v>
      </c>
      <c r="E965" s="215" t="s">
        <v>484</v>
      </c>
      <c r="F965" s="209" t="s">
        <v>164</v>
      </c>
      <c r="G965" s="206" t="s">
        <v>244</v>
      </c>
      <c r="H965" s="212">
        <v>222111</v>
      </c>
    </row>
    <row r="966" spans="1:8" x14ac:dyDescent="0.35">
      <c r="A966" s="209">
        <v>2</v>
      </c>
      <c r="B966" s="206" t="s">
        <v>81</v>
      </c>
      <c r="C966" s="206" t="s">
        <v>329</v>
      </c>
      <c r="D966" s="210" t="s">
        <v>374</v>
      </c>
      <c r="E966" s="211" t="s">
        <v>330</v>
      </c>
      <c r="F966" s="209" t="s">
        <v>164</v>
      </c>
      <c r="G966" s="206" t="s">
        <v>244</v>
      </c>
      <c r="H966" s="212">
        <v>315</v>
      </c>
    </row>
    <row r="967" spans="1:8" x14ac:dyDescent="0.35">
      <c r="A967" s="209">
        <v>2</v>
      </c>
      <c r="B967" s="206" t="s">
        <v>81</v>
      </c>
      <c r="C967" s="206" t="s">
        <v>329</v>
      </c>
      <c r="D967" s="210" t="s">
        <v>1252</v>
      </c>
      <c r="E967" s="213" t="s">
        <v>332</v>
      </c>
      <c r="F967" s="209" t="s">
        <v>164</v>
      </c>
      <c r="G967" s="206" t="s">
        <v>244</v>
      </c>
      <c r="H967" s="212">
        <v>3151</v>
      </c>
    </row>
    <row r="968" spans="1:8" ht="29" hidden="1" x14ac:dyDescent="0.35">
      <c r="A968" s="209">
        <v>2</v>
      </c>
      <c r="B968" s="206" t="s">
        <v>81</v>
      </c>
      <c r="C968" s="206" t="s">
        <v>329</v>
      </c>
      <c r="D968" s="210" t="s">
        <v>1253</v>
      </c>
      <c r="E968" s="214" t="s">
        <v>483</v>
      </c>
      <c r="F968" s="209" t="s">
        <v>164</v>
      </c>
      <c r="G968" s="206" t="s">
        <v>244</v>
      </c>
      <c r="H968" s="212">
        <v>22211</v>
      </c>
    </row>
    <row r="969" spans="1:8" ht="29" hidden="1" x14ac:dyDescent="0.35">
      <c r="A969" s="209">
        <v>2</v>
      </c>
      <c r="B969" s="206" t="s">
        <v>81</v>
      </c>
      <c r="C969" s="206" t="s">
        <v>329</v>
      </c>
      <c r="D969" s="210" t="s">
        <v>1254</v>
      </c>
      <c r="E969" s="215" t="s">
        <v>484</v>
      </c>
      <c r="F969" s="209" t="s">
        <v>164</v>
      </c>
      <c r="G969" s="206" t="s">
        <v>244</v>
      </c>
      <c r="H969" s="212">
        <v>222111</v>
      </c>
    </row>
    <row r="970" spans="1:8" ht="29" hidden="1" x14ac:dyDescent="0.35">
      <c r="A970" s="209">
        <v>2</v>
      </c>
      <c r="B970" s="206" t="s">
        <v>81</v>
      </c>
      <c r="C970" s="206" t="s">
        <v>329</v>
      </c>
      <c r="D970" s="210" t="s">
        <v>1255</v>
      </c>
      <c r="E970" s="215" t="s">
        <v>484</v>
      </c>
      <c r="F970" s="209" t="s">
        <v>164</v>
      </c>
      <c r="G970" s="206" t="s">
        <v>244</v>
      </c>
      <c r="H970" s="212">
        <v>222111</v>
      </c>
    </row>
    <row r="971" spans="1:8" x14ac:dyDescent="0.35">
      <c r="A971" s="209">
        <v>2</v>
      </c>
      <c r="B971" s="206" t="s">
        <v>81</v>
      </c>
      <c r="C971" s="206" t="s">
        <v>329</v>
      </c>
      <c r="D971" s="210" t="s">
        <v>1256</v>
      </c>
      <c r="E971" s="213" t="s">
        <v>332</v>
      </c>
      <c r="F971" s="209" t="s">
        <v>169</v>
      </c>
      <c r="G971" s="206" t="s">
        <v>244</v>
      </c>
      <c r="H971" s="212">
        <v>3152</v>
      </c>
    </row>
    <row r="972" spans="1:8" hidden="1" x14ac:dyDescent="0.35">
      <c r="A972" s="209">
        <v>2</v>
      </c>
      <c r="B972" s="206" t="s">
        <v>81</v>
      </c>
      <c r="C972" s="206" t="s">
        <v>329</v>
      </c>
      <c r="D972" s="210" t="s">
        <v>1471</v>
      </c>
      <c r="E972" s="214" t="s">
        <v>483</v>
      </c>
      <c r="F972" s="209" t="s">
        <v>169</v>
      </c>
      <c r="G972" s="206" t="s">
        <v>244</v>
      </c>
      <c r="H972" s="212">
        <v>22211</v>
      </c>
    </row>
    <row r="973" spans="1:8" hidden="1" x14ac:dyDescent="0.35">
      <c r="A973" s="209">
        <v>2</v>
      </c>
      <c r="B973" s="206" t="s">
        <v>81</v>
      </c>
      <c r="C973" s="206" t="s">
        <v>329</v>
      </c>
      <c r="D973" s="210" t="s">
        <v>1258</v>
      </c>
      <c r="E973" s="215" t="s">
        <v>484</v>
      </c>
      <c r="F973" s="209" t="s">
        <v>169</v>
      </c>
      <c r="G973" s="206" t="s">
        <v>244</v>
      </c>
      <c r="H973" s="212">
        <v>222111</v>
      </c>
    </row>
    <row r="974" spans="1:8" hidden="1" x14ac:dyDescent="0.35">
      <c r="A974" s="209">
        <v>2</v>
      </c>
      <c r="B974" s="206" t="s">
        <v>81</v>
      </c>
      <c r="C974" s="206" t="s">
        <v>329</v>
      </c>
      <c r="D974" s="210" t="s">
        <v>1259</v>
      </c>
      <c r="E974" s="215" t="s">
        <v>484</v>
      </c>
      <c r="F974" s="209" t="s">
        <v>169</v>
      </c>
      <c r="G974" s="206" t="s">
        <v>244</v>
      </c>
      <c r="H974" s="212">
        <v>222111</v>
      </c>
    </row>
    <row r="975" spans="1:8" ht="29" hidden="1" x14ac:dyDescent="0.35">
      <c r="A975" s="209">
        <v>2</v>
      </c>
      <c r="B975" s="206" t="s">
        <v>81</v>
      </c>
      <c r="C975" s="206" t="s">
        <v>329</v>
      </c>
      <c r="D975" s="210" t="s">
        <v>1260</v>
      </c>
      <c r="E975" s="215" t="s">
        <v>484</v>
      </c>
      <c r="F975" s="209" t="s">
        <v>169</v>
      </c>
      <c r="G975" s="206" t="s">
        <v>244</v>
      </c>
      <c r="H975" s="212">
        <v>222111</v>
      </c>
    </row>
    <row r="976" spans="1:8" hidden="1" x14ac:dyDescent="0.35">
      <c r="A976" s="209">
        <v>2</v>
      </c>
      <c r="B976" s="206" t="s">
        <v>81</v>
      </c>
      <c r="C976" s="206" t="s">
        <v>329</v>
      </c>
      <c r="D976" s="210" t="s">
        <v>1261</v>
      </c>
      <c r="E976" s="215" t="s">
        <v>484</v>
      </c>
      <c r="F976" s="209" t="s">
        <v>169</v>
      </c>
      <c r="G976" s="206" t="s">
        <v>244</v>
      </c>
      <c r="H976" s="212">
        <v>222111</v>
      </c>
    </row>
    <row r="977" spans="1:8" ht="29" hidden="1" x14ac:dyDescent="0.35">
      <c r="A977" s="209">
        <v>2</v>
      </c>
      <c r="B977" s="206" t="s">
        <v>81</v>
      </c>
      <c r="C977" s="206" t="s">
        <v>329</v>
      </c>
      <c r="D977" s="210" t="s">
        <v>1262</v>
      </c>
      <c r="E977" s="215" t="s">
        <v>484</v>
      </c>
      <c r="F977" s="209" t="s">
        <v>169</v>
      </c>
      <c r="G977" s="206" t="s">
        <v>244</v>
      </c>
      <c r="H977" s="212">
        <v>222111</v>
      </c>
    </row>
    <row r="978" spans="1:8" hidden="1" x14ac:dyDescent="0.35">
      <c r="A978" s="209">
        <v>2</v>
      </c>
      <c r="B978" s="206" t="s">
        <v>81</v>
      </c>
      <c r="C978" s="206" t="s">
        <v>329</v>
      </c>
      <c r="D978" s="210" t="s">
        <v>1263</v>
      </c>
      <c r="E978" s="214" t="s">
        <v>483</v>
      </c>
      <c r="F978" s="209" t="s">
        <v>169</v>
      </c>
      <c r="G978" s="206" t="s">
        <v>244</v>
      </c>
      <c r="H978" s="212">
        <v>22211</v>
      </c>
    </row>
    <row r="979" spans="1:8" hidden="1" x14ac:dyDescent="0.35">
      <c r="A979" s="209">
        <v>2</v>
      </c>
      <c r="B979" s="206" t="s">
        <v>81</v>
      </c>
      <c r="C979" s="206" t="s">
        <v>329</v>
      </c>
      <c r="D979" s="210" t="s">
        <v>1264</v>
      </c>
      <c r="E979" s="215" t="s">
        <v>484</v>
      </c>
      <c r="F979" s="209" t="s">
        <v>169</v>
      </c>
      <c r="G979" s="206" t="s">
        <v>244</v>
      </c>
      <c r="H979" s="212">
        <v>222111</v>
      </c>
    </row>
    <row r="980" spans="1:8" ht="29" hidden="1" x14ac:dyDescent="0.35">
      <c r="A980" s="209">
        <v>2</v>
      </c>
      <c r="B980" s="206" t="s">
        <v>81</v>
      </c>
      <c r="C980" s="206" t="s">
        <v>329</v>
      </c>
      <c r="D980" s="210" t="s">
        <v>1265</v>
      </c>
      <c r="E980" s="215" t="s">
        <v>484</v>
      </c>
      <c r="F980" s="209" t="s">
        <v>169</v>
      </c>
      <c r="G980" s="206" t="s">
        <v>244</v>
      </c>
      <c r="H980" s="212">
        <v>222111</v>
      </c>
    </row>
    <row r="981" spans="1:8" ht="29" hidden="1" x14ac:dyDescent="0.35">
      <c r="A981" s="209">
        <v>2</v>
      </c>
      <c r="B981" s="206" t="s">
        <v>81</v>
      </c>
      <c r="C981" s="206" t="s">
        <v>329</v>
      </c>
      <c r="D981" s="210" t="s">
        <v>1266</v>
      </c>
      <c r="E981" s="215" t="s">
        <v>484</v>
      </c>
      <c r="F981" s="209" t="s">
        <v>169</v>
      </c>
      <c r="G981" s="206" t="s">
        <v>244</v>
      </c>
      <c r="H981" s="212">
        <v>222111</v>
      </c>
    </row>
    <row r="982" spans="1:8" ht="29" hidden="1" x14ac:dyDescent="0.35">
      <c r="A982" s="209">
        <v>2</v>
      </c>
      <c r="B982" s="206" t="s">
        <v>81</v>
      </c>
      <c r="C982" s="206" t="s">
        <v>329</v>
      </c>
      <c r="D982" s="210" t="s">
        <v>1267</v>
      </c>
      <c r="E982" s="215" t="s">
        <v>484</v>
      </c>
      <c r="F982" s="209" t="s">
        <v>555</v>
      </c>
      <c r="G982" s="206" t="s">
        <v>244</v>
      </c>
      <c r="H982" s="212">
        <v>222111</v>
      </c>
    </row>
    <row r="983" spans="1:8" hidden="1" x14ac:dyDescent="0.35">
      <c r="A983" s="209">
        <v>2</v>
      </c>
      <c r="B983" s="206" t="s">
        <v>81</v>
      </c>
      <c r="C983" s="206" t="s">
        <v>329</v>
      </c>
      <c r="D983" s="210" t="s">
        <v>1268</v>
      </c>
      <c r="E983" s="215" t="s">
        <v>484</v>
      </c>
      <c r="F983" s="209" t="s">
        <v>169</v>
      </c>
      <c r="G983" s="206" t="s">
        <v>244</v>
      </c>
      <c r="H983" s="212">
        <v>222111</v>
      </c>
    </row>
    <row r="984" spans="1:8" ht="29" hidden="1" x14ac:dyDescent="0.35">
      <c r="A984" s="209">
        <v>2</v>
      </c>
      <c r="B984" s="206" t="s">
        <v>81</v>
      </c>
      <c r="C984" s="206" t="s">
        <v>329</v>
      </c>
      <c r="D984" s="210" t="s">
        <v>1269</v>
      </c>
      <c r="E984" s="215" t="s">
        <v>484</v>
      </c>
      <c r="F984" s="209" t="s">
        <v>169</v>
      </c>
      <c r="G984" s="206" t="s">
        <v>244</v>
      </c>
      <c r="H984" s="212">
        <v>222111</v>
      </c>
    </row>
    <row r="985" spans="1:8" hidden="1" x14ac:dyDescent="0.35">
      <c r="A985" s="209">
        <v>2</v>
      </c>
      <c r="B985" s="206" t="s">
        <v>81</v>
      </c>
      <c r="C985" s="206" t="s">
        <v>329</v>
      </c>
      <c r="D985" s="210" t="s">
        <v>1270</v>
      </c>
      <c r="E985" s="215" t="s">
        <v>484</v>
      </c>
      <c r="F985" s="209" t="s">
        <v>169</v>
      </c>
      <c r="G985" s="206" t="s">
        <v>244</v>
      </c>
      <c r="H985" s="212">
        <v>222111</v>
      </c>
    </row>
    <row r="986" spans="1:8" hidden="1" x14ac:dyDescent="0.35">
      <c r="A986" s="209">
        <v>2</v>
      </c>
      <c r="B986" s="206" t="s">
        <v>81</v>
      </c>
      <c r="C986" s="206" t="s">
        <v>329</v>
      </c>
      <c r="D986" s="210" t="s">
        <v>1271</v>
      </c>
      <c r="E986" s="215" t="s">
        <v>484</v>
      </c>
      <c r="F986" s="209" t="s">
        <v>169</v>
      </c>
      <c r="G986" s="206" t="s">
        <v>244</v>
      </c>
      <c r="H986" s="212">
        <v>222111</v>
      </c>
    </row>
    <row r="987" spans="1:8" hidden="1" x14ac:dyDescent="0.35">
      <c r="A987" s="209">
        <v>2</v>
      </c>
      <c r="B987" s="206" t="s">
        <v>81</v>
      </c>
      <c r="C987" s="206" t="s">
        <v>329</v>
      </c>
      <c r="D987" s="210" t="s">
        <v>1272</v>
      </c>
      <c r="E987" s="214" t="s">
        <v>483</v>
      </c>
      <c r="F987" s="209" t="s">
        <v>169</v>
      </c>
      <c r="G987" s="206" t="s">
        <v>244</v>
      </c>
      <c r="H987" s="212">
        <v>22211</v>
      </c>
    </row>
    <row r="988" spans="1:8" ht="29" hidden="1" x14ac:dyDescent="0.35">
      <c r="A988" s="209">
        <v>2</v>
      </c>
      <c r="B988" s="206" t="s">
        <v>81</v>
      </c>
      <c r="C988" s="206" t="s">
        <v>329</v>
      </c>
      <c r="D988" s="210" t="s">
        <v>1273</v>
      </c>
      <c r="E988" s="215" t="s">
        <v>484</v>
      </c>
      <c r="F988" s="209" t="s">
        <v>169</v>
      </c>
      <c r="G988" s="206" t="s">
        <v>244</v>
      </c>
      <c r="H988" s="212">
        <v>222111</v>
      </c>
    </row>
    <row r="989" spans="1:8" hidden="1" x14ac:dyDescent="0.35">
      <c r="A989" s="209">
        <v>2</v>
      </c>
      <c r="B989" s="206" t="s">
        <v>81</v>
      </c>
      <c r="C989" s="206" t="s">
        <v>329</v>
      </c>
      <c r="D989" s="210" t="s">
        <v>1274</v>
      </c>
      <c r="E989" s="214" t="s">
        <v>483</v>
      </c>
      <c r="F989" s="209" t="s">
        <v>169</v>
      </c>
      <c r="G989" s="206" t="s">
        <v>244</v>
      </c>
      <c r="H989" s="212">
        <v>22211</v>
      </c>
    </row>
    <row r="990" spans="1:8" hidden="1" x14ac:dyDescent="0.35">
      <c r="A990" s="209">
        <v>2</v>
      </c>
      <c r="B990" s="206" t="s">
        <v>81</v>
      </c>
      <c r="C990" s="206" t="s">
        <v>329</v>
      </c>
      <c r="D990" s="210" t="s">
        <v>1275</v>
      </c>
      <c r="E990" s="215" t="s">
        <v>484</v>
      </c>
      <c r="F990" s="209" t="s">
        <v>169</v>
      </c>
      <c r="G990" s="206" t="s">
        <v>244</v>
      </c>
      <c r="H990" s="212">
        <v>222111</v>
      </c>
    </row>
    <row r="991" spans="1:8" ht="29" hidden="1" x14ac:dyDescent="0.35">
      <c r="A991" s="209">
        <v>2</v>
      </c>
      <c r="B991" s="206" t="s">
        <v>81</v>
      </c>
      <c r="C991" s="206" t="s">
        <v>329</v>
      </c>
      <c r="D991" s="210" t="s">
        <v>1276</v>
      </c>
      <c r="E991" s="215" t="s">
        <v>484</v>
      </c>
      <c r="F991" s="209" t="s">
        <v>169</v>
      </c>
      <c r="G991" s="206" t="s">
        <v>244</v>
      </c>
      <c r="H991" s="212">
        <v>222111</v>
      </c>
    </row>
    <row r="992" spans="1:8" hidden="1" x14ac:dyDescent="0.35">
      <c r="A992" s="209">
        <v>2</v>
      </c>
      <c r="B992" s="206" t="s">
        <v>81</v>
      </c>
      <c r="C992" s="206" t="s">
        <v>329</v>
      </c>
      <c r="D992" s="210" t="s">
        <v>1277</v>
      </c>
      <c r="E992" s="214" t="s">
        <v>483</v>
      </c>
      <c r="F992" s="209" t="s">
        <v>169</v>
      </c>
      <c r="G992" s="206" t="s">
        <v>244</v>
      </c>
      <c r="H992" s="212">
        <v>22211</v>
      </c>
    </row>
    <row r="993" spans="1:8" hidden="1" x14ac:dyDescent="0.35">
      <c r="A993" s="209">
        <v>2</v>
      </c>
      <c r="B993" s="206" t="s">
        <v>81</v>
      </c>
      <c r="C993" s="206" t="s">
        <v>329</v>
      </c>
      <c r="D993" s="210" t="s">
        <v>1278</v>
      </c>
      <c r="E993" s="215" t="s">
        <v>484</v>
      </c>
      <c r="F993" s="209" t="s">
        <v>169</v>
      </c>
      <c r="G993" s="206" t="s">
        <v>244</v>
      </c>
      <c r="H993" s="212">
        <v>222111</v>
      </c>
    </row>
    <row r="994" spans="1:8" x14ac:dyDescent="0.35">
      <c r="A994" s="209">
        <v>2</v>
      </c>
      <c r="B994" s="206" t="s">
        <v>81</v>
      </c>
      <c r="C994" s="206" t="s">
        <v>329</v>
      </c>
      <c r="D994" s="210" t="s">
        <v>1303</v>
      </c>
      <c r="E994" s="213" t="s">
        <v>332</v>
      </c>
      <c r="F994" s="217" t="s">
        <v>168</v>
      </c>
      <c r="G994" s="206" t="s">
        <v>244</v>
      </c>
      <c r="H994" s="212">
        <v>3153</v>
      </c>
    </row>
    <row r="995" spans="1:8" ht="29" hidden="1" x14ac:dyDescent="0.35">
      <c r="A995" s="209">
        <v>2</v>
      </c>
      <c r="B995" s="206" t="s">
        <v>81</v>
      </c>
      <c r="C995" s="206" t="s">
        <v>329</v>
      </c>
      <c r="D995" s="210" t="s">
        <v>1414</v>
      </c>
      <c r="E995" s="214" t="s">
        <v>483</v>
      </c>
      <c r="F995" s="217" t="s">
        <v>168</v>
      </c>
      <c r="G995" s="206" t="s">
        <v>244</v>
      </c>
      <c r="H995" s="212">
        <v>22211</v>
      </c>
    </row>
    <row r="996" spans="1:8" ht="43.5" hidden="1" x14ac:dyDescent="0.35">
      <c r="A996" s="209">
        <v>2</v>
      </c>
      <c r="B996" s="206" t="s">
        <v>81</v>
      </c>
      <c r="C996" s="206" t="s">
        <v>329</v>
      </c>
      <c r="D996" s="210" t="s">
        <v>1305</v>
      </c>
      <c r="E996" s="215" t="s">
        <v>484</v>
      </c>
      <c r="F996" s="217" t="s">
        <v>168</v>
      </c>
      <c r="G996" s="206" t="s">
        <v>244</v>
      </c>
      <c r="H996" s="212">
        <v>222111</v>
      </c>
    </row>
    <row r="997" spans="1:8" ht="43.5" hidden="1" x14ac:dyDescent="0.35">
      <c r="A997" s="209">
        <v>2</v>
      </c>
      <c r="B997" s="206" t="s">
        <v>81</v>
      </c>
      <c r="C997" s="206" t="s">
        <v>329</v>
      </c>
      <c r="D997" s="210" t="s">
        <v>1306</v>
      </c>
      <c r="E997" s="215" t="s">
        <v>484</v>
      </c>
      <c r="F997" s="217" t="s">
        <v>168</v>
      </c>
      <c r="G997" s="206" t="s">
        <v>244</v>
      </c>
      <c r="H997" s="212">
        <v>222111</v>
      </c>
    </row>
    <row r="998" spans="1:8" ht="29" hidden="1" x14ac:dyDescent="0.35">
      <c r="A998" s="209">
        <v>2</v>
      </c>
      <c r="B998" s="206" t="s">
        <v>81</v>
      </c>
      <c r="C998" s="206" t="s">
        <v>329</v>
      </c>
      <c r="D998" s="210" t="s">
        <v>1307</v>
      </c>
      <c r="E998" s="214" t="s">
        <v>483</v>
      </c>
      <c r="F998" s="217" t="s">
        <v>168</v>
      </c>
      <c r="G998" s="206" t="s">
        <v>244</v>
      </c>
      <c r="H998" s="212">
        <v>22211</v>
      </c>
    </row>
    <row r="999" spans="1:8" ht="58" hidden="1" x14ac:dyDescent="0.35">
      <c r="A999" s="209">
        <v>2</v>
      </c>
      <c r="B999" s="206" t="s">
        <v>81</v>
      </c>
      <c r="C999" s="206" t="s">
        <v>329</v>
      </c>
      <c r="D999" s="210" t="s">
        <v>1308</v>
      </c>
      <c r="E999" s="215" t="s">
        <v>484</v>
      </c>
      <c r="F999" s="217" t="s">
        <v>168</v>
      </c>
      <c r="G999" s="206" t="s">
        <v>244</v>
      </c>
      <c r="H999" s="212">
        <v>222111</v>
      </c>
    </row>
    <row r="1000" spans="1:8" ht="29" hidden="1" x14ac:dyDescent="0.35">
      <c r="A1000" s="209">
        <v>2</v>
      </c>
      <c r="B1000" s="206" t="s">
        <v>81</v>
      </c>
      <c r="C1000" s="206" t="s">
        <v>329</v>
      </c>
      <c r="D1000" s="210" t="s">
        <v>1309</v>
      </c>
      <c r="E1000" s="214" t="s">
        <v>483</v>
      </c>
      <c r="F1000" s="217" t="s">
        <v>168</v>
      </c>
      <c r="G1000" s="206" t="s">
        <v>244</v>
      </c>
      <c r="H1000" s="212">
        <v>22211</v>
      </c>
    </row>
    <row r="1001" spans="1:8" ht="58" hidden="1" x14ac:dyDescent="0.35">
      <c r="A1001" s="209">
        <v>2</v>
      </c>
      <c r="B1001" s="206" t="s">
        <v>81</v>
      </c>
      <c r="C1001" s="206" t="s">
        <v>329</v>
      </c>
      <c r="D1001" s="210" t="s">
        <v>1310</v>
      </c>
      <c r="E1001" s="215" t="s">
        <v>484</v>
      </c>
      <c r="F1001" s="217" t="s">
        <v>168</v>
      </c>
      <c r="G1001" s="206" t="s">
        <v>244</v>
      </c>
      <c r="H1001" s="212">
        <v>222111</v>
      </c>
    </row>
    <row r="1002" spans="1:8" ht="29" x14ac:dyDescent="0.35">
      <c r="A1002" s="209">
        <v>2</v>
      </c>
      <c r="B1002" s="206" t="s">
        <v>81</v>
      </c>
      <c r="C1002" s="206" t="s">
        <v>329</v>
      </c>
      <c r="D1002" s="210" t="s">
        <v>1325</v>
      </c>
      <c r="E1002" s="213" t="s">
        <v>332</v>
      </c>
      <c r="F1002" s="209" t="s">
        <v>164</v>
      </c>
      <c r="G1002" s="206" t="s">
        <v>244</v>
      </c>
      <c r="H1002" s="212">
        <v>3154</v>
      </c>
    </row>
    <row r="1003" spans="1:8" hidden="1" x14ac:dyDescent="0.35">
      <c r="A1003" s="209">
        <v>2</v>
      </c>
      <c r="B1003" s="206" t="s">
        <v>81</v>
      </c>
      <c r="C1003" s="206" t="s">
        <v>329</v>
      </c>
      <c r="D1003" s="210" t="s">
        <v>1326</v>
      </c>
      <c r="E1003" s="214" t="s">
        <v>483</v>
      </c>
      <c r="F1003" s="209" t="s">
        <v>164</v>
      </c>
      <c r="G1003" s="206" t="s">
        <v>244</v>
      </c>
      <c r="H1003" s="212">
        <v>22211</v>
      </c>
    </row>
    <row r="1004" spans="1:8" ht="29" hidden="1" x14ac:dyDescent="0.35">
      <c r="A1004" s="209">
        <v>2</v>
      </c>
      <c r="B1004" s="206" t="s">
        <v>81</v>
      </c>
      <c r="C1004" s="206" t="s">
        <v>329</v>
      </c>
      <c r="D1004" s="210" t="s">
        <v>1327</v>
      </c>
      <c r="E1004" s="215" t="s">
        <v>484</v>
      </c>
      <c r="F1004" s="209" t="s">
        <v>164</v>
      </c>
      <c r="G1004" s="206" t="s">
        <v>244</v>
      </c>
      <c r="H1004" s="212">
        <v>222111</v>
      </c>
    </row>
    <row r="1005" spans="1:8" hidden="1" x14ac:dyDescent="0.35">
      <c r="A1005" s="209">
        <v>2</v>
      </c>
      <c r="B1005" s="206" t="s">
        <v>81</v>
      </c>
      <c r="C1005" s="206" t="s">
        <v>329</v>
      </c>
      <c r="D1005" s="210" t="s">
        <v>1328</v>
      </c>
      <c r="E1005" s="214" t="s">
        <v>483</v>
      </c>
      <c r="F1005" s="209" t="s">
        <v>164</v>
      </c>
      <c r="G1005" s="206" t="s">
        <v>244</v>
      </c>
      <c r="H1005" s="212">
        <v>22211</v>
      </c>
    </row>
    <row r="1006" spans="1:8" ht="29" hidden="1" x14ac:dyDescent="0.35">
      <c r="A1006" s="209">
        <v>2</v>
      </c>
      <c r="B1006" s="206" t="s">
        <v>81</v>
      </c>
      <c r="C1006" s="206" t="s">
        <v>329</v>
      </c>
      <c r="D1006" s="210" t="s">
        <v>1329</v>
      </c>
      <c r="E1006" s="215" t="s">
        <v>484</v>
      </c>
      <c r="F1006" s="209" t="s">
        <v>164</v>
      </c>
      <c r="G1006" s="206" t="s">
        <v>244</v>
      </c>
      <c r="H1006" s="212">
        <v>222111</v>
      </c>
    </row>
    <row r="1007" spans="1:8" hidden="1" x14ac:dyDescent="0.35">
      <c r="A1007" s="209">
        <v>2</v>
      </c>
      <c r="B1007" s="206" t="s">
        <v>81</v>
      </c>
      <c r="C1007" s="206" t="s">
        <v>329</v>
      </c>
      <c r="D1007" s="210" t="s">
        <v>1330</v>
      </c>
      <c r="E1007" s="214" t="s">
        <v>483</v>
      </c>
      <c r="F1007" s="209" t="s">
        <v>164</v>
      </c>
      <c r="G1007" s="206" t="s">
        <v>244</v>
      </c>
      <c r="H1007" s="212">
        <v>22211</v>
      </c>
    </row>
    <row r="1008" spans="1:8" ht="29" hidden="1" x14ac:dyDescent="0.35">
      <c r="A1008" s="209">
        <v>2</v>
      </c>
      <c r="B1008" s="206" t="s">
        <v>81</v>
      </c>
      <c r="C1008" s="206" t="s">
        <v>329</v>
      </c>
      <c r="D1008" s="210" t="s">
        <v>1331</v>
      </c>
      <c r="E1008" s="215" t="s">
        <v>484</v>
      </c>
      <c r="F1008" s="209" t="s">
        <v>164</v>
      </c>
      <c r="G1008" s="206" t="s">
        <v>244</v>
      </c>
      <c r="H1008" s="212">
        <v>222111</v>
      </c>
    </row>
    <row r="1009" spans="1:8" hidden="1" x14ac:dyDescent="0.35">
      <c r="A1009" s="209">
        <v>2</v>
      </c>
      <c r="B1009" s="206" t="s">
        <v>81</v>
      </c>
      <c r="C1009" s="206" t="s">
        <v>329</v>
      </c>
      <c r="D1009" s="210" t="s">
        <v>1332</v>
      </c>
      <c r="E1009" s="214" t="s">
        <v>483</v>
      </c>
      <c r="F1009" s="209" t="s">
        <v>164</v>
      </c>
      <c r="G1009" s="206" t="s">
        <v>244</v>
      </c>
      <c r="H1009" s="212">
        <v>22211</v>
      </c>
    </row>
    <row r="1010" spans="1:8" ht="29" hidden="1" x14ac:dyDescent="0.35">
      <c r="A1010" s="209">
        <v>2</v>
      </c>
      <c r="B1010" s="206" t="s">
        <v>81</v>
      </c>
      <c r="C1010" s="206" t="s">
        <v>329</v>
      </c>
      <c r="D1010" s="210" t="s">
        <v>1333</v>
      </c>
      <c r="E1010" s="215" t="s">
        <v>484</v>
      </c>
      <c r="F1010" s="209" t="s">
        <v>164</v>
      </c>
      <c r="G1010" s="206" t="s">
        <v>244</v>
      </c>
      <c r="H1010" s="212">
        <v>222111</v>
      </c>
    </row>
    <row r="1011" spans="1:8" hidden="1" x14ac:dyDescent="0.35">
      <c r="A1011" s="209">
        <v>2</v>
      </c>
      <c r="B1011" s="206" t="s">
        <v>81</v>
      </c>
      <c r="C1011" s="206" t="s">
        <v>329</v>
      </c>
      <c r="D1011" s="210" t="s">
        <v>1334</v>
      </c>
      <c r="E1011" s="214" t="s">
        <v>483</v>
      </c>
      <c r="F1011" s="209" t="s">
        <v>164</v>
      </c>
      <c r="G1011" s="206" t="s">
        <v>244</v>
      </c>
      <c r="H1011" s="212">
        <v>22211</v>
      </c>
    </row>
    <row r="1012" spans="1:8" ht="58" hidden="1" x14ac:dyDescent="0.35">
      <c r="A1012" s="209">
        <v>2</v>
      </c>
      <c r="B1012" s="206" t="s">
        <v>81</v>
      </c>
      <c r="C1012" s="206" t="s">
        <v>329</v>
      </c>
      <c r="D1012" s="210" t="s">
        <v>1335</v>
      </c>
      <c r="E1012" s="215" t="s">
        <v>484</v>
      </c>
      <c r="F1012" s="209" t="s">
        <v>164</v>
      </c>
      <c r="G1012" s="206" t="s">
        <v>244</v>
      </c>
      <c r="H1012" s="212">
        <v>222111</v>
      </c>
    </row>
    <row r="1013" spans="1:8" hidden="1" x14ac:dyDescent="0.35">
      <c r="A1013" s="209">
        <v>2</v>
      </c>
      <c r="B1013" s="206" t="s">
        <v>81</v>
      </c>
      <c r="C1013" s="206" t="s">
        <v>329</v>
      </c>
      <c r="D1013" s="210" t="s">
        <v>1336</v>
      </c>
      <c r="E1013" s="214" t="s">
        <v>483</v>
      </c>
      <c r="F1013" s="209" t="s">
        <v>164</v>
      </c>
      <c r="G1013" s="206" t="s">
        <v>244</v>
      </c>
      <c r="H1013" s="212">
        <v>22211</v>
      </c>
    </row>
    <row r="1014" spans="1:8" ht="29" hidden="1" x14ac:dyDescent="0.35">
      <c r="A1014" s="209">
        <v>2</v>
      </c>
      <c r="B1014" s="206" t="s">
        <v>81</v>
      </c>
      <c r="C1014" s="206" t="s">
        <v>329</v>
      </c>
      <c r="D1014" s="210" t="s">
        <v>1337</v>
      </c>
      <c r="E1014" s="215" t="s">
        <v>484</v>
      </c>
      <c r="F1014" s="209" t="s">
        <v>164</v>
      </c>
      <c r="G1014" s="206" t="s">
        <v>244</v>
      </c>
      <c r="H1014" s="212">
        <v>222111</v>
      </c>
    </row>
    <row r="1015" spans="1:8" hidden="1" x14ac:dyDescent="0.35">
      <c r="A1015" s="209">
        <v>2</v>
      </c>
      <c r="B1015" s="206" t="s">
        <v>81</v>
      </c>
      <c r="C1015" s="206" t="s">
        <v>329</v>
      </c>
      <c r="D1015" s="210" t="s">
        <v>1338</v>
      </c>
      <c r="E1015" s="214" t="s">
        <v>483</v>
      </c>
      <c r="F1015" s="209" t="s">
        <v>164</v>
      </c>
      <c r="G1015" s="206" t="s">
        <v>244</v>
      </c>
      <c r="H1015" s="212">
        <v>22211</v>
      </c>
    </row>
    <row r="1016" spans="1:8" ht="29" hidden="1" x14ac:dyDescent="0.35">
      <c r="A1016" s="209">
        <v>2</v>
      </c>
      <c r="B1016" s="206" t="s">
        <v>81</v>
      </c>
      <c r="C1016" s="206" t="s">
        <v>329</v>
      </c>
      <c r="D1016" s="210" t="s">
        <v>1472</v>
      </c>
      <c r="E1016" s="215" t="s">
        <v>484</v>
      </c>
      <c r="F1016" s="209" t="s">
        <v>164</v>
      </c>
      <c r="G1016" s="206" t="s">
        <v>244</v>
      </c>
      <c r="H1016" s="212">
        <v>222111</v>
      </c>
    </row>
    <row r="1017" spans="1:8" hidden="1" x14ac:dyDescent="0.35">
      <c r="A1017" s="209">
        <v>2</v>
      </c>
      <c r="B1017" s="206" t="s">
        <v>81</v>
      </c>
      <c r="C1017" s="206" t="s">
        <v>329</v>
      </c>
      <c r="D1017" s="210" t="s">
        <v>1340</v>
      </c>
      <c r="E1017" s="214" t="s">
        <v>483</v>
      </c>
      <c r="F1017" s="209" t="s">
        <v>164</v>
      </c>
      <c r="G1017" s="206" t="s">
        <v>244</v>
      </c>
      <c r="H1017" s="212">
        <v>22211</v>
      </c>
    </row>
    <row r="1018" spans="1:8" ht="29" hidden="1" x14ac:dyDescent="0.35">
      <c r="A1018" s="209">
        <v>2</v>
      </c>
      <c r="B1018" s="206" t="s">
        <v>81</v>
      </c>
      <c r="C1018" s="206" t="s">
        <v>329</v>
      </c>
      <c r="D1018" s="210" t="s">
        <v>1341</v>
      </c>
      <c r="E1018" s="215" t="s">
        <v>484</v>
      </c>
      <c r="F1018" s="209" t="s">
        <v>164</v>
      </c>
      <c r="G1018" s="206" t="s">
        <v>244</v>
      </c>
      <c r="H1018" s="212">
        <v>222111</v>
      </c>
    </row>
    <row r="1019" spans="1:8" ht="29" x14ac:dyDescent="0.35">
      <c r="A1019" s="209">
        <v>2</v>
      </c>
      <c r="B1019" s="206" t="s">
        <v>81</v>
      </c>
      <c r="C1019" s="206" t="s">
        <v>329</v>
      </c>
      <c r="D1019" s="210" t="s">
        <v>1342</v>
      </c>
      <c r="E1019" s="213" t="s">
        <v>332</v>
      </c>
      <c r="F1019" s="209" t="s">
        <v>166</v>
      </c>
      <c r="G1019" s="206" t="s">
        <v>244</v>
      </c>
      <c r="H1019" s="212">
        <v>3155</v>
      </c>
    </row>
    <row r="1020" spans="1:8" hidden="1" x14ac:dyDescent="0.35">
      <c r="A1020" s="209">
        <v>2</v>
      </c>
      <c r="B1020" s="206" t="s">
        <v>81</v>
      </c>
      <c r="C1020" s="206" t="s">
        <v>329</v>
      </c>
      <c r="D1020" s="210" t="s">
        <v>1343</v>
      </c>
      <c r="E1020" s="214" t="s">
        <v>483</v>
      </c>
      <c r="F1020" s="209" t="s">
        <v>166</v>
      </c>
      <c r="G1020" s="206" t="s">
        <v>244</v>
      </c>
      <c r="H1020" s="212">
        <v>22211</v>
      </c>
    </row>
    <row r="1021" spans="1:8" ht="43.5" hidden="1" x14ac:dyDescent="0.35">
      <c r="A1021" s="209">
        <v>2</v>
      </c>
      <c r="B1021" s="206" t="s">
        <v>81</v>
      </c>
      <c r="C1021" s="206" t="s">
        <v>329</v>
      </c>
      <c r="D1021" s="210" t="s">
        <v>1344</v>
      </c>
      <c r="E1021" s="215" t="s">
        <v>484</v>
      </c>
      <c r="F1021" s="209" t="s">
        <v>166</v>
      </c>
      <c r="G1021" s="206" t="s">
        <v>244</v>
      </c>
      <c r="H1021" s="212">
        <v>222111</v>
      </c>
    </row>
    <row r="1022" spans="1:8" ht="29" x14ac:dyDescent="0.35">
      <c r="A1022" s="209">
        <v>2</v>
      </c>
      <c r="B1022" s="206" t="s">
        <v>81</v>
      </c>
      <c r="C1022" s="206" t="s">
        <v>329</v>
      </c>
      <c r="D1022" s="210" t="s">
        <v>1473</v>
      </c>
      <c r="E1022" s="213" t="s">
        <v>332</v>
      </c>
      <c r="F1022" s="209" t="s">
        <v>164</v>
      </c>
      <c r="G1022" s="206" t="s">
        <v>244</v>
      </c>
      <c r="H1022" s="212">
        <v>3156</v>
      </c>
    </row>
    <row r="1023" spans="1:8" ht="29" hidden="1" x14ac:dyDescent="0.35">
      <c r="A1023" s="209">
        <v>2</v>
      </c>
      <c r="B1023" s="206" t="s">
        <v>81</v>
      </c>
      <c r="C1023" s="206" t="s">
        <v>329</v>
      </c>
      <c r="D1023" s="210" t="s">
        <v>1474</v>
      </c>
      <c r="E1023" s="214" t="s">
        <v>483</v>
      </c>
      <c r="F1023" s="209" t="s">
        <v>164</v>
      </c>
      <c r="G1023" s="206" t="s">
        <v>244</v>
      </c>
      <c r="H1023" s="212">
        <v>22211</v>
      </c>
    </row>
    <row r="1024" spans="1:8" ht="29" hidden="1" x14ac:dyDescent="0.35">
      <c r="A1024" s="209">
        <v>2</v>
      </c>
      <c r="B1024" s="206" t="s">
        <v>81</v>
      </c>
      <c r="C1024" s="206" t="s">
        <v>329</v>
      </c>
      <c r="D1024" s="210" t="s">
        <v>1475</v>
      </c>
      <c r="E1024" s="215" t="s">
        <v>484</v>
      </c>
      <c r="F1024" s="209" t="s">
        <v>164</v>
      </c>
      <c r="G1024" s="206" t="s">
        <v>244</v>
      </c>
      <c r="H1024" s="212">
        <v>222111</v>
      </c>
    </row>
    <row r="1025" spans="1:8" ht="29" hidden="1" x14ac:dyDescent="0.35">
      <c r="A1025" s="209">
        <v>2</v>
      </c>
      <c r="B1025" s="206" t="s">
        <v>81</v>
      </c>
      <c r="C1025" s="206" t="s">
        <v>329</v>
      </c>
      <c r="D1025" s="210" t="s">
        <v>1476</v>
      </c>
      <c r="E1025" s="215" t="s">
        <v>484</v>
      </c>
      <c r="F1025" s="209" t="s">
        <v>164</v>
      </c>
      <c r="G1025" s="206" t="s">
        <v>244</v>
      </c>
      <c r="H1025" s="212">
        <v>222111</v>
      </c>
    </row>
    <row r="1026" spans="1:8" hidden="1" x14ac:dyDescent="0.35">
      <c r="A1026" s="209">
        <v>2</v>
      </c>
      <c r="B1026" s="206" t="s">
        <v>81</v>
      </c>
      <c r="C1026" s="206" t="s">
        <v>329</v>
      </c>
      <c r="D1026" s="210" t="s">
        <v>1477</v>
      </c>
      <c r="E1026" s="214" t="s">
        <v>483</v>
      </c>
      <c r="F1026" s="209" t="s">
        <v>164</v>
      </c>
      <c r="G1026" s="206" t="s">
        <v>244</v>
      </c>
      <c r="H1026" s="212">
        <v>22211</v>
      </c>
    </row>
    <row r="1027" spans="1:8" ht="29" hidden="1" x14ac:dyDescent="0.35">
      <c r="A1027" s="209">
        <v>2</v>
      </c>
      <c r="B1027" s="206" t="s">
        <v>81</v>
      </c>
      <c r="C1027" s="206" t="s">
        <v>329</v>
      </c>
      <c r="D1027" s="210" t="s">
        <v>1478</v>
      </c>
      <c r="E1027" s="215" t="s">
        <v>484</v>
      </c>
      <c r="F1027" s="209" t="s">
        <v>164</v>
      </c>
      <c r="G1027" s="206" t="s">
        <v>244</v>
      </c>
      <c r="H1027" s="212">
        <v>222111</v>
      </c>
    </row>
    <row r="1028" spans="1:8" ht="58" hidden="1" x14ac:dyDescent="0.35">
      <c r="A1028" s="209">
        <v>2</v>
      </c>
      <c r="B1028" s="206" t="s">
        <v>81</v>
      </c>
      <c r="C1028" s="206" t="s">
        <v>329</v>
      </c>
      <c r="D1028" s="210" t="s">
        <v>1479</v>
      </c>
      <c r="E1028" s="215" t="s">
        <v>484</v>
      </c>
      <c r="F1028" s="209" t="s">
        <v>164</v>
      </c>
      <c r="G1028" s="206" t="s">
        <v>244</v>
      </c>
      <c r="H1028" s="212">
        <v>222111</v>
      </c>
    </row>
    <row r="1029" spans="1:8" hidden="1" x14ac:dyDescent="0.35">
      <c r="A1029" s="209">
        <v>2</v>
      </c>
      <c r="B1029" s="206" t="s">
        <v>81</v>
      </c>
      <c r="C1029" s="206" t="s">
        <v>329</v>
      </c>
      <c r="D1029" s="210" t="s">
        <v>1480</v>
      </c>
      <c r="E1029" s="215" t="s">
        <v>484</v>
      </c>
      <c r="F1029" s="209" t="s">
        <v>164</v>
      </c>
      <c r="G1029" s="206" t="s">
        <v>244</v>
      </c>
      <c r="H1029" s="212">
        <v>222111</v>
      </c>
    </row>
    <row r="1030" spans="1:8" hidden="1" x14ac:dyDescent="0.35">
      <c r="A1030" s="209">
        <v>2</v>
      </c>
      <c r="B1030" s="206" t="s">
        <v>81</v>
      </c>
      <c r="C1030" s="206" t="s">
        <v>329</v>
      </c>
      <c r="D1030" s="210" t="s">
        <v>1481</v>
      </c>
      <c r="E1030" s="214" t="s">
        <v>483</v>
      </c>
      <c r="F1030" s="209" t="s">
        <v>164</v>
      </c>
      <c r="G1030" s="206" t="s">
        <v>244</v>
      </c>
      <c r="H1030" s="212">
        <v>22211</v>
      </c>
    </row>
    <row r="1031" spans="1:8" ht="58" hidden="1" x14ac:dyDescent="0.35">
      <c r="A1031" s="209">
        <v>2</v>
      </c>
      <c r="B1031" s="206" t="s">
        <v>81</v>
      </c>
      <c r="C1031" s="206" t="s">
        <v>329</v>
      </c>
      <c r="D1031" s="210" t="s">
        <v>1482</v>
      </c>
      <c r="E1031" s="215" t="s">
        <v>484</v>
      </c>
      <c r="F1031" s="209" t="s">
        <v>164</v>
      </c>
      <c r="G1031" s="206" t="s">
        <v>244</v>
      </c>
      <c r="H1031" s="212">
        <v>222111</v>
      </c>
    </row>
    <row r="1032" spans="1:8" ht="29" x14ac:dyDescent="0.35">
      <c r="A1032" s="209">
        <v>2</v>
      </c>
      <c r="B1032" s="206" t="s">
        <v>81</v>
      </c>
      <c r="C1032" s="206" t="s">
        <v>329</v>
      </c>
      <c r="D1032" s="210" t="s">
        <v>1483</v>
      </c>
      <c r="E1032" s="213" t="s">
        <v>332</v>
      </c>
      <c r="F1032" s="209" t="s">
        <v>169</v>
      </c>
      <c r="G1032" s="206" t="s">
        <v>244</v>
      </c>
      <c r="H1032" s="212">
        <v>3157</v>
      </c>
    </row>
    <row r="1033" spans="1:8" hidden="1" x14ac:dyDescent="0.35">
      <c r="A1033" s="209">
        <v>2</v>
      </c>
      <c r="B1033" s="206" t="s">
        <v>81</v>
      </c>
      <c r="C1033" s="206" t="s">
        <v>329</v>
      </c>
      <c r="D1033" s="210" t="s">
        <v>1320</v>
      </c>
      <c r="E1033" s="214" t="s">
        <v>483</v>
      </c>
      <c r="F1033" s="209" t="s">
        <v>169</v>
      </c>
      <c r="G1033" s="206" t="s">
        <v>244</v>
      </c>
      <c r="H1033" s="212">
        <v>22211</v>
      </c>
    </row>
    <row r="1034" spans="1:8" ht="43.5" hidden="1" x14ac:dyDescent="0.35">
      <c r="A1034" s="209">
        <v>2</v>
      </c>
      <c r="B1034" s="206" t="s">
        <v>81</v>
      </c>
      <c r="C1034" s="206" t="s">
        <v>329</v>
      </c>
      <c r="D1034" s="210" t="s">
        <v>1321</v>
      </c>
      <c r="E1034" s="215" t="s">
        <v>484</v>
      </c>
      <c r="F1034" s="209" t="s">
        <v>169</v>
      </c>
      <c r="G1034" s="206" t="s">
        <v>244</v>
      </c>
      <c r="H1034" s="212">
        <v>222111</v>
      </c>
    </row>
    <row r="1035" spans="1:8" ht="29" hidden="1" x14ac:dyDescent="0.35">
      <c r="A1035" s="209">
        <v>2</v>
      </c>
      <c r="B1035" s="206" t="s">
        <v>81</v>
      </c>
      <c r="C1035" s="206" t="s">
        <v>329</v>
      </c>
      <c r="D1035" s="210" t="s">
        <v>1322</v>
      </c>
      <c r="E1035" s="215" t="s">
        <v>484</v>
      </c>
      <c r="F1035" s="209" t="s">
        <v>169</v>
      </c>
      <c r="G1035" s="206" t="s">
        <v>244</v>
      </c>
      <c r="H1035" s="212">
        <v>222111</v>
      </c>
    </row>
    <row r="1036" spans="1:8" hidden="1" x14ac:dyDescent="0.35">
      <c r="A1036" s="209">
        <v>2</v>
      </c>
      <c r="B1036" s="206" t="s">
        <v>81</v>
      </c>
      <c r="C1036" s="206" t="s">
        <v>329</v>
      </c>
      <c r="D1036" s="210" t="s">
        <v>1315</v>
      </c>
      <c r="E1036" s="214" t="s">
        <v>483</v>
      </c>
      <c r="F1036" s="209" t="s">
        <v>169</v>
      </c>
      <c r="G1036" s="206" t="s">
        <v>244</v>
      </c>
      <c r="H1036" s="212">
        <v>22211</v>
      </c>
    </row>
    <row r="1037" spans="1:8" ht="29" hidden="1" x14ac:dyDescent="0.35">
      <c r="A1037" s="209">
        <v>2</v>
      </c>
      <c r="B1037" s="206" t="s">
        <v>81</v>
      </c>
      <c r="C1037" s="206" t="s">
        <v>329</v>
      </c>
      <c r="D1037" s="210" t="s">
        <v>1316</v>
      </c>
      <c r="E1037" s="215" t="s">
        <v>484</v>
      </c>
      <c r="F1037" s="209" t="s">
        <v>169</v>
      </c>
      <c r="G1037" s="206" t="s">
        <v>244</v>
      </c>
      <c r="H1037" s="212">
        <v>222111</v>
      </c>
    </row>
    <row r="1038" spans="1:8" ht="29" hidden="1" x14ac:dyDescent="0.35">
      <c r="A1038" s="209">
        <v>2</v>
      </c>
      <c r="B1038" s="206" t="s">
        <v>81</v>
      </c>
      <c r="C1038" s="206" t="s">
        <v>329</v>
      </c>
      <c r="D1038" s="210" t="s">
        <v>1317</v>
      </c>
      <c r="E1038" s="215" t="s">
        <v>484</v>
      </c>
      <c r="F1038" s="209" t="s">
        <v>169</v>
      </c>
      <c r="G1038" s="206" t="s">
        <v>244</v>
      </c>
      <c r="H1038" s="212">
        <v>222111</v>
      </c>
    </row>
    <row r="1039" spans="1:8" ht="29" hidden="1" x14ac:dyDescent="0.35">
      <c r="A1039" s="209">
        <v>2</v>
      </c>
      <c r="B1039" s="206" t="s">
        <v>81</v>
      </c>
      <c r="C1039" s="206" t="s">
        <v>329</v>
      </c>
      <c r="D1039" s="210" t="s">
        <v>1484</v>
      </c>
      <c r="E1039" s="215" t="s">
        <v>484</v>
      </c>
      <c r="F1039" s="209" t="s">
        <v>169</v>
      </c>
      <c r="G1039" s="206" t="s">
        <v>244</v>
      </c>
      <c r="H1039" s="212">
        <v>222111</v>
      </c>
    </row>
    <row r="1040" spans="1:8" hidden="1" x14ac:dyDescent="0.35">
      <c r="A1040" s="209">
        <v>2</v>
      </c>
      <c r="B1040" s="206" t="s">
        <v>81</v>
      </c>
      <c r="C1040" s="206" t="s">
        <v>329</v>
      </c>
      <c r="D1040" s="210" t="s">
        <v>1318</v>
      </c>
      <c r="E1040" s="214" t="s">
        <v>483</v>
      </c>
      <c r="F1040" s="209" t="s">
        <v>169</v>
      </c>
      <c r="G1040" s="206" t="s">
        <v>244</v>
      </c>
      <c r="H1040" s="212">
        <v>22211</v>
      </c>
    </row>
    <row r="1041" spans="1:8" ht="58" hidden="1" x14ac:dyDescent="0.35">
      <c r="A1041" s="209">
        <v>2</v>
      </c>
      <c r="B1041" s="206" t="s">
        <v>81</v>
      </c>
      <c r="C1041" s="206" t="s">
        <v>329</v>
      </c>
      <c r="D1041" s="210" t="s">
        <v>1319</v>
      </c>
      <c r="E1041" s="215" t="s">
        <v>484</v>
      </c>
      <c r="F1041" s="209" t="s">
        <v>169</v>
      </c>
      <c r="G1041" s="206" t="s">
        <v>244</v>
      </c>
      <c r="H1041" s="212">
        <v>222111</v>
      </c>
    </row>
    <row r="1042" spans="1:8" hidden="1" x14ac:dyDescent="0.35">
      <c r="A1042" s="209">
        <v>2</v>
      </c>
      <c r="B1042" s="206" t="s">
        <v>81</v>
      </c>
      <c r="C1042" s="206" t="s">
        <v>329</v>
      </c>
      <c r="D1042" s="210" t="s">
        <v>1485</v>
      </c>
      <c r="E1042" s="214" t="s">
        <v>483</v>
      </c>
      <c r="F1042" s="209" t="s">
        <v>169</v>
      </c>
      <c r="G1042" s="206" t="s">
        <v>244</v>
      </c>
      <c r="H1042" s="212">
        <v>22211</v>
      </c>
    </row>
    <row r="1043" spans="1:8" ht="43.5" hidden="1" x14ac:dyDescent="0.35">
      <c r="A1043" s="209">
        <v>2</v>
      </c>
      <c r="B1043" s="206" t="s">
        <v>81</v>
      </c>
      <c r="C1043" s="206" t="s">
        <v>329</v>
      </c>
      <c r="D1043" s="210" t="s">
        <v>1486</v>
      </c>
      <c r="E1043" s="215" t="s">
        <v>484</v>
      </c>
      <c r="F1043" s="209" t="s">
        <v>169</v>
      </c>
      <c r="G1043" s="206" t="s">
        <v>244</v>
      </c>
      <c r="H1043" s="212">
        <v>222111</v>
      </c>
    </row>
    <row r="1044" spans="1:8" x14ac:dyDescent="0.35">
      <c r="A1044" s="209">
        <v>2</v>
      </c>
      <c r="B1044" s="206" t="s">
        <v>81</v>
      </c>
      <c r="C1044" s="206" t="s">
        <v>329</v>
      </c>
      <c r="D1044" s="210" t="s">
        <v>377</v>
      </c>
      <c r="E1044" s="211" t="s">
        <v>330</v>
      </c>
      <c r="F1044" s="209" t="s">
        <v>164</v>
      </c>
      <c r="G1044" s="206" t="s">
        <v>244</v>
      </c>
      <c r="H1044" s="212">
        <v>316</v>
      </c>
    </row>
    <row r="1045" spans="1:8" x14ac:dyDescent="0.35">
      <c r="A1045" s="209">
        <v>2</v>
      </c>
      <c r="B1045" s="206" t="s">
        <v>81</v>
      </c>
      <c r="C1045" s="206" t="s">
        <v>329</v>
      </c>
      <c r="D1045" s="218" t="s">
        <v>1279</v>
      </c>
      <c r="E1045" s="213" t="s">
        <v>332</v>
      </c>
      <c r="F1045" s="209" t="s">
        <v>165</v>
      </c>
      <c r="G1045" s="206" t="s">
        <v>244</v>
      </c>
      <c r="H1045" s="212">
        <v>3161</v>
      </c>
    </row>
    <row r="1046" spans="1:8" hidden="1" x14ac:dyDescent="0.35">
      <c r="A1046" s="209">
        <v>2</v>
      </c>
      <c r="B1046" s="206" t="s">
        <v>81</v>
      </c>
      <c r="C1046" s="206" t="s">
        <v>329</v>
      </c>
      <c r="D1046" s="218" t="s">
        <v>1280</v>
      </c>
      <c r="E1046" s="214" t="s">
        <v>483</v>
      </c>
      <c r="F1046" s="209" t="s">
        <v>165</v>
      </c>
      <c r="G1046" s="206" t="s">
        <v>244</v>
      </c>
      <c r="H1046" s="212">
        <v>22211</v>
      </c>
    </row>
    <row r="1047" spans="1:8" ht="29" hidden="1" x14ac:dyDescent="0.35">
      <c r="A1047" s="209">
        <v>2</v>
      </c>
      <c r="B1047" s="206" t="s">
        <v>81</v>
      </c>
      <c r="C1047" s="206" t="s">
        <v>329</v>
      </c>
      <c r="D1047" s="210" t="s">
        <v>1281</v>
      </c>
      <c r="E1047" s="215" t="s">
        <v>484</v>
      </c>
      <c r="F1047" s="209" t="s">
        <v>165</v>
      </c>
      <c r="G1047" s="206" t="s">
        <v>244</v>
      </c>
      <c r="H1047" s="212">
        <v>222111</v>
      </c>
    </row>
    <row r="1048" spans="1:8" hidden="1" x14ac:dyDescent="0.35">
      <c r="A1048" s="209">
        <v>2</v>
      </c>
      <c r="B1048" s="206" t="s">
        <v>81</v>
      </c>
      <c r="C1048" s="206" t="s">
        <v>329</v>
      </c>
      <c r="D1048" s="210" t="s">
        <v>1282</v>
      </c>
      <c r="E1048" s="215" t="s">
        <v>484</v>
      </c>
      <c r="F1048" s="209" t="s">
        <v>165</v>
      </c>
      <c r="G1048" s="206" t="s">
        <v>244</v>
      </c>
      <c r="H1048" s="212">
        <v>222111</v>
      </c>
    </row>
    <row r="1049" spans="1:8" hidden="1" x14ac:dyDescent="0.35">
      <c r="A1049" s="209">
        <v>2</v>
      </c>
      <c r="B1049" s="206" t="s">
        <v>81</v>
      </c>
      <c r="C1049" s="206" t="s">
        <v>329</v>
      </c>
      <c r="D1049" s="210" t="s">
        <v>1283</v>
      </c>
      <c r="E1049" s="215" t="s">
        <v>484</v>
      </c>
      <c r="F1049" s="209" t="s">
        <v>165</v>
      </c>
      <c r="G1049" s="206" t="s">
        <v>244</v>
      </c>
      <c r="H1049" s="212">
        <v>222111</v>
      </c>
    </row>
    <row r="1050" spans="1:8" hidden="1" x14ac:dyDescent="0.35">
      <c r="A1050" s="209">
        <v>2</v>
      </c>
      <c r="B1050" s="206" t="s">
        <v>81</v>
      </c>
      <c r="C1050" s="206" t="s">
        <v>329</v>
      </c>
      <c r="D1050" s="210" t="s">
        <v>1284</v>
      </c>
      <c r="E1050" s="214" t="s">
        <v>483</v>
      </c>
      <c r="F1050" s="209" t="s">
        <v>165</v>
      </c>
      <c r="G1050" s="206" t="s">
        <v>244</v>
      </c>
      <c r="H1050" s="212">
        <v>22211</v>
      </c>
    </row>
    <row r="1051" spans="1:8" ht="29" hidden="1" x14ac:dyDescent="0.35">
      <c r="A1051" s="209">
        <v>2</v>
      </c>
      <c r="B1051" s="206" t="s">
        <v>81</v>
      </c>
      <c r="C1051" s="206" t="s">
        <v>329</v>
      </c>
      <c r="D1051" s="210" t="s">
        <v>1285</v>
      </c>
      <c r="E1051" s="215" t="s">
        <v>484</v>
      </c>
      <c r="F1051" s="209" t="s">
        <v>165</v>
      </c>
      <c r="G1051" s="206" t="s">
        <v>244</v>
      </c>
      <c r="H1051" s="212">
        <v>222111</v>
      </c>
    </row>
    <row r="1052" spans="1:8" hidden="1" x14ac:dyDescent="0.35">
      <c r="A1052" s="209">
        <v>2</v>
      </c>
      <c r="B1052" s="206" t="s">
        <v>81</v>
      </c>
      <c r="C1052" s="206" t="s">
        <v>329</v>
      </c>
      <c r="D1052" s="210" t="s">
        <v>1286</v>
      </c>
      <c r="E1052" s="214" t="s">
        <v>483</v>
      </c>
      <c r="F1052" s="209" t="s">
        <v>165</v>
      </c>
      <c r="G1052" s="206" t="s">
        <v>244</v>
      </c>
      <c r="H1052" s="212">
        <v>22211</v>
      </c>
    </row>
    <row r="1053" spans="1:8" hidden="1" x14ac:dyDescent="0.35">
      <c r="A1053" s="209">
        <v>2</v>
      </c>
      <c r="B1053" s="206" t="s">
        <v>81</v>
      </c>
      <c r="C1053" s="206" t="s">
        <v>329</v>
      </c>
      <c r="D1053" s="210" t="s">
        <v>1287</v>
      </c>
      <c r="E1053" s="215" t="s">
        <v>484</v>
      </c>
      <c r="F1053" s="209" t="s">
        <v>165</v>
      </c>
      <c r="G1053" s="206" t="s">
        <v>244</v>
      </c>
      <c r="H1053" s="212">
        <v>222111</v>
      </c>
    </row>
    <row r="1054" spans="1:8" hidden="1" x14ac:dyDescent="0.35">
      <c r="A1054" s="209">
        <v>2</v>
      </c>
      <c r="B1054" s="206" t="s">
        <v>81</v>
      </c>
      <c r="C1054" s="206" t="s">
        <v>329</v>
      </c>
      <c r="D1054" s="210" t="s">
        <v>1288</v>
      </c>
      <c r="E1054" s="214" t="s">
        <v>483</v>
      </c>
      <c r="F1054" s="209" t="s">
        <v>165</v>
      </c>
      <c r="G1054" s="206" t="s">
        <v>244</v>
      </c>
      <c r="H1054" s="212">
        <v>22211</v>
      </c>
    </row>
    <row r="1055" spans="1:8" ht="29" hidden="1" x14ac:dyDescent="0.35">
      <c r="A1055" s="209">
        <v>2</v>
      </c>
      <c r="B1055" s="206" t="s">
        <v>81</v>
      </c>
      <c r="C1055" s="206" t="s">
        <v>329</v>
      </c>
      <c r="D1055" s="210" t="s">
        <v>1289</v>
      </c>
      <c r="E1055" s="215" t="s">
        <v>484</v>
      </c>
      <c r="F1055" s="209" t="s">
        <v>165</v>
      </c>
      <c r="G1055" s="206" t="s">
        <v>244</v>
      </c>
      <c r="H1055" s="212">
        <v>222111</v>
      </c>
    </row>
    <row r="1056" spans="1:8" x14ac:dyDescent="0.35">
      <c r="A1056" s="209">
        <v>2</v>
      </c>
      <c r="B1056" s="206" t="s">
        <v>81</v>
      </c>
      <c r="C1056" s="206" t="s">
        <v>329</v>
      </c>
      <c r="D1056" s="210" t="s">
        <v>1311</v>
      </c>
      <c r="E1056" s="213" t="s">
        <v>332</v>
      </c>
      <c r="F1056" s="209" t="s">
        <v>169</v>
      </c>
      <c r="G1056" s="206" t="s">
        <v>244</v>
      </c>
      <c r="H1056" s="212">
        <v>3162</v>
      </c>
    </row>
    <row r="1057" spans="1:8" ht="29" hidden="1" x14ac:dyDescent="0.35">
      <c r="A1057" s="209">
        <v>2</v>
      </c>
      <c r="B1057" s="206" t="s">
        <v>81</v>
      </c>
      <c r="C1057" s="206" t="s">
        <v>329</v>
      </c>
      <c r="D1057" s="210" t="s">
        <v>1312</v>
      </c>
      <c r="E1057" s="214" t="s">
        <v>483</v>
      </c>
      <c r="F1057" s="209" t="s">
        <v>169</v>
      </c>
      <c r="G1057" s="206" t="s">
        <v>244</v>
      </c>
      <c r="H1057" s="212">
        <v>22211</v>
      </c>
    </row>
    <row r="1058" spans="1:8" ht="58" hidden="1" x14ac:dyDescent="0.35">
      <c r="A1058" s="209">
        <v>2</v>
      </c>
      <c r="B1058" s="206" t="s">
        <v>81</v>
      </c>
      <c r="C1058" s="206" t="s">
        <v>329</v>
      </c>
      <c r="D1058" s="210" t="s">
        <v>1313</v>
      </c>
      <c r="E1058" s="215" t="s">
        <v>484</v>
      </c>
      <c r="F1058" s="209" t="s">
        <v>169</v>
      </c>
      <c r="G1058" s="206" t="s">
        <v>244</v>
      </c>
      <c r="H1058" s="212">
        <v>222111</v>
      </c>
    </row>
    <row r="1059" spans="1:8" ht="58" hidden="1" x14ac:dyDescent="0.35">
      <c r="A1059" s="209">
        <v>2</v>
      </c>
      <c r="B1059" s="206" t="s">
        <v>81</v>
      </c>
      <c r="C1059" s="206" t="s">
        <v>329</v>
      </c>
      <c r="D1059" s="210" t="s">
        <v>1314</v>
      </c>
      <c r="E1059" s="215" t="s">
        <v>484</v>
      </c>
      <c r="F1059" s="209" t="s">
        <v>169</v>
      </c>
      <c r="G1059" s="206" t="s">
        <v>244</v>
      </c>
      <c r="H1059" s="212">
        <v>222111</v>
      </c>
    </row>
    <row r="1060" spans="1:8" hidden="1" x14ac:dyDescent="0.35">
      <c r="A1060" s="209">
        <v>2</v>
      </c>
      <c r="B1060" s="206" t="s">
        <v>81</v>
      </c>
      <c r="C1060" s="206" t="s">
        <v>329</v>
      </c>
      <c r="D1060" s="210" t="s">
        <v>1315</v>
      </c>
      <c r="E1060" s="214" t="s">
        <v>483</v>
      </c>
      <c r="F1060" s="209" t="s">
        <v>169</v>
      </c>
      <c r="G1060" s="206" t="s">
        <v>244</v>
      </c>
      <c r="H1060" s="212">
        <v>22211</v>
      </c>
    </row>
    <row r="1061" spans="1:8" ht="29" hidden="1" x14ac:dyDescent="0.35">
      <c r="A1061" s="209">
        <v>2</v>
      </c>
      <c r="B1061" s="206" t="s">
        <v>81</v>
      </c>
      <c r="C1061" s="206" t="s">
        <v>329</v>
      </c>
      <c r="D1061" s="210" t="s">
        <v>1316</v>
      </c>
      <c r="E1061" s="215" t="s">
        <v>484</v>
      </c>
      <c r="F1061" s="209" t="s">
        <v>169</v>
      </c>
      <c r="G1061" s="206" t="s">
        <v>244</v>
      </c>
      <c r="H1061" s="212">
        <v>222111</v>
      </c>
    </row>
    <row r="1062" spans="1:8" ht="29" hidden="1" x14ac:dyDescent="0.35">
      <c r="A1062" s="209">
        <v>2</v>
      </c>
      <c r="B1062" s="206" t="s">
        <v>81</v>
      </c>
      <c r="C1062" s="206" t="s">
        <v>329</v>
      </c>
      <c r="D1062" s="210" t="s">
        <v>1317</v>
      </c>
      <c r="E1062" s="215" t="s">
        <v>484</v>
      </c>
      <c r="F1062" s="209" t="s">
        <v>169</v>
      </c>
      <c r="G1062" s="206" t="s">
        <v>244</v>
      </c>
      <c r="H1062" s="212">
        <v>222111</v>
      </c>
    </row>
    <row r="1063" spans="1:8" hidden="1" x14ac:dyDescent="0.35">
      <c r="A1063" s="209">
        <v>2</v>
      </c>
      <c r="B1063" s="206" t="s">
        <v>81</v>
      </c>
      <c r="C1063" s="206" t="s">
        <v>329</v>
      </c>
      <c r="D1063" s="210" t="s">
        <v>1318</v>
      </c>
      <c r="E1063" s="214" t="s">
        <v>483</v>
      </c>
      <c r="F1063" s="209" t="s">
        <v>169</v>
      </c>
      <c r="G1063" s="206" t="s">
        <v>244</v>
      </c>
      <c r="H1063" s="212">
        <v>22211</v>
      </c>
    </row>
    <row r="1064" spans="1:8" ht="58" hidden="1" x14ac:dyDescent="0.35">
      <c r="A1064" s="209">
        <v>2</v>
      </c>
      <c r="B1064" s="206" t="s">
        <v>81</v>
      </c>
      <c r="C1064" s="206" t="s">
        <v>329</v>
      </c>
      <c r="D1064" s="210" t="s">
        <v>1319</v>
      </c>
      <c r="E1064" s="215" t="s">
        <v>484</v>
      </c>
      <c r="F1064" s="209" t="s">
        <v>169</v>
      </c>
      <c r="G1064" s="206" t="s">
        <v>244</v>
      </c>
      <c r="H1064" s="212">
        <v>222111</v>
      </c>
    </row>
    <row r="1065" spans="1:8" hidden="1" x14ac:dyDescent="0.35">
      <c r="A1065" s="209">
        <v>2</v>
      </c>
      <c r="B1065" s="206" t="s">
        <v>81</v>
      </c>
      <c r="C1065" s="206" t="s">
        <v>329</v>
      </c>
      <c r="D1065" s="210" t="s">
        <v>1320</v>
      </c>
      <c r="E1065" s="214" t="s">
        <v>483</v>
      </c>
      <c r="F1065" s="209" t="s">
        <v>169</v>
      </c>
      <c r="G1065" s="206" t="s">
        <v>244</v>
      </c>
      <c r="H1065" s="212">
        <v>22211</v>
      </c>
    </row>
    <row r="1066" spans="1:8" ht="43.5" hidden="1" x14ac:dyDescent="0.35">
      <c r="A1066" s="209">
        <v>2</v>
      </c>
      <c r="B1066" s="206" t="s">
        <v>81</v>
      </c>
      <c r="C1066" s="206" t="s">
        <v>329</v>
      </c>
      <c r="D1066" s="210" t="s">
        <v>1321</v>
      </c>
      <c r="E1066" s="215" t="s">
        <v>484</v>
      </c>
      <c r="F1066" s="209" t="s">
        <v>169</v>
      </c>
      <c r="G1066" s="206" t="s">
        <v>244</v>
      </c>
      <c r="H1066" s="212">
        <v>222111</v>
      </c>
    </row>
    <row r="1067" spans="1:8" ht="29" hidden="1" x14ac:dyDescent="0.35">
      <c r="A1067" s="209">
        <v>2</v>
      </c>
      <c r="B1067" s="206" t="s">
        <v>81</v>
      </c>
      <c r="C1067" s="206" t="s">
        <v>329</v>
      </c>
      <c r="D1067" s="210" t="s">
        <v>1322</v>
      </c>
      <c r="E1067" s="215" t="s">
        <v>484</v>
      </c>
      <c r="F1067" s="209" t="s">
        <v>169</v>
      </c>
      <c r="G1067" s="206" t="s">
        <v>244</v>
      </c>
      <c r="H1067" s="212">
        <v>222111</v>
      </c>
    </row>
    <row r="1068" spans="1:8" hidden="1" x14ac:dyDescent="0.35">
      <c r="A1068" s="209">
        <v>2</v>
      </c>
      <c r="B1068" s="206" t="s">
        <v>81</v>
      </c>
      <c r="C1068" s="206" t="s">
        <v>329</v>
      </c>
      <c r="D1068" s="210" t="s">
        <v>1323</v>
      </c>
      <c r="E1068" s="214" t="s">
        <v>483</v>
      </c>
      <c r="F1068" s="209" t="s">
        <v>169</v>
      </c>
      <c r="G1068" s="206" t="s">
        <v>244</v>
      </c>
      <c r="H1068" s="212">
        <v>22211</v>
      </c>
    </row>
    <row r="1069" spans="1:8" ht="58" hidden="1" x14ac:dyDescent="0.35">
      <c r="A1069" s="209">
        <v>2</v>
      </c>
      <c r="B1069" s="206" t="s">
        <v>81</v>
      </c>
      <c r="C1069" s="206" t="s">
        <v>329</v>
      </c>
      <c r="D1069" s="210" t="s">
        <v>1324</v>
      </c>
      <c r="E1069" s="215" t="s">
        <v>484</v>
      </c>
      <c r="F1069" s="209" t="s">
        <v>169</v>
      </c>
      <c r="G1069" s="206" t="s">
        <v>244</v>
      </c>
      <c r="H1069" s="212">
        <v>222111</v>
      </c>
    </row>
    <row r="1070" spans="1:8" ht="29" x14ac:dyDescent="0.35">
      <c r="A1070" s="209">
        <v>2</v>
      </c>
      <c r="B1070" s="206" t="s">
        <v>81</v>
      </c>
      <c r="C1070" s="206" t="s">
        <v>329</v>
      </c>
      <c r="D1070" s="210" t="s">
        <v>1325</v>
      </c>
      <c r="E1070" s="213" t="s">
        <v>332</v>
      </c>
      <c r="F1070" s="209" t="s">
        <v>164</v>
      </c>
      <c r="G1070" s="206" t="s">
        <v>244</v>
      </c>
      <c r="H1070" s="212">
        <v>3163</v>
      </c>
    </row>
    <row r="1071" spans="1:8" hidden="1" x14ac:dyDescent="0.35">
      <c r="A1071" s="209">
        <v>2</v>
      </c>
      <c r="B1071" s="206" t="s">
        <v>81</v>
      </c>
      <c r="C1071" s="206" t="s">
        <v>329</v>
      </c>
      <c r="D1071" s="210" t="s">
        <v>1326</v>
      </c>
      <c r="E1071" s="214" t="s">
        <v>483</v>
      </c>
      <c r="F1071" s="209" t="s">
        <v>164</v>
      </c>
      <c r="G1071" s="206" t="s">
        <v>244</v>
      </c>
      <c r="H1071" s="212">
        <v>22211</v>
      </c>
    </row>
    <row r="1072" spans="1:8" ht="29" hidden="1" x14ac:dyDescent="0.35">
      <c r="A1072" s="209">
        <v>2</v>
      </c>
      <c r="B1072" s="206" t="s">
        <v>81</v>
      </c>
      <c r="C1072" s="206" t="s">
        <v>329</v>
      </c>
      <c r="D1072" s="210" t="s">
        <v>1327</v>
      </c>
      <c r="E1072" s="215" t="s">
        <v>484</v>
      </c>
      <c r="F1072" s="209" t="s">
        <v>164</v>
      </c>
      <c r="G1072" s="206" t="s">
        <v>244</v>
      </c>
      <c r="H1072" s="212">
        <v>222111</v>
      </c>
    </row>
    <row r="1073" spans="1:8" hidden="1" x14ac:dyDescent="0.35">
      <c r="A1073" s="209">
        <v>2</v>
      </c>
      <c r="B1073" s="206" t="s">
        <v>81</v>
      </c>
      <c r="C1073" s="206" t="s">
        <v>329</v>
      </c>
      <c r="D1073" s="210" t="s">
        <v>1328</v>
      </c>
      <c r="E1073" s="214" t="s">
        <v>483</v>
      </c>
      <c r="F1073" s="209" t="s">
        <v>164</v>
      </c>
      <c r="G1073" s="206" t="s">
        <v>244</v>
      </c>
      <c r="H1073" s="212">
        <v>22211</v>
      </c>
    </row>
    <row r="1074" spans="1:8" ht="29" hidden="1" x14ac:dyDescent="0.35">
      <c r="A1074" s="209">
        <v>2</v>
      </c>
      <c r="B1074" s="206" t="s">
        <v>81</v>
      </c>
      <c r="C1074" s="206" t="s">
        <v>329</v>
      </c>
      <c r="D1074" s="210" t="s">
        <v>1329</v>
      </c>
      <c r="E1074" s="215" t="s">
        <v>484</v>
      </c>
      <c r="F1074" s="209" t="s">
        <v>164</v>
      </c>
      <c r="G1074" s="206" t="s">
        <v>244</v>
      </c>
      <c r="H1074" s="212">
        <v>222111</v>
      </c>
    </row>
    <row r="1075" spans="1:8" hidden="1" x14ac:dyDescent="0.35">
      <c r="A1075" s="209">
        <v>2</v>
      </c>
      <c r="B1075" s="206" t="s">
        <v>81</v>
      </c>
      <c r="C1075" s="206" t="s">
        <v>329</v>
      </c>
      <c r="D1075" s="210" t="s">
        <v>1330</v>
      </c>
      <c r="E1075" s="214" t="s">
        <v>483</v>
      </c>
      <c r="F1075" s="209" t="s">
        <v>164</v>
      </c>
      <c r="G1075" s="206" t="s">
        <v>244</v>
      </c>
      <c r="H1075" s="212">
        <v>22211</v>
      </c>
    </row>
    <row r="1076" spans="1:8" ht="29" hidden="1" x14ac:dyDescent="0.35">
      <c r="A1076" s="209">
        <v>2</v>
      </c>
      <c r="B1076" s="206" t="s">
        <v>81</v>
      </c>
      <c r="C1076" s="206" t="s">
        <v>329</v>
      </c>
      <c r="D1076" s="210" t="s">
        <v>1331</v>
      </c>
      <c r="E1076" s="215" t="s">
        <v>484</v>
      </c>
      <c r="F1076" s="209" t="s">
        <v>164</v>
      </c>
      <c r="G1076" s="206" t="s">
        <v>244</v>
      </c>
      <c r="H1076" s="212">
        <v>222111</v>
      </c>
    </row>
    <row r="1077" spans="1:8" hidden="1" x14ac:dyDescent="0.35">
      <c r="A1077" s="209">
        <v>2</v>
      </c>
      <c r="B1077" s="206" t="s">
        <v>81</v>
      </c>
      <c r="C1077" s="206" t="s">
        <v>329</v>
      </c>
      <c r="D1077" s="210" t="s">
        <v>1332</v>
      </c>
      <c r="E1077" s="214" t="s">
        <v>483</v>
      </c>
      <c r="F1077" s="209" t="s">
        <v>164</v>
      </c>
      <c r="G1077" s="206" t="s">
        <v>244</v>
      </c>
      <c r="H1077" s="212">
        <v>22211</v>
      </c>
    </row>
    <row r="1078" spans="1:8" ht="29" hidden="1" x14ac:dyDescent="0.35">
      <c r="A1078" s="209">
        <v>2</v>
      </c>
      <c r="B1078" s="206" t="s">
        <v>81</v>
      </c>
      <c r="C1078" s="206" t="s">
        <v>329</v>
      </c>
      <c r="D1078" s="210" t="s">
        <v>1333</v>
      </c>
      <c r="E1078" s="215" t="s">
        <v>484</v>
      </c>
      <c r="F1078" s="209" t="s">
        <v>164</v>
      </c>
      <c r="G1078" s="206" t="s">
        <v>244</v>
      </c>
      <c r="H1078" s="212">
        <v>222111</v>
      </c>
    </row>
    <row r="1079" spans="1:8" hidden="1" x14ac:dyDescent="0.35">
      <c r="A1079" s="209">
        <v>2</v>
      </c>
      <c r="B1079" s="206" t="s">
        <v>81</v>
      </c>
      <c r="C1079" s="206" t="s">
        <v>329</v>
      </c>
      <c r="D1079" s="210" t="s">
        <v>1334</v>
      </c>
      <c r="E1079" s="214" t="s">
        <v>483</v>
      </c>
      <c r="F1079" s="209" t="s">
        <v>164</v>
      </c>
      <c r="G1079" s="206" t="s">
        <v>244</v>
      </c>
      <c r="H1079" s="212">
        <v>22211</v>
      </c>
    </row>
    <row r="1080" spans="1:8" ht="58" hidden="1" x14ac:dyDescent="0.35">
      <c r="A1080" s="209">
        <v>2</v>
      </c>
      <c r="B1080" s="206" t="s">
        <v>81</v>
      </c>
      <c r="C1080" s="206" t="s">
        <v>329</v>
      </c>
      <c r="D1080" s="210" t="s">
        <v>1335</v>
      </c>
      <c r="E1080" s="215" t="s">
        <v>484</v>
      </c>
      <c r="F1080" s="209" t="s">
        <v>164</v>
      </c>
      <c r="G1080" s="206" t="s">
        <v>244</v>
      </c>
      <c r="H1080" s="212">
        <v>222111</v>
      </c>
    </row>
    <row r="1081" spans="1:8" hidden="1" x14ac:dyDescent="0.35">
      <c r="A1081" s="209">
        <v>2</v>
      </c>
      <c r="B1081" s="206" t="s">
        <v>81</v>
      </c>
      <c r="C1081" s="206" t="s">
        <v>329</v>
      </c>
      <c r="D1081" s="210" t="s">
        <v>1336</v>
      </c>
      <c r="E1081" s="214" t="s">
        <v>483</v>
      </c>
      <c r="F1081" s="209" t="s">
        <v>164</v>
      </c>
      <c r="G1081" s="206" t="s">
        <v>244</v>
      </c>
      <c r="H1081" s="212">
        <v>22211</v>
      </c>
    </row>
    <row r="1082" spans="1:8" ht="29" hidden="1" x14ac:dyDescent="0.35">
      <c r="A1082" s="209">
        <v>2</v>
      </c>
      <c r="B1082" s="206" t="s">
        <v>81</v>
      </c>
      <c r="C1082" s="206" t="s">
        <v>329</v>
      </c>
      <c r="D1082" s="210" t="s">
        <v>1337</v>
      </c>
      <c r="E1082" s="215" t="s">
        <v>484</v>
      </c>
      <c r="F1082" s="209" t="s">
        <v>164</v>
      </c>
      <c r="G1082" s="206" t="s">
        <v>244</v>
      </c>
      <c r="H1082" s="212">
        <v>222111</v>
      </c>
    </row>
    <row r="1083" spans="1:8" hidden="1" x14ac:dyDescent="0.35">
      <c r="A1083" s="209">
        <v>2</v>
      </c>
      <c r="B1083" s="206" t="s">
        <v>81</v>
      </c>
      <c r="C1083" s="206" t="s">
        <v>329</v>
      </c>
      <c r="D1083" s="210" t="s">
        <v>1338</v>
      </c>
      <c r="E1083" s="214" t="s">
        <v>483</v>
      </c>
      <c r="F1083" s="209" t="s">
        <v>164</v>
      </c>
      <c r="G1083" s="206" t="s">
        <v>244</v>
      </c>
      <c r="H1083" s="212">
        <v>22211</v>
      </c>
    </row>
    <row r="1084" spans="1:8" ht="29" hidden="1" x14ac:dyDescent="0.35">
      <c r="A1084" s="209">
        <v>2</v>
      </c>
      <c r="B1084" s="206" t="s">
        <v>81</v>
      </c>
      <c r="C1084" s="206" t="s">
        <v>329</v>
      </c>
      <c r="D1084" s="210" t="s">
        <v>1339</v>
      </c>
      <c r="E1084" s="215" t="s">
        <v>484</v>
      </c>
      <c r="F1084" s="209" t="s">
        <v>164</v>
      </c>
      <c r="G1084" s="206" t="s">
        <v>244</v>
      </c>
      <c r="H1084" s="212">
        <v>222111</v>
      </c>
    </row>
    <row r="1085" spans="1:8" hidden="1" x14ac:dyDescent="0.35">
      <c r="A1085" s="209">
        <v>2</v>
      </c>
      <c r="B1085" s="206" t="s">
        <v>81</v>
      </c>
      <c r="C1085" s="206" t="s">
        <v>329</v>
      </c>
      <c r="D1085" s="210" t="s">
        <v>1340</v>
      </c>
      <c r="E1085" s="214" t="s">
        <v>483</v>
      </c>
      <c r="F1085" s="209" t="s">
        <v>164</v>
      </c>
      <c r="G1085" s="206" t="s">
        <v>244</v>
      </c>
      <c r="H1085" s="212">
        <v>22211</v>
      </c>
    </row>
    <row r="1086" spans="1:8" ht="29" hidden="1" x14ac:dyDescent="0.35">
      <c r="A1086" s="209">
        <v>2</v>
      </c>
      <c r="B1086" s="206" t="s">
        <v>81</v>
      </c>
      <c r="C1086" s="206" t="s">
        <v>329</v>
      </c>
      <c r="D1086" s="210" t="s">
        <v>1341</v>
      </c>
      <c r="E1086" s="215" t="s">
        <v>484</v>
      </c>
      <c r="F1086" s="209" t="s">
        <v>164</v>
      </c>
      <c r="G1086" s="206" t="s">
        <v>244</v>
      </c>
      <c r="H1086" s="212">
        <v>222111</v>
      </c>
    </row>
    <row r="1087" spans="1:8" ht="29" x14ac:dyDescent="0.35">
      <c r="A1087" s="209">
        <v>2</v>
      </c>
      <c r="B1087" s="206" t="s">
        <v>81</v>
      </c>
      <c r="C1087" s="206" t="s">
        <v>329</v>
      </c>
      <c r="D1087" s="210" t="s">
        <v>1342</v>
      </c>
      <c r="E1087" s="213" t="s">
        <v>332</v>
      </c>
      <c r="F1087" s="209" t="s">
        <v>166</v>
      </c>
      <c r="G1087" s="206" t="s">
        <v>244</v>
      </c>
      <c r="H1087" s="212">
        <v>3164</v>
      </c>
    </row>
    <row r="1088" spans="1:8" hidden="1" x14ac:dyDescent="0.35">
      <c r="A1088" s="209">
        <v>2</v>
      </c>
      <c r="B1088" s="206" t="s">
        <v>81</v>
      </c>
      <c r="C1088" s="206" t="s">
        <v>329</v>
      </c>
      <c r="D1088" s="210" t="s">
        <v>1343</v>
      </c>
      <c r="E1088" s="214" t="s">
        <v>483</v>
      </c>
      <c r="F1088" s="209" t="s">
        <v>166</v>
      </c>
      <c r="G1088" s="206" t="s">
        <v>244</v>
      </c>
      <c r="H1088" s="212">
        <v>22211</v>
      </c>
    </row>
    <row r="1089" spans="1:8" ht="43.5" hidden="1" x14ac:dyDescent="0.35">
      <c r="A1089" s="209">
        <v>2</v>
      </c>
      <c r="B1089" s="206" t="s">
        <v>81</v>
      </c>
      <c r="C1089" s="206" t="s">
        <v>329</v>
      </c>
      <c r="D1089" s="210" t="s">
        <v>1344</v>
      </c>
      <c r="E1089" s="215" t="s">
        <v>484</v>
      </c>
      <c r="F1089" s="209" t="s">
        <v>166</v>
      </c>
      <c r="G1089" s="206" t="s">
        <v>244</v>
      </c>
      <c r="H1089" s="212">
        <v>222111</v>
      </c>
    </row>
    <row r="1090" spans="1:8" x14ac:dyDescent="0.35">
      <c r="A1090" s="209">
        <v>2</v>
      </c>
      <c r="B1090" s="206" t="s">
        <v>81</v>
      </c>
      <c r="C1090" s="206" t="s">
        <v>329</v>
      </c>
      <c r="D1090" s="210" t="s">
        <v>1487</v>
      </c>
      <c r="E1090" s="213" t="s">
        <v>332</v>
      </c>
      <c r="F1090" s="209" t="s">
        <v>164</v>
      </c>
      <c r="G1090" s="206" t="s">
        <v>244</v>
      </c>
      <c r="H1090" s="212">
        <v>3165</v>
      </c>
    </row>
    <row r="1091" spans="1:8" ht="29" hidden="1" x14ac:dyDescent="0.35">
      <c r="A1091" s="209">
        <v>2</v>
      </c>
      <c r="B1091" s="206" t="s">
        <v>81</v>
      </c>
      <c r="C1091" s="206" t="s">
        <v>329</v>
      </c>
      <c r="D1091" s="210" t="s">
        <v>1444</v>
      </c>
      <c r="E1091" s="214" t="s">
        <v>483</v>
      </c>
      <c r="F1091" s="209" t="s">
        <v>164</v>
      </c>
      <c r="G1091" s="206" t="s">
        <v>244</v>
      </c>
      <c r="H1091" s="212">
        <v>22211</v>
      </c>
    </row>
    <row r="1092" spans="1:8" ht="29" hidden="1" x14ac:dyDescent="0.35">
      <c r="A1092" s="209">
        <v>2</v>
      </c>
      <c r="B1092" s="206" t="s">
        <v>81</v>
      </c>
      <c r="C1092" s="206" t="s">
        <v>329</v>
      </c>
      <c r="D1092" s="210" t="s">
        <v>1488</v>
      </c>
      <c r="E1092" s="215" t="s">
        <v>484</v>
      </c>
      <c r="F1092" s="209" t="s">
        <v>164</v>
      </c>
      <c r="G1092" s="206" t="s">
        <v>244</v>
      </c>
      <c r="H1092" s="212">
        <v>222111</v>
      </c>
    </row>
    <row r="1093" spans="1:8" ht="29" hidden="1" x14ac:dyDescent="0.35">
      <c r="A1093" s="209">
        <v>2</v>
      </c>
      <c r="B1093" s="206" t="s">
        <v>81</v>
      </c>
      <c r="C1093" s="206" t="s">
        <v>329</v>
      </c>
      <c r="D1093" s="210" t="s">
        <v>1348</v>
      </c>
      <c r="E1093" s="215" t="s">
        <v>484</v>
      </c>
      <c r="F1093" s="209" t="s">
        <v>164</v>
      </c>
      <c r="G1093" s="206" t="s">
        <v>244</v>
      </c>
      <c r="H1093" s="212">
        <v>222111</v>
      </c>
    </row>
    <row r="1094" spans="1:8" hidden="1" x14ac:dyDescent="0.35">
      <c r="A1094" s="209">
        <v>2</v>
      </c>
      <c r="B1094" s="206" t="s">
        <v>81</v>
      </c>
      <c r="C1094" s="206" t="s">
        <v>329</v>
      </c>
      <c r="D1094" s="210" t="s">
        <v>1489</v>
      </c>
      <c r="E1094" s="214" t="s">
        <v>483</v>
      </c>
      <c r="F1094" s="209" t="s">
        <v>164</v>
      </c>
      <c r="G1094" s="206" t="s">
        <v>244</v>
      </c>
      <c r="H1094" s="212">
        <v>22211</v>
      </c>
    </row>
    <row r="1095" spans="1:8" hidden="1" x14ac:dyDescent="0.35">
      <c r="A1095" s="209">
        <v>2</v>
      </c>
      <c r="B1095" s="206" t="s">
        <v>81</v>
      </c>
      <c r="C1095" s="206" t="s">
        <v>329</v>
      </c>
      <c r="D1095" s="210" t="s">
        <v>1490</v>
      </c>
      <c r="E1095" s="215" t="s">
        <v>484</v>
      </c>
      <c r="F1095" s="209" t="s">
        <v>164</v>
      </c>
      <c r="G1095" s="206" t="s">
        <v>244</v>
      </c>
      <c r="H1095" s="212">
        <v>222111</v>
      </c>
    </row>
    <row r="1096" spans="1:8" x14ac:dyDescent="0.35">
      <c r="A1096" s="209">
        <v>2</v>
      </c>
      <c r="B1096" s="206" t="s">
        <v>81</v>
      </c>
      <c r="C1096" s="206" t="s">
        <v>329</v>
      </c>
      <c r="D1096" s="210" t="s">
        <v>1491</v>
      </c>
      <c r="E1096" s="213" t="s">
        <v>332</v>
      </c>
      <c r="F1096" s="209" t="s">
        <v>165</v>
      </c>
      <c r="G1096" s="206" t="s">
        <v>244</v>
      </c>
      <c r="H1096" s="212">
        <v>3165</v>
      </c>
    </row>
    <row r="1097" spans="1:8" hidden="1" x14ac:dyDescent="0.35">
      <c r="A1097" s="209">
        <v>2</v>
      </c>
      <c r="B1097" s="206" t="s">
        <v>81</v>
      </c>
      <c r="C1097" s="206" t="s">
        <v>329</v>
      </c>
      <c r="D1097" s="210" t="s">
        <v>1492</v>
      </c>
      <c r="E1097" s="214" t="s">
        <v>483</v>
      </c>
      <c r="F1097" s="209" t="s">
        <v>165</v>
      </c>
      <c r="G1097" s="206" t="s">
        <v>244</v>
      </c>
      <c r="H1097" s="212">
        <v>22211</v>
      </c>
    </row>
    <row r="1098" spans="1:8" ht="29" hidden="1" x14ac:dyDescent="0.35">
      <c r="A1098" s="209">
        <v>2</v>
      </c>
      <c r="B1098" s="206" t="s">
        <v>81</v>
      </c>
      <c r="C1098" s="206" t="s">
        <v>329</v>
      </c>
      <c r="D1098" s="210" t="s">
        <v>1488</v>
      </c>
      <c r="E1098" s="215" t="s">
        <v>484</v>
      </c>
      <c r="F1098" s="209" t="s">
        <v>165</v>
      </c>
      <c r="G1098" s="206" t="s">
        <v>244</v>
      </c>
      <c r="H1098" s="212">
        <v>222111</v>
      </c>
    </row>
    <row r="1099" spans="1:8" hidden="1" x14ac:dyDescent="0.35">
      <c r="A1099" s="209">
        <v>2</v>
      </c>
      <c r="B1099" s="206" t="s">
        <v>81</v>
      </c>
      <c r="C1099" s="206" t="s">
        <v>329</v>
      </c>
      <c r="D1099" s="210" t="s">
        <v>1493</v>
      </c>
      <c r="E1099" s="214" t="s">
        <v>483</v>
      </c>
      <c r="F1099" s="209" t="s">
        <v>165</v>
      </c>
      <c r="G1099" s="206" t="s">
        <v>244</v>
      </c>
      <c r="H1099" s="212">
        <v>22211</v>
      </c>
    </row>
    <row r="1100" spans="1:8" hidden="1" x14ac:dyDescent="0.35">
      <c r="A1100" s="209">
        <v>2</v>
      </c>
      <c r="B1100" s="206" t="s">
        <v>81</v>
      </c>
      <c r="C1100" s="206" t="s">
        <v>329</v>
      </c>
      <c r="D1100" s="210" t="s">
        <v>1494</v>
      </c>
      <c r="E1100" s="215" t="s">
        <v>484</v>
      </c>
      <c r="F1100" s="209" t="s">
        <v>165</v>
      </c>
      <c r="G1100" s="206" t="s">
        <v>244</v>
      </c>
      <c r="H1100" s="212">
        <v>222111</v>
      </c>
    </row>
    <row r="1101" spans="1:8" ht="29" hidden="1" x14ac:dyDescent="0.35">
      <c r="A1101" s="209">
        <v>2</v>
      </c>
      <c r="B1101" s="206" t="s">
        <v>81</v>
      </c>
      <c r="C1101" s="206" t="s">
        <v>329</v>
      </c>
      <c r="D1101" s="210" t="s">
        <v>1495</v>
      </c>
      <c r="E1101" s="215" t="s">
        <v>484</v>
      </c>
      <c r="F1101" s="209" t="s">
        <v>165</v>
      </c>
      <c r="G1101" s="206" t="s">
        <v>244</v>
      </c>
      <c r="H1101" s="212">
        <v>222111</v>
      </c>
    </row>
    <row r="1102" spans="1:8" ht="43.5" hidden="1" x14ac:dyDescent="0.35">
      <c r="A1102" s="209">
        <v>2</v>
      </c>
      <c r="B1102" s="206" t="s">
        <v>81</v>
      </c>
      <c r="C1102" s="206" t="s">
        <v>329</v>
      </c>
      <c r="D1102" s="210" t="s">
        <v>1496</v>
      </c>
      <c r="E1102" s="215" t="s">
        <v>484</v>
      </c>
      <c r="F1102" s="209" t="s">
        <v>165</v>
      </c>
      <c r="G1102" s="206" t="s">
        <v>244</v>
      </c>
      <c r="H1102" s="212">
        <v>222111</v>
      </c>
    </row>
    <row r="1103" spans="1:8" hidden="1" x14ac:dyDescent="0.35">
      <c r="A1103" s="209">
        <v>2</v>
      </c>
      <c r="B1103" s="206" t="s">
        <v>81</v>
      </c>
      <c r="C1103" s="206" t="s">
        <v>329</v>
      </c>
      <c r="D1103" s="210" t="s">
        <v>1497</v>
      </c>
      <c r="E1103" s="215" t="s">
        <v>484</v>
      </c>
      <c r="F1103" s="209" t="s">
        <v>165</v>
      </c>
      <c r="G1103" s="206" t="s">
        <v>244</v>
      </c>
      <c r="H1103" s="212">
        <v>222111</v>
      </c>
    </row>
    <row r="1104" spans="1:8" hidden="1" x14ac:dyDescent="0.35">
      <c r="A1104" s="209">
        <v>2</v>
      </c>
      <c r="B1104" s="206" t="s">
        <v>81</v>
      </c>
      <c r="C1104" s="206" t="s">
        <v>329</v>
      </c>
      <c r="D1104" s="210" t="s">
        <v>1498</v>
      </c>
      <c r="E1104" s="215" t="s">
        <v>484</v>
      </c>
      <c r="F1104" s="209" t="s">
        <v>165</v>
      </c>
      <c r="G1104" s="206" t="s">
        <v>244</v>
      </c>
      <c r="H1104" s="212">
        <v>222111</v>
      </c>
    </row>
    <row r="1105" spans="1:8" x14ac:dyDescent="0.35">
      <c r="A1105" s="209">
        <v>2</v>
      </c>
      <c r="B1105" s="206" t="s">
        <v>81</v>
      </c>
      <c r="C1105" s="206" t="s">
        <v>329</v>
      </c>
      <c r="D1105" s="210" t="s">
        <v>1499</v>
      </c>
      <c r="E1105" s="213" t="s">
        <v>332</v>
      </c>
      <c r="F1105" s="209" t="s">
        <v>165</v>
      </c>
      <c r="G1105" s="206" t="s">
        <v>244</v>
      </c>
      <c r="H1105" s="212">
        <v>3166</v>
      </c>
    </row>
    <row r="1106" spans="1:8" hidden="1" x14ac:dyDescent="0.35">
      <c r="A1106" s="209">
        <v>2</v>
      </c>
      <c r="B1106" s="206" t="s">
        <v>81</v>
      </c>
      <c r="C1106" s="206" t="s">
        <v>329</v>
      </c>
      <c r="D1106" s="210" t="s">
        <v>1500</v>
      </c>
      <c r="E1106" s="214" t="s">
        <v>483</v>
      </c>
      <c r="F1106" s="209" t="s">
        <v>165</v>
      </c>
      <c r="G1106" s="206" t="s">
        <v>244</v>
      </c>
      <c r="H1106" s="212">
        <v>22211</v>
      </c>
    </row>
    <row r="1107" spans="1:8" ht="29" hidden="1" x14ac:dyDescent="0.35">
      <c r="A1107" s="209">
        <v>2</v>
      </c>
      <c r="B1107" s="206" t="s">
        <v>81</v>
      </c>
      <c r="C1107" s="206" t="s">
        <v>329</v>
      </c>
      <c r="D1107" s="210" t="s">
        <v>1501</v>
      </c>
      <c r="E1107" s="215" t="s">
        <v>484</v>
      </c>
      <c r="F1107" s="209" t="s">
        <v>165</v>
      </c>
      <c r="G1107" s="206" t="s">
        <v>244</v>
      </c>
      <c r="H1107" s="212">
        <v>222111</v>
      </c>
    </row>
    <row r="1108" spans="1:8" ht="43.5" hidden="1" x14ac:dyDescent="0.35">
      <c r="A1108" s="209">
        <v>2</v>
      </c>
      <c r="B1108" s="206" t="s">
        <v>81</v>
      </c>
      <c r="C1108" s="206" t="s">
        <v>329</v>
      </c>
      <c r="D1108" s="210" t="s">
        <v>1502</v>
      </c>
      <c r="E1108" s="215" t="s">
        <v>484</v>
      </c>
      <c r="F1108" s="209" t="s">
        <v>165</v>
      </c>
      <c r="G1108" s="206" t="s">
        <v>244</v>
      </c>
      <c r="H1108" s="212">
        <v>222111</v>
      </c>
    </row>
    <row r="1109" spans="1:8" ht="29" hidden="1" x14ac:dyDescent="0.35">
      <c r="A1109" s="209">
        <v>2</v>
      </c>
      <c r="B1109" s="206" t="s">
        <v>81</v>
      </c>
      <c r="C1109" s="206" t="s">
        <v>329</v>
      </c>
      <c r="D1109" s="210" t="s">
        <v>1503</v>
      </c>
      <c r="E1109" s="215" t="s">
        <v>484</v>
      </c>
      <c r="F1109" s="209" t="s">
        <v>165</v>
      </c>
      <c r="G1109" s="206" t="s">
        <v>244</v>
      </c>
      <c r="H1109" s="212">
        <v>222111</v>
      </c>
    </row>
    <row r="1110" spans="1:8" ht="43.5" hidden="1" x14ac:dyDescent="0.35">
      <c r="A1110" s="209">
        <v>2</v>
      </c>
      <c r="B1110" s="206" t="s">
        <v>81</v>
      </c>
      <c r="C1110" s="206" t="s">
        <v>329</v>
      </c>
      <c r="D1110" s="210" t="s">
        <v>1504</v>
      </c>
      <c r="E1110" s="215" t="s">
        <v>484</v>
      </c>
      <c r="F1110" s="209" t="s">
        <v>165</v>
      </c>
      <c r="G1110" s="206" t="s">
        <v>244</v>
      </c>
      <c r="H1110" s="212">
        <v>222111</v>
      </c>
    </row>
    <row r="1111" spans="1:8" x14ac:dyDescent="0.35">
      <c r="A1111" s="209">
        <v>2</v>
      </c>
      <c r="B1111" s="206" t="s">
        <v>81</v>
      </c>
      <c r="C1111" s="206" t="s">
        <v>329</v>
      </c>
      <c r="D1111" s="210" t="s">
        <v>1383</v>
      </c>
      <c r="E1111" s="213" t="s">
        <v>332</v>
      </c>
      <c r="F1111" s="209" t="s">
        <v>164</v>
      </c>
      <c r="G1111" s="206" t="s">
        <v>244</v>
      </c>
      <c r="H1111" s="212">
        <v>3167</v>
      </c>
    </row>
    <row r="1112" spans="1:8" hidden="1" x14ac:dyDescent="0.35">
      <c r="A1112" s="209">
        <v>2</v>
      </c>
      <c r="B1112" s="206" t="s">
        <v>81</v>
      </c>
      <c r="C1112" s="206" t="s">
        <v>329</v>
      </c>
      <c r="D1112" s="210" t="s">
        <v>1291</v>
      </c>
      <c r="E1112" s="214" t="s">
        <v>483</v>
      </c>
      <c r="F1112" s="209" t="s">
        <v>164</v>
      </c>
      <c r="G1112" s="206" t="s">
        <v>244</v>
      </c>
      <c r="H1112" s="212">
        <v>22211</v>
      </c>
    </row>
    <row r="1113" spans="1:8" hidden="1" x14ac:dyDescent="0.35">
      <c r="A1113" s="209">
        <v>2</v>
      </c>
      <c r="B1113" s="206" t="s">
        <v>81</v>
      </c>
      <c r="C1113" s="206" t="s">
        <v>329</v>
      </c>
      <c r="D1113" s="210" t="s">
        <v>1292</v>
      </c>
      <c r="E1113" s="215" t="s">
        <v>484</v>
      </c>
      <c r="F1113" s="209" t="s">
        <v>164</v>
      </c>
      <c r="G1113" s="206" t="s">
        <v>244</v>
      </c>
      <c r="H1113" s="212">
        <v>222111</v>
      </c>
    </row>
    <row r="1114" spans="1:8" hidden="1" x14ac:dyDescent="0.35">
      <c r="A1114" s="209">
        <v>2</v>
      </c>
      <c r="B1114" s="206" t="s">
        <v>81</v>
      </c>
      <c r="C1114" s="206" t="s">
        <v>329</v>
      </c>
      <c r="D1114" s="210" t="s">
        <v>1293</v>
      </c>
      <c r="E1114" s="215" t="s">
        <v>484</v>
      </c>
      <c r="F1114" s="209" t="s">
        <v>164</v>
      </c>
      <c r="G1114" s="206" t="s">
        <v>244</v>
      </c>
      <c r="H1114" s="212">
        <v>222111</v>
      </c>
    </row>
    <row r="1115" spans="1:8" ht="29" hidden="1" x14ac:dyDescent="0.35">
      <c r="A1115" s="209">
        <v>2</v>
      </c>
      <c r="B1115" s="206" t="s">
        <v>81</v>
      </c>
      <c r="C1115" s="206" t="s">
        <v>329</v>
      </c>
      <c r="D1115" s="210" t="s">
        <v>1294</v>
      </c>
      <c r="E1115" s="214" t="s">
        <v>483</v>
      </c>
      <c r="F1115" s="209" t="s">
        <v>164</v>
      </c>
      <c r="G1115" s="206" t="s">
        <v>244</v>
      </c>
      <c r="H1115" s="212">
        <v>22211</v>
      </c>
    </row>
    <row r="1116" spans="1:8" ht="29" hidden="1" x14ac:dyDescent="0.35">
      <c r="A1116" s="209">
        <v>2</v>
      </c>
      <c r="B1116" s="206" t="s">
        <v>81</v>
      </c>
      <c r="C1116" s="206" t="s">
        <v>329</v>
      </c>
      <c r="D1116" s="210" t="s">
        <v>1295</v>
      </c>
      <c r="E1116" s="215" t="s">
        <v>484</v>
      </c>
      <c r="F1116" s="209" t="s">
        <v>164</v>
      </c>
      <c r="G1116" s="206" t="s">
        <v>244</v>
      </c>
      <c r="H1116" s="212">
        <v>222111</v>
      </c>
    </row>
    <row r="1117" spans="1:8" hidden="1" x14ac:dyDescent="0.35">
      <c r="A1117" s="209">
        <v>2</v>
      </c>
      <c r="B1117" s="206" t="s">
        <v>81</v>
      </c>
      <c r="C1117" s="206" t="s">
        <v>329</v>
      </c>
      <c r="D1117" s="210" t="s">
        <v>1298</v>
      </c>
      <c r="E1117" s="214" t="s">
        <v>483</v>
      </c>
      <c r="F1117" s="209" t="s">
        <v>164</v>
      </c>
      <c r="G1117" s="206" t="s">
        <v>244</v>
      </c>
      <c r="H1117" s="212">
        <v>22211</v>
      </c>
    </row>
    <row r="1118" spans="1:8" hidden="1" x14ac:dyDescent="0.35">
      <c r="A1118" s="209">
        <v>2</v>
      </c>
      <c r="B1118" s="206" t="s">
        <v>81</v>
      </c>
      <c r="C1118" s="206" t="s">
        <v>329</v>
      </c>
      <c r="D1118" s="210" t="s">
        <v>1299</v>
      </c>
      <c r="E1118" s="215" t="s">
        <v>484</v>
      </c>
      <c r="F1118" s="209" t="s">
        <v>164</v>
      </c>
      <c r="G1118" s="206" t="s">
        <v>244</v>
      </c>
      <c r="H1118" s="212">
        <v>222111</v>
      </c>
    </row>
    <row r="1119" spans="1:8" hidden="1" x14ac:dyDescent="0.35">
      <c r="A1119" s="209">
        <v>2</v>
      </c>
      <c r="B1119" s="206" t="s">
        <v>81</v>
      </c>
      <c r="C1119" s="206" t="s">
        <v>329</v>
      </c>
      <c r="D1119" s="210" t="s">
        <v>1300</v>
      </c>
      <c r="E1119" s="215" t="s">
        <v>484</v>
      </c>
      <c r="F1119" s="209" t="s">
        <v>164</v>
      </c>
      <c r="G1119" s="206" t="s">
        <v>244</v>
      </c>
      <c r="H1119" s="212">
        <v>222111</v>
      </c>
    </row>
    <row r="1120" spans="1:8" ht="29" hidden="1" x14ac:dyDescent="0.35">
      <c r="A1120" s="209">
        <v>2</v>
      </c>
      <c r="B1120" s="206" t="s">
        <v>81</v>
      </c>
      <c r="C1120" s="206" t="s">
        <v>329</v>
      </c>
      <c r="D1120" s="210" t="s">
        <v>1505</v>
      </c>
      <c r="E1120" s="214" t="s">
        <v>483</v>
      </c>
      <c r="F1120" s="209" t="s">
        <v>164</v>
      </c>
      <c r="G1120" s="206" t="s">
        <v>244</v>
      </c>
      <c r="H1120" s="212">
        <v>22211</v>
      </c>
    </row>
    <row r="1121" spans="1:8" ht="29" hidden="1" x14ac:dyDescent="0.35">
      <c r="A1121" s="209">
        <v>2</v>
      </c>
      <c r="B1121" s="206" t="s">
        <v>81</v>
      </c>
      <c r="C1121" s="206" t="s">
        <v>329</v>
      </c>
      <c r="D1121" s="210" t="s">
        <v>1475</v>
      </c>
      <c r="E1121" s="215" t="s">
        <v>484</v>
      </c>
      <c r="F1121" s="209" t="s">
        <v>164</v>
      </c>
      <c r="G1121" s="206" t="s">
        <v>244</v>
      </c>
      <c r="H1121" s="212">
        <v>222111</v>
      </c>
    </row>
    <row r="1122" spans="1:8" ht="29" hidden="1" x14ac:dyDescent="0.35">
      <c r="A1122" s="209">
        <v>2</v>
      </c>
      <c r="B1122" s="206" t="s">
        <v>81</v>
      </c>
      <c r="C1122" s="206" t="s">
        <v>329</v>
      </c>
      <c r="D1122" s="210" t="s">
        <v>1476</v>
      </c>
      <c r="E1122" s="215" t="s">
        <v>484</v>
      </c>
      <c r="F1122" s="209" t="s">
        <v>164</v>
      </c>
      <c r="G1122" s="206" t="s">
        <v>244</v>
      </c>
      <c r="H1122" s="212">
        <v>222111</v>
      </c>
    </row>
    <row r="1123" spans="1:8" hidden="1" x14ac:dyDescent="0.35">
      <c r="A1123" s="209">
        <v>2</v>
      </c>
      <c r="B1123" s="206" t="s">
        <v>81</v>
      </c>
      <c r="C1123" s="206" t="s">
        <v>329</v>
      </c>
      <c r="D1123" s="210" t="s">
        <v>1506</v>
      </c>
      <c r="E1123" s="214" t="s">
        <v>483</v>
      </c>
      <c r="F1123" s="209" t="s">
        <v>164</v>
      </c>
      <c r="G1123" s="206" t="s">
        <v>244</v>
      </c>
      <c r="H1123" s="212">
        <v>22211</v>
      </c>
    </row>
    <row r="1124" spans="1:8" ht="29" hidden="1" x14ac:dyDescent="0.35">
      <c r="A1124" s="209">
        <v>2</v>
      </c>
      <c r="B1124" s="206" t="s">
        <v>81</v>
      </c>
      <c r="C1124" s="206" t="s">
        <v>329</v>
      </c>
      <c r="D1124" s="210" t="s">
        <v>1385</v>
      </c>
      <c r="E1124" s="215" t="s">
        <v>484</v>
      </c>
      <c r="F1124" s="209" t="s">
        <v>164</v>
      </c>
      <c r="G1124" s="206" t="s">
        <v>244</v>
      </c>
      <c r="H1124" s="212">
        <v>222111</v>
      </c>
    </row>
    <row r="1125" spans="1:8" ht="29" hidden="1" x14ac:dyDescent="0.35">
      <c r="A1125" s="209">
        <v>2</v>
      </c>
      <c r="B1125" s="206" t="s">
        <v>81</v>
      </c>
      <c r="C1125" s="206" t="s">
        <v>329</v>
      </c>
      <c r="D1125" s="210" t="s">
        <v>1507</v>
      </c>
      <c r="E1125" s="215" t="s">
        <v>484</v>
      </c>
      <c r="F1125" s="209" t="s">
        <v>164</v>
      </c>
      <c r="G1125" s="206" t="s">
        <v>244</v>
      </c>
      <c r="H1125" s="212">
        <v>222111</v>
      </c>
    </row>
    <row r="1126" spans="1:8" ht="29" hidden="1" x14ac:dyDescent="0.35">
      <c r="A1126" s="209">
        <v>2</v>
      </c>
      <c r="B1126" s="206" t="s">
        <v>81</v>
      </c>
      <c r="C1126" s="206" t="s">
        <v>329</v>
      </c>
      <c r="D1126" s="210" t="s">
        <v>1508</v>
      </c>
      <c r="E1126" s="214" t="s">
        <v>483</v>
      </c>
      <c r="F1126" s="209" t="s">
        <v>164</v>
      </c>
      <c r="G1126" s="206" t="s">
        <v>244</v>
      </c>
      <c r="H1126" s="212">
        <v>22211</v>
      </c>
    </row>
    <row r="1127" spans="1:8" ht="29" hidden="1" x14ac:dyDescent="0.35">
      <c r="A1127" s="209">
        <v>2</v>
      </c>
      <c r="B1127" s="206" t="s">
        <v>81</v>
      </c>
      <c r="C1127" s="206" t="s">
        <v>329</v>
      </c>
      <c r="D1127" s="210" t="s">
        <v>1509</v>
      </c>
      <c r="E1127" s="215" t="s">
        <v>484</v>
      </c>
      <c r="F1127" s="209" t="s">
        <v>164</v>
      </c>
      <c r="G1127" s="206" t="s">
        <v>244</v>
      </c>
      <c r="H1127" s="212">
        <v>222111</v>
      </c>
    </row>
    <row r="1128" spans="1:8" ht="43.5" hidden="1" x14ac:dyDescent="0.35">
      <c r="A1128" s="209">
        <v>2</v>
      </c>
      <c r="B1128" s="206" t="s">
        <v>81</v>
      </c>
      <c r="C1128" s="206" t="s">
        <v>329</v>
      </c>
      <c r="D1128" s="210" t="s">
        <v>1510</v>
      </c>
      <c r="E1128" s="214" t="s">
        <v>483</v>
      </c>
      <c r="F1128" s="209" t="s">
        <v>555</v>
      </c>
      <c r="G1128" s="206" t="s">
        <v>244</v>
      </c>
      <c r="H1128" s="212">
        <v>22211</v>
      </c>
    </row>
    <row r="1129" spans="1:8" ht="43.5" hidden="1" x14ac:dyDescent="0.35">
      <c r="A1129" s="209">
        <v>2</v>
      </c>
      <c r="B1129" s="206" t="s">
        <v>81</v>
      </c>
      <c r="C1129" s="206" t="s">
        <v>329</v>
      </c>
      <c r="D1129" s="210" t="s">
        <v>1302</v>
      </c>
      <c r="E1129" s="215" t="s">
        <v>484</v>
      </c>
      <c r="F1129" s="209" t="s">
        <v>164</v>
      </c>
      <c r="G1129" s="206" t="s">
        <v>244</v>
      </c>
      <c r="H1129" s="212">
        <v>222111</v>
      </c>
    </row>
    <row r="1130" spans="1:8" x14ac:dyDescent="0.35">
      <c r="A1130" s="209">
        <v>2</v>
      </c>
      <c r="B1130" s="206" t="s">
        <v>81</v>
      </c>
      <c r="C1130" s="206" t="s">
        <v>329</v>
      </c>
      <c r="D1130" s="218" t="s">
        <v>1511</v>
      </c>
      <c r="E1130" s="213" t="s">
        <v>332</v>
      </c>
      <c r="F1130" s="209" t="s">
        <v>165</v>
      </c>
      <c r="G1130" s="206" t="s">
        <v>244</v>
      </c>
      <c r="H1130" s="212">
        <v>3168</v>
      </c>
    </row>
    <row r="1131" spans="1:8" ht="29" hidden="1" x14ac:dyDescent="0.35">
      <c r="A1131" s="209">
        <v>2</v>
      </c>
      <c r="B1131" s="206" t="s">
        <v>81</v>
      </c>
      <c r="C1131" s="206" t="s">
        <v>329</v>
      </c>
      <c r="D1131" s="210" t="s">
        <v>1304</v>
      </c>
      <c r="E1131" s="214" t="s">
        <v>483</v>
      </c>
      <c r="F1131" s="209" t="s">
        <v>165</v>
      </c>
      <c r="G1131" s="206" t="s">
        <v>244</v>
      </c>
      <c r="H1131" s="212">
        <v>22211</v>
      </c>
    </row>
    <row r="1132" spans="1:8" ht="43.5" hidden="1" x14ac:dyDescent="0.35">
      <c r="A1132" s="209">
        <v>2</v>
      </c>
      <c r="B1132" s="206" t="s">
        <v>81</v>
      </c>
      <c r="C1132" s="206" t="s">
        <v>329</v>
      </c>
      <c r="D1132" s="210" t="s">
        <v>1305</v>
      </c>
      <c r="E1132" s="215" t="s">
        <v>484</v>
      </c>
      <c r="F1132" s="209" t="s">
        <v>165</v>
      </c>
      <c r="G1132" s="206" t="s">
        <v>244</v>
      </c>
      <c r="H1132" s="212">
        <v>222111</v>
      </c>
    </row>
    <row r="1133" spans="1:8" ht="43.5" hidden="1" x14ac:dyDescent="0.35">
      <c r="A1133" s="209">
        <v>2</v>
      </c>
      <c r="B1133" s="206" t="s">
        <v>81</v>
      </c>
      <c r="C1133" s="206" t="s">
        <v>329</v>
      </c>
      <c r="D1133" s="210" t="s">
        <v>1306</v>
      </c>
      <c r="E1133" s="215" t="s">
        <v>484</v>
      </c>
      <c r="F1133" s="209" t="s">
        <v>165</v>
      </c>
      <c r="G1133" s="206" t="s">
        <v>244</v>
      </c>
      <c r="H1133" s="212">
        <v>222111</v>
      </c>
    </row>
    <row r="1134" spans="1:8" ht="29" hidden="1" x14ac:dyDescent="0.35">
      <c r="A1134" s="209">
        <v>2</v>
      </c>
      <c r="B1134" s="206" t="s">
        <v>81</v>
      </c>
      <c r="C1134" s="206" t="s">
        <v>329</v>
      </c>
      <c r="D1134" s="210" t="s">
        <v>1307</v>
      </c>
      <c r="E1134" s="214" t="s">
        <v>483</v>
      </c>
      <c r="F1134" s="209" t="s">
        <v>165</v>
      </c>
      <c r="G1134" s="206" t="s">
        <v>244</v>
      </c>
      <c r="H1134" s="212">
        <v>22211</v>
      </c>
    </row>
    <row r="1135" spans="1:8" ht="72.5" hidden="1" x14ac:dyDescent="0.35">
      <c r="A1135" s="209">
        <v>2</v>
      </c>
      <c r="B1135" s="206" t="s">
        <v>81</v>
      </c>
      <c r="C1135" s="206" t="s">
        <v>329</v>
      </c>
      <c r="D1135" s="210" t="s">
        <v>1512</v>
      </c>
      <c r="E1135" s="215" t="s">
        <v>484</v>
      </c>
      <c r="F1135" s="209" t="s">
        <v>165</v>
      </c>
      <c r="G1135" s="206" t="s">
        <v>244</v>
      </c>
      <c r="H1135" s="212">
        <v>222111</v>
      </c>
    </row>
    <row r="1136" spans="1:8" ht="29" hidden="1" x14ac:dyDescent="0.35">
      <c r="A1136" s="209">
        <v>2</v>
      </c>
      <c r="B1136" s="206" t="s">
        <v>81</v>
      </c>
      <c r="C1136" s="206" t="s">
        <v>329</v>
      </c>
      <c r="D1136" s="210" t="s">
        <v>1417</v>
      </c>
      <c r="E1136" s="214" t="s">
        <v>483</v>
      </c>
      <c r="F1136" s="209" t="s">
        <v>165</v>
      </c>
      <c r="G1136" s="206" t="s">
        <v>244</v>
      </c>
      <c r="H1136" s="212">
        <v>22211</v>
      </c>
    </row>
    <row r="1137" spans="1:8" ht="58" hidden="1" x14ac:dyDescent="0.35">
      <c r="A1137" s="209">
        <v>2</v>
      </c>
      <c r="B1137" s="206" t="s">
        <v>81</v>
      </c>
      <c r="C1137" s="206" t="s">
        <v>329</v>
      </c>
      <c r="D1137" s="210" t="s">
        <v>1310</v>
      </c>
      <c r="E1137" s="215" t="s">
        <v>484</v>
      </c>
      <c r="F1137" s="209" t="s">
        <v>165</v>
      </c>
      <c r="G1137" s="206" t="s">
        <v>244</v>
      </c>
      <c r="H1137" s="212">
        <v>222111</v>
      </c>
    </row>
    <row r="1138" spans="1:8" x14ac:dyDescent="0.35">
      <c r="A1138" s="209">
        <v>2</v>
      </c>
      <c r="B1138" s="206" t="s">
        <v>81</v>
      </c>
      <c r="C1138" s="206" t="s">
        <v>329</v>
      </c>
      <c r="D1138" s="210" t="s">
        <v>382</v>
      </c>
      <c r="E1138" s="211" t="s">
        <v>330</v>
      </c>
      <c r="F1138" s="209" t="s">
        <v>164</v>
      </c>
      <c r="G1138" s="206" t="s">
        <v>244</v>
      </c>
      <c r="H1138" s="212">
        <v>317</v>
      </c>
    </row>
    <row r="1139" spans="1:8" ht="29" x14ac:dyDescent="0.35">
      <c r="A1139" s="209">
        <v>2</v>
      </c>
      <c r="B1139" s="206" t="s">
        <v>81</v>
      </c>
      <c r="C1139" s="206" t="s">
        <v>329</v>
      </c>
      <c r="D1139" s="218" t="s">
        <v>1424</v>
      </c>
      <c r="E1139" s="213" t="s">
        <v>332</v>
      </c>
      <c r="F1139" s="209" t="s">
        <v>164</v>
      </c>
      <c r="G1139" s="206" t="s">
        <v>244</v>
      </c>
      <c r="H1139" s="212">
        <v>3171</v>
      </c>
    </row>
    <row r="1140" spans="1:8" hidden="1" x14ac:dyDescent="0.35">
      <c r="A1140" s="209">
        <v>2</v>
      </c>
      <c r="B1140" s="206" t="s">
        <v>81</v>
      </c>
      <c r="C1140" s="206" t="s">
        <v>329</v>
      </c>
      <c r="D1140" s="210" t="s">
        <v>1334</v>
      </c>
      <c r="E1140" s="214" t="s">
        <v>483</v>
      </c>
      <c r="F1140" s="209" t="s">
        <v>164</v>
      </c>
      <c r="G1140" s="206" t="s">
        <v>244</v>
      </c>
      <c r="H1140" s="212">
        <v>22211</v>
      </c>
    </row>
    <row r="1141" spans="1:8" ht="58" hidden="1" x14ac:dyDescent="0.35">
      <c r="A1141" s="209">
        <v>2</v>
      </c>
      <c r="B1141" s="206" t="s">
        <v>81</v>
      </c>
      <c r="C1141" s="206" t="s">
        <v>329</v>
      </c>
      <c r="D1141" s="210" t="s">
        <v>1513</v>
      </c>
      <c r="E1141" s="215" t="s">
        <v>484</v>
      </c>
      <c r="F1141" s="209" t="s">
        <v>164</v>
      </c>
      <c r="G1141" s="206" t="s">
        <v>244</v>
      </c>
      <c r="H1141" s="212">
        <v>222111</v>
      </c>
    </row>
    <row r="1142" spans="1:8" hidden="1" x14ac:dyDescent="0.35">
      <c r="A1142" s="209">
        <v>2</v>
      </c>
      <c r="B1142" s="206" t="s">
        <v>81</v>
      </c>
      <c r="C1142" s="206" t="s">
        <v>329</v>
      </c>
      <c r="D1142" s="210" t="s">
        <v>1425</v>
      </c>
      <c r="E1142" s="214" t="s">
        <v>483</v>
      </c>
      <c r="F1142" s="209" t="s">
        <v>164</v>
      </c>
      <c r="G1142" s="206" t="s">
        <v>244</v>
      </c>
      <c r="H1142" s="212">
        <v>22211</v>
      </c>
    </row>
    <row r="1143" spans="1:8" ht="87" hidden="1" x14ac:dyDescent="0.35">
      <c r="A1143" s="209">
        <v>2</v>
      </c>
      <c r="B1143" s="206" t="s">
        <v>81</v>
      </c>
      <c r="C1143" s="206" t="s">
        <v>329</v>
      </c>
      <c r="D1143" s="210" t="s">
        <v>1426</v>
      </c>
      <c r="E1143" s="215" t="s">
        <v>484</v>
      </c>
      <c r="F1143" s="209" t="s">
        <v>164</v>
      </c>
      <c r="G1143" s="206" t="s">
        <v>244</v>
      </c>
      <c r="H1143" s="212">
        <v>222111</v>
      </c>
    </row>
    <row r="1144" spans="1:8" ht="29" hidden="1" x14ac:dyDescent="0.35">
      <c r="A1144" s="209">
        <v>2</v>
      </c>
      <c r="B1144" s="206" t="s">
        <v>81</v>
      </c>
      <c r="C1144" s="206" t="s">
        <v>329</v>
      </c>
      <c r="D1144" s="210" t="s">
        <v>1427</v>
      </c>
      <c r="E1144" s="214" t="s">
        <v>483</v>
      </c>
      <c r="F1144" s="209" t="s">
        <v>164</v>
      </c>
      <c r="G1144" s="206" t="s">
        <v>244</v>
      </c>
      <c r="H1144" s="212">
        <v>22211</v>
      </c>
    </row>
    <row r="1145" spans="1:8" ht="29" hidden="1" x14ac:dyDescent="0.35">
      <c r="A1145" s="209">
        <v>2</v>
      </c>
      <c r="B1145" s="206" t="s">
        <v>81</v>
      </c>
      <c r="C1145" s="206" t="s">
        <v>329</v>
      </c>
      <c r="D1145" s="210" t="s">
        <v>1452</v>
      </c>
      <c r="E1145" s="215" t="s">
        <v>484</v>
      </c>
      <c r="F1145" s="209" t="s">
        <v>164</v>
      </c>
      <c r="G1145" s="206" t="s">
        <v>244</v>
      </c>
      <c r="H1145" s="212">
        <v>222111</v>
      </c>
    </row>
    <row r="1146" spans="1:8" hidden="1" x14ac:dyDescent="0.35">
      <c r="A1146" s="209">
        <v>2</v>
      </c>
      <c r="B1146" s="206" t="s">
        <v>81</v>
      </c>
      <c r="C1146" s="206" t="s">
        <v>329</v>
      </c>
      <c r="D1146" s="210" t="s">
        <v>1429</v>
      </c>
      <c r="E1146" s="214" t="s">
        <v>483</v>
      </c>
      <c r="F1146" s="209" t="s">
        <v>164</v>
      </c>
      <c r="G1146" s="206" t="s">
        <v>244</v>
      </c>
      <c r="H1146" s="212">
        <v>22211</v>
      </c>
    </row>
    <row r="1147" spans="1:8" ht="29" hidden="1" x14ac:dyDescent="0.35">
      <c r="A1147" s="209">
        <v>2</v>
      </c>
      <c r="B1147" s="206" t="s">
        <v>81</v>
      </c>
      <c r="C1147" s="206" t="s">
        <v>329</v>
      </c>
      <c r="D1147" s="210" t="s">
        <v>1430</v>
      </c>
      <c r="E1147" s="215" t="s">
        <v>484</v>
      </c>
      <c r="F1147" s="209" t="s">
        <v>164</v>
      </c>
      <c r="G1147" s="206" t="s">
        <v>244</v>
      </c>
      <c r="H1147" s="212">
        <v>222111</v>
      </c>
    </row>
    <row r="1148" spans="1:8" hidden="1" x14ac:dyDescent="0.35">
      <c r="A1148" s="209">
        <v>2</v>
      </c>
      <c r="B1148" s="206" t="s">
        <v>81</v>
      </c>
      <c r="C1148" s="206" t="s">
        <v>329</v>
      </c>
      <c r="D1148" s="210" t="s">
        <v>1431</v>
      </c>
      <c r="E1148" s="214" t="s">
        <v>483</v>
      </c>
      <c r="F1148" s="209" t="s">
        <v>164</v>
      </c>
      <c r="G1148" s="206" t="s">
        <v>244</v>
      </c>
      <c r="H1148" s="212">
        <v>22211</v>
      </c>
    </row>
    <row r="1149" spans="1:8" ht="58" hidden="1" x14ac:dyDescent="0.35">
      <c r="A1149" s="209">
        <v>2</v>
      </c>
      <c r="B1149" s="206" t="s">
        <v>81</v>
      </c>
      <c r="C1149" s="206" t="s">
        <v>329</v>
      </c>
      <c r="D1149" s="210" t="s">
        <v>1432</v>
      </c>
      <c r="E1149" s="215" t="s">
        <v>484</v>
      </c>
      <c r="F1149" s="209" t="s">
        <v>164</v>
      </c>
      <c r="G1149" s="206" t="s">
        <v>244</v>
      </c>
      <c r="H1149" s="212">
        <v>222111</v>
      </c>
    </row>
    <row r="1150" spans="1:8" hidden="1" x14ac:dyDescent="0.35">
      <c r="A1150" s="209">
        <v>2</v>
      </c>
      <c r="B1150" s="206" t="s">
        <v>81</v>
      </c>
      <c r="C1150" s="206" t="s">
        <v>329</v>
      </c>
      <c r="D1150" s="210" t="s">
        <v>1433</v>
      </c>
      <c r="E1150" s="214" t="s">
        <v>483</v>
      </c>
      <c r="F1150" s="209" t="s">
        <v>164</v>
      </c>
      <c r="G1150" s="206" t="s">
        <v>244</v>
      </c>
      <c r="H1150" s="212">
        <v>22211</v>
      </c>
    </row>
    <row r="1151" spans="1:8" ht="87" hidden="1" x14ac:dyDescent="0.35">
      <c r="A1151" s="209">
        <v>2</v>
      </c>
      <c r="B1151" s="206" t="s">
        <v>81</v>
      </c>
      <c r="C1151" s="206" t="s">
        <v>329</v>
      </c>
      <c r="D1151" s="210" t="s">
        <v>1434</v>
      </c>
      <c r="E1151" s="215" t="s">
        <v>484</v>
      </c>
      <c r="F1151" s="209" t="s">
        <v>164</v>
      </c>
      <c r="G1151" s="206" t="s">
        <v>244</v>
      </c>
      <c r="H1151" s="212">
        <v>222111</v>
      </c>
    </row>
    <row r="1152" spans="1:8" hidden="1" x14ac:dyDescent="0.35">
      <c r="A1152" s="209">
        <v>2</v>
      </c>
      <c r="B1152" s="206" t="s">
        <v>81</v>
      </c>
      <c r="C1152" s="206" t="s">
        <v>329</v>
      </c>
      <c r="D1152" s="210" t="s">
        <v>1435</v>
      </c>
      <c r="E1152" s="214" t="s">
        <v>483</v>
      </c>
      <c r="F1152" s="209" t="s">
        <v>164</v>
      </c>
      <c r="G1152" s="206" t="s">
        <v>244</v>
      </c>
      <c r="H1152" s="212">
        <v>22211</v>
      </c>
    </row>
    <row r="1153" spans="1:8" ht="87" hidden="1" x14ac:dyDescent="0.35">
      <c r="A1153" s="209">
        <v>2</v>
      </c>
      <c r="B1153" s="206" t="s">
        <v>81</v>
      </c>
      <c r="C1153" s="206" t="s">
        <v>329</v>
      </c>
      <c r="D1153" s="210" t="s">
        <v>1436</v>
      </c>
      <c r="E1153" s="215" t="s">
        <v>484</v>
      </c>
      <c r="F1153" s="209" t="s">
        <v>164</v>
      </c>
      <c r="G1153" s="206" t="s">
        <v>244</v>
      </c>
      <c r="H1153" s="212">
        <v>222111</v>
      </c>
    </row>
    <row r="1154" spans="1:8" hidden="1" x14ac:dyDescent="0.35">
      <c r="A1154" s="209">
        <v>2</v>
      </c>
      <c r="B1154" s="206" t="s">
        <v>81</v>
      </c>
      <c r="C1154" s="206" t="s">
        <v>329</v>
      </c>
      <c r="D1154" s="218" t="s">
        <v>1437</v>
      </c>
      <c r="E1154" s="214" t="s">
        <v>483</v>
      </c>
      <c r="F1154" s="209" t="s">
        <v>164</v>
      </c>
      <c r="G1154" s="206" t="s">
        <v>244</v>
      </c>
      <c r="H1154" s="212">
        <v>22211</v>
      </c>
    </row>
    <row r="1155" spans="1:8" ht="58" hidden="1" x14ac:dyDescent="0.35">
      <c r="A1155" s="209">
        <v>2</v>
      </c>
      <c r="B1155" s="206" t="s">
        <v>81</v>
      </c>
      <c r="C1155" s="206" t="s">
        <v>329</v>
      </c>
      <c r="D1155" s="210" t="s">
        <v>1438</v>
      </c>
      <c r="E1155" s="215" t="s">
        <v>484</v>
      </c>
      <c r="F1155" s="209" t="s">
        <v>164</v>
      </c>
      <c r="G1155" s="206" t="s">
        <v>244</v>
      </c>
      <c r="H1155" s="212">
        <v>222111</v>
      </c>
    </row>
    <row r="1156" spans="1:8" hidden="1" x14ac:dyDescent="0.35">
      <c r="A1156" s="209">
        <v>2</v>
      </c>
      <c r="B1156" s="206" t="s">
        <v>81</v>
      </c>
      <c r="C1156" s="206" t="s">
        <v>329</v>
      </c>
      <c r="D1156" s="210" t="s">
        <v>1439</v>
      </c>
      <c r="E1156" s="215" t="s">
        <v>484</v>
      </c>
      <c r="F1156" s="209" t="s">
        <v>164</v>
      </c>
      <c r="G1156" s="206" t="s">
        <v>244</v>
      </c>
      <c r="H1156" s="212">
        <v>222111</v>
      </c>
    </row>
    <row r="1157" spans="1:8" ht="29" hidden="1" x14ac:dyDescent="0.35">
      <c r="A1157" s="209">
        <v>2</v>
      </c>
      <c r="B1157" s="206" t="s">
        <v>81</v>
      </c>
      <c r="C1157" s="206" t="s">
        <v>329</v>
      </c>
      <c r="D1157" s="210" t="s">
        <v>1453</v>
      </c>
      <c r="E1157" s="215" t="s">
        <v>484</v>
      </c>
      <c r="F1157" s="209" t="s">
        <v>164</v>
      </c>
      <c r="G1157" s="206" t="s">
        <v>244</v>
      </c>
      <c r="H1157" s="212">
        <v>222111</v>
      </c>
    </row>
    <row r="1158" spans="1:8" x14ac:dyDescent="0.35">
      <c r="A1158" s="209">
        <v>2</v>
      </c>
      <c r="B1158" s="206" t="s">
        <v>81</v>
      </c>
      <c r="C1158" s="206" t="s">
        <v>329</v>
      </c>
      <c r="D1158" s="218" t="s">
        <v>1487</v>
      </c>
      <c r="E1158" s="213" t="s">
        <v>332</v>
      </c>
      <c r="F1158" s="209" t="s">
        <v>164</v>
      </c>
      <c r="G1158" s="206" t="s">
        <v>244</v>
      </c>
      <c r="H1158" s="212">
        <v>3172</v>
      </c>
    </row>
    <row r="1159" spans="1:8" ht="29" hidden="1" x14ac:dyDescent="0.35">
      <c r="A1159" s="209">
        <v>2</v>
      </c>
      <c r="B1159" s="206" t="s">
        <v>81</v>
      </c>
      <c r="C1159" s="206" t="s">
        <v>329</v>
      </c>
      <c r="D1159" s="218" t="s">
        <v>1444</v>
      </c>
      <c r="E1159" s="214" t="s">
        <v>483</v>
      </c>
      <c r="F1159" s="209" t="s">
        <v>164</v>
      </c>
      <c r="G1159" s="206" t="s">
        <v>244</v>
      </c>
      <c r="H1159" s="212">
        <v>22211</v>
      </c>
    </row>
    <row r="1160" spans="1:8" ht="29" hidden="1" x14ac:dyDescent="0.35">
      <c r="A1160" s="209">
        <v>2</v>
      </c>
      <c r="B1160" s="206" t="s">
        <v>81</v>
      </c>
      <c r="C1160" s="206" t="s">
        <v>329</v>
      </c>
      <c r="D1160" s="210" t="s">
        <v>1488</v>
      </c>
      <c r="E1160" s="215" t="s">
        <v>484</v>
      </c>
      <c r="F1160" s="209" t="s">
        <v>164</v>
      </c>
      <c r="G1160" s="206" t="s">
        <v>244</v>
      </c>
      <c r="H1160" s="212">
        <v>222111</v>
      </c>
    </row>
    <row r="1161" spans="1:8" ht="29" hidden="1" x14ac:dyDescent="0.35">
      <c r="A1161" s="209">
        <v>2</v>
      </c>
      <c r="B1161" s="206" t="s">
        <v>81</v>
      </c>
      <c r="C1161" s="206" t="s">
        <v>329</v>
      </c>
      <c r="D1161" s="210" t="s">
        <v>1348</v>
      </c>
      <c r="E1161" s="215" t="s">
        <v>484</v>
      </c>
      <c r="F1161" s="209" t="s">
        <v>164</v>
      </c>
      <c r="G1161" s="206" t="s">
        <v>244</v>
      </c>
      <c r="H1161" s="212">
        <v>222111</v>
      </c>
    </row>
    <row r="1162" spans="1:8" hidden="1" x14ac:dyDescent="0.35">
      <c r="A1162" s="209">
        <v>2</v>
      </c>
      <c r="B1162" s="206" t="s">
        <v>81</v>
      </c>
      <c r="C1162" s="206" t="s">
        <v>329</v>
      </c>
      <c r="D1162" s="218" t="s">
        <v>1489</v>
      </c>
      <c r="E1162" s="214" t="s">
        <v>483</v>
      </c>
      <c r="F1162" s="209" t="s">
        <v>164</v>
      </c>
      <c r="G1162" s="206" t="s">
        <v>244</v>
      </c>
      <c r="H1162" s="212">
        <v>22211</v>
      </c>
    </row>
    <row r="1163" spans="1:8" hidden="1" x14ac:dyDescent="0.35">
      <c r="A1163" s="209">
        <v>2</v>
      </c>
      <c r="B1163" s="206" t="s">
        <v>81</v>
      </c>
      <c r="C1163" s="206" t="s">
        <v>329</v>
      </c>
      <c r="D1163" s="210" t="s">
        <v>1490</v>
      </c>
      <c r="E1163" s="215" t="s">
        <v>484</v>
      </c>
      <c r="F1163" s="209" t="s">
        <v>164</v>
      </c>
      <c r="G1163" s="206" t="s">
        <v>244</v>
      </c>
      <c r="H1163" s="212">
        <v>222111</v>
      </c>
    </row>
    <row r="1164" spans="1:8" x14ac:dyDescent="0.35">
      <c r="A1164" s="209">
        <v>2</v>
      </c>
      <c r="B1164" s="206" t="s">
        <v>81</v>
      </c>
      <c r="C1164" s="206" t="s">
        <v>329</v>
      </c>
      <c r="D1164" s="218" t="s">
        <v>1491</v>
      </c>
      <c r="E1164" s="213" t="s">
        <v>332</v>
      </c>
      <c r="F1164" s="209" t="s">
        <v>169</v>
      </c>
      <c r="G1164" s="206" t="s">
        <v>244</v>
      </c>
      <c r="H1164" s="212">
        <v>3173</v>
      </c>
    </row>
    <row r="1165" spans="1:8" hidden="1" x14ac:dyDescent="0.35">
      <c r="A1165" s="209">
        <v>2</v>
      </c>
      <c r="B1165" s="206" t="s">
        <v>81</v>
      </c>
      <c r="C1165" s="206" t="s">
        <v>329</v>
      </c>
      <c r="D1165" s="210" t="s">
        <v>1492</v>
      </c>
      <c r="E1165" s="214" t="s">
        <v>483</v>
      </c>
      <c r="F1165" s="209" t="s">
        <v>169</v>
      </c>
      <c r="G1165" s="206" t="s">
        <v>244</v>
      </c>
      <c r="H1165" s="212">
        <v>22211</v>
      </c>
    </row>
    <row r="1166" spans="1:8" ht="29" hidden="1" x14ac:dyDescent="0.35">
      <c r="A1166" s="209">
        <v>2</v>
      </c>
      <c r="B1166" s="206" t="s">
        <v>81</v>
      </c>
      <c r="C1166" s="206" t="s">
        <v>329</v>
      </c>
      <c r="D1166" s="210" t="s">
        <v>1488</v>
      </c>
      <c r="E1166" s="215" t="s">
        <v>484</v>
      </c>
      <c r="F1166" s="209" t="s">
        <v>169</v>
      </c>
      <c r="G1166" s="206" t="s">
        <v>244</v>
      </c>
      <c r="H1166" s="212">
        <v>222111</v>
      </c>
    </row>
    <row r="1167" spans="1:8" hidden="1" x14ac:dyDescent="0.35">
      <c r="A1167" s="209">
        <v>2</v>
      </c>
      <c r="B1167" s="206" t="s">
        <v>81</v>
      </c>
      <c r="C1167" s="206" t="s">
        <v>329</v>
      </c>
      <c r="D1167" s="218" t="s">
        <v>1514</v>
      </c>
      <c r="E1167" s="214" t="s">
        <v>483</v>
      </c>
      <c r="F1167" s="209" t="s">
        <v>169</v>
      </c>
      <c r="G1167" s="206" t="s">
        <v>244</v>
      </c>
      <c r="H1167" s="212">
        <v>22211</v>
      </c>
    </row>
    <row r="1168" spans="1:8" hidden="1" x14ac:dyDescent="0.35">
      <c r="A1168" s="209">
        <v>2</v>
      </c>
      <c r="B1168" s="206" t="s">
        <v>81</v>
      </c>
      <c r="C1168" s="206" t="s">
        <v>329</v>
      </c>
      <c r="D1168" s="210" t="s">
        <v>1494</v>
      </c>
      <c r="E1168" s="215" t="s">
        <v>484</v>
      </c>
      <c r="F1168" s="209" t="s">
        <v>169</v>
      </c>
      <c r="G1168" s="206" t="s">
        <v>244</v>
      </c>
      <c r="H1168" s="212">
        <v>222111</v>
      </c>
    </row>
    <row r="1169" spans="1:8" ht="29" hidden="1" x14ac:dyDescent="0.35">
      <c r="A1169" s="209">
        <v>2</v>
      </c>
      <c r="B1169" s="206" t="s">
        <v>81</v>
      </c>
      <c r="C1169" s="206" t="s">
        <v>329</v>
      </c>
      <c r="D1169" s="210" t="s">
        <v>1515</v>
      </c>
      <c r="E1169" s="215" t="s">
        <v>484</v>
      </c>
      <c r="F1169" s="209" t="s">
        <v>169</v>
      </c>
      <c r="G1169" s="206" t="s">
        <v>244</v>
      </c>
      <c r="H1169" s="212">
        <v>222111</v>
      </c>
    </row>
    <row r="1170" spans="1:8" ht="29" hidden="1" x14ac:dyDescent="0.35">
      <c r="A1170" s="209">
        <v>2</v>
      </c>
      <c r="B1170" s="206" t="s">
        <v>81</v>
      </c>
      <c r="C1170" s="206" t="s">
        <v>329</v>
      </c>
      <c r="D1170" s="210" t="s">
        <v>1516</v>
      </c>
      <c r="E1170" s="215" t="s">
        <v>484</v>
      </c>
      <c r="F1170" s="209" t="s">
        <v>169</v>
      </c>
      <c r="G1170" s="206" t="s">
        <v>244</v>
      </c>
      <c r="H1170" s="212">
        <v>222111</v>
      </c>
    </row>
    <row r="1171" spans="1:8" hidden="1" x14ac:dyDescent="0.35">
      <c r="A1171" s="209">
        <v>2</v>
      </c>
      <c r="B1171" s="206" t="s">
        <v>81</v>
      </c>
      <c r="C1171" s="206" t="s">
        <v>329</v>
      </c>
      <c r="D1171" s="210" t="s">
        <v>1497</v>
      </c>
      <c r="E1171" s="215" t="s">
        <v>484</v>
      </c>
      <c r="F1171" s="209" t="s">
        <v>169</v>
      </c>
      <c r="G1171" s="206" t="s">
        <v>244</v>
      </c>
      <c r="H1171" s="212">
        <v>222111</v>
      </c>
    </row>
    <row r="1172" spans="1:8" hidden="1" x14ac:dyDescent="0.35">
      <c r="A1172" s="209">
        <v>2</v>
      </c>
      <c r="B1172" s="206" t="s">
        <v>81</v>
      </c>
      <c r="C1172" s="206" t="s">
        <v>329</v>
      </c>
      <c r="D1172" s="210" t="s">
        <v>1517</v>
      </c>
      <c r="E1172" s="215" t="s">
        <v>484</v>
      </c>
      <c r="F1172" s="209" t="s">
        <v>169</v>
      </c>
      <c r="G1172" s="206" t="s">
        <v>244</v>
      </c>
      <c r="H1172" s="212">
        <v>222111</v>
      </c>
    </row>
    <row r="1173" spans="1:8" hidden="1" x14ac:dyDescent="0.35">
      <c r="A1173" s="209">
        <v>2</v>
      </c>
      <c r="B1173" s="206" t="s">
        <v>81</v>
      </c>
      <c r="C1173" s="206" t="s">
        <v>329</v>
      </c>
      <c r="D1173" s="210" t="s">
        <v>1498</v>
      </c>
      <c r="E1173" s="215" t="s">
        <v>484</v>
      </c>
      <c r="F1173" s="209" t="s">
        <v>169</v>
      </c>
      <c r="G1173" s="206" t="s">
        <v>244</v>
      </c>
      <c r="H1173" s="212">
        <v>222111</v>
      </c>
    </row>
    <row r="1174" spans="1:8" x14ac:dyDescent="0.35">
      <c r="A1174" s="209">
        <v>2</v>
      </c>
      <c r="B1174" s="206" t="s">
        <v>81</v>
      </c>
      <c r="C1174" s="206" t="s">
        <v>329</v>
      </c>
      <c r="D1174" s="218" t="s">
        <v>1518</v>
      </c>
      <c r="E1174" s="213" t="s">
        <v>332</v>
      </c>
      <c r="F1174" s="209" t="s">
        <v>164</v>
      </c>
      <c r="G1174" s="206" t="s">
        <v>244</v>
      </c>
      <c r="H1174" s="212">
        <v>3174</v>
      </c>
    </row>
    <row r="1175" spans="1:8" ht="29" hidden="1" x14ac:dyDescent="0.35">
      <c r="A1175" s="209">
        <v>2</v>
      </c>
      <c r="B1175" s="206" t="s">
        <v>81</v>
      </c>
      <c r="C1175" s="206" t="s">
        <v>329</v>
      </c>
      <c r="D1175" s="218" t="s">
        <v>1519</v>
      </c>
      <c r="E1175" s="214" t="s">
        <v>483</v>
      </c>
      <c r="F1175" s="209" t="s">
        <v>164</v>
      </c>
      <c r="G1175" s="206" t="s">
        <v>244</v>
      </c>
      <c r="H1175" s="212">
        <v>22211</v>
      </c>
    </row>
    <row r="1176" spans="1:8" ht="43.5" hidden="1" x14ac:dyDescent="0.35">
      <c r="A1176" s="209">
        <v>2</v>
      </c>
      <c r="B1176" s="206" t="s">
        <v>81</v>
      </c>
      <c r="C1176" s="206" t="s">
        <v>329</v>
      </c>
      <c r="D1176" s="210" t="s">
        <v>1520</v>
      </c>
      <c r="E1176" s="215" t="s">
        <v>484</v>
      </c>
      <c r="F1176" s="209" t="s">
        <v>164</v>
      </c>
      <c r="G1176" s="206" t="s">
        <v>244</v>
      </c>
      <c r="H1176" s="212">
        <v>222111</v>
      </c>
    </row>
    <row r="1177" spans="1:8" ht="43.5" hidden="1" x14ac:dyDescent="0.35">
      <c r="A1177" s="209">
        <v>2</v>
      </c>
      <c r="B1177" s="206" t="s">
        <v>81</v>
      </c>
      <c r="C1177" s="206" t="s">
        <v>329</v>
      </c>
      <c r="D1177" s="210" t="s">
        <v>1370</v>
      </c>
      <c r="E1177" s="215" t="s">
        <v>484</v>
      </c>
      <c r="F1177" s="209" t="s">
        <v>164</v>
      </c>
      <c r="G1177" s="206" t="s">
        <v>244</v>
      </c>
      <c r="H1177" s="212">
        <v>222111</v>
      </c>
    </row>
    <row r="1178" spans="1:8" ht="43.5" hidden="1" x14ac:dyDescent="0.35">
      <c r="A1178" s="209">
        <v>2</v>
      </c>
      <c r="B1178" s="206" t="s">
        <v>81</v>
      </c>
      <c r="C1178" s="206" t="s">
        <v>329</v>
      </c>
      <c r="D1178" s="210" t="s">
        <v>567</v>
      </c>
      <c r="E1178" s="214" t="s">
        <v>483</v>
      </c>
      <c r="F1178" s="209" t="s">
        <v>164</v>
      </c>
      <c r="G1178" s="206" t="s">
        <v>244</v>
      </c>
      <c r="H1178" s="212">
        <v>22211</v>
      </c>
    </row>
    <row r="1179" spans="1:8" ht="58" hidden="1" x14ac:dyDescent="0.35">
      <c r="A1179" s="209">
        <v>2</v>
      </c>
      <c r="B1179" s="206" t="s">
        <v>81</v>
      </c>
      <c r="C1179" s="206" t="s">
        <v>329</v>
      </c>
      <c r="D1179" s="210" t="s">
        <v>1372</v>
      </c>
      <c r="E1179" s="215" t="s">
        <v>484</v>
      </c>
      <c r="F1179" s="209" t="s">
        <v>164</v>
      </c>
      <c r="G1179" s="206" t="s">
        <v>244</v>
      </c>
      <c r="H1179" s="212">
        <v>222111</v>
      </c>
    </row>
    <row r="1180" spans="1:8" ht="29" hidden="1" x14ac:dyDescent="0.35">
      <c r="A1180" s="209">
        <v>2</v>
      </c>
      <c r="B1180" s="206" t="s">
        <v>81</v>
      </c>
      <c r="C1180" s="206" t="s">
        <v>329</v>
      </c>
      <c r="D1180" s="210" t="s">
        <v>1521</v>
      </c>
      <c r="E1180" s="214" t="s">
        <v>483</v>
      </c>
      <c r="F1180" s="209" t="s">
        <v>164</v>
      </c>
      <c r="G1180" s="206" t="s">
        <v>244</v>
      </c>
      <c r="H1180" s="212">
        <v>22211</v>
      </c>
    </row>
    <row r="1181" spans="1:8" ht="58" hidden="1" x14ac:dyDescent="0.35">
      <c r="A1181" s="209">
        <v>2</v>
      </c>
      <c r="B1181" s="206" t="s">
        <v>81</v>
      </c>
      <c r="C1181" s="206" t="s">
        <v>329</v>
      </c>
      <c r="D1181" s="210" t="s">
        <v>1374</v>
      </c>
      <c r="E1181" s="215" t="s">
        <v>484</v>
      </c>
      <c r="F1181" s="209" t="s">
        <v>555</v>
      </c>
      <c r="G1181" s="206" t="s">
        <v>244</v>
      </c>
      <c r="H1181" s="212">
        <v>222111</v>
      </c>
    </row>
    <row r="1182" spans="1:8" ht="29" hidden="1" x14ac:dyDescent="0.35">
      <c r="A1182" s="209">
        <v>2</v>
      </c>
      <c r="B1182" s="206" t="s">
        <v>81</v>
      </c>
      <c r="C1182" s="206" t="s">
        <v>329</v>
      </c>
      <c r="D1182" s="210" t="s">
        <v>1522</v>
      </c>
      <c r="E1182" s="214" t="s">
        <v>483</v>
      </c>
      <c r="F1182" s="209" t="s">
        <v>164</v>
      </c>
      <c r="G1182" s="206" t="s">
        <v>244</v>
      </c>
      <c r="H1182" s="212">
        <v>22211</v>
      </c>
    </row>
    <row r="1183" spans="1:8" hidden="1" x14ac:dyDescent="0.35">
      <c r="A1183" s="209">
        <v>2</v>
      </c>
      <c r="B1183" s="206" t="s">
        <v>81</v>
      </c>
      <c r="C1183" s="206" t="s">
        <v>329</v>
      </c>
      <c r="D1183" s="210" t="s">
        <v>1376</v>
      </c>
      <c r="E1183" s="215" t="s">
        <v>484</v>
      </c>
      <c r="F1183" s="209" t="s">
        <v>164</v>
      </c>
      <c r="G1183" s="206" t="s">
        <v>244</v>
      </c>
      <c r="H1183" s="212">
        <v>222111</v>
      </c>
    </row>
    <row r="1184" spans="1:8" ht="29" hidden="1" x14ac:dyDescent="0.35">
      <c r="A1184" s="209">
        <v>2</v>
      </c>
      <c r="B1184" s="206" t="s">
        <v>81</v>
      </c>
      <c r="C1184" s="206" t="s">
        <v>329</v>
      </c>
      <c r="D1184" s="210" t="s">
        <v>1523</v>
      </c>
      <c r="E1184" s="214" t="s">
        <v>483</v>
      </c>
      <c r="F1184" s="209" t="s">
        <v>164</v>
      </c>
      <c r="G1184" s="206" t="s">
        <v>244</v>
      </c>
      <c r="H1184" s="212">
        <v>22211</v>
      </c>
    </row>
    <row r="1185" spans="1:8" hidden="1" x14ac:dyDescent="0.35">
      <c r="A1185" s="209">
        <v>2</v>
      </c>
      <c r="B1185" s="206" t="s">
        <v>81</v>
      </c>
      <c r="C1185" s="206" t="s">
        <v>329</v>
      </c>
      <c r="D1185" s="210" t="s">
        <v>1378</v>
      </c>
      <c r="E1185" s="215" t="s">
        <v>484</v>
      </c>
      <c r="F1185" s="209" t="s">
        <v>164</v>
      </c>
      <c r="G1185" s="206" t="s">
        <v>244</v>
      </c>
      <c r="H1185" s="212">
        <v>222111</v>
      </c>
    </row>
    <row r="1186" spans="1:8" hidden="1" x14ac:dyDescent="0.35">
      <c r="A1186" s="209">
        <v>2</v>
      </c>
      <c r="B1186" s="206" t="s">
        <v>81</v>
      </c>
      <c r="C1186" s="206" t="s">
        <v>329</v>
      </c>
      <c r="D1186" s="210" t="s">
        <v>1524</v>
      </c>
      <c r="E1186" s="214" t="s">
        <v>483</v>
      </c>
      <c r="F1186" s="209" t="s">
        <v>164</v>
      </c>
      <c r="G1186" s="206" t="s">
        <v>244</v>
      </c>
      <c r="H1186" s="212">
        <v>22211</v>
      </c>
    </row>
    <row r="1187" spans="1:8" hidden="1" x14ac:dyDescent="0.35">
      <c r="A1187" s="209">
        <v>2</v>
      </c>
      <c r="B1187" s="206" t="s">
        <v>81</v>
      </c>
      <c r="C1187" s="206" t="s">
        <v>329</v>
      </c>
      <c r="D1187" s="210" t="s">
        <v>1379</v>
      </c>
      <c r="E1187" s="215" t="s">
        <v>484</v>
      </c>
      <c r="F1187" s="209" t="s">
        <v>164</v>
      </c>
      <c r="G1187" s="206" t="s">
        <v>244</v>
      </c>
      <c r="H1187" s="212">
        <v>222111</v>
      </c>
    </row>
    <row r="1188" spans="1:8" hidden="1" x14ac:dyDescent="0.35">
      <c r="A1188" s="209">
        <v>2</v>
      </c>
      <c r="B1188" s="206" t="s">
        <v>81</v>
      </c>
      <c r="C1188" s="206" t="s">
        <v>329</v>
      </c>
      <c r="D1188" s="210" t="s">
        <v>1525</v>
      </c>
      <c r="E1188" s="214" t="s">
        <v>483</v>
      </c>
      <c r="F1188" s="209" t="s">
        <v>164</v>
      </c>
      <c r="G1188" s="206" t="s">
        <v>244</v>
      </c>
      <c r="H1188" s="212">
        <v>22211</v>
      </c>
    </row>
    <row r="1189" spans="1:8" ht="29" hidden="1" x14ac:dyDescent="0.35">
      <c r="A1189" s="209">
        <v>2</v>
      </c>
      <c r="B1189" s="206" t="s">
        <v>81</v>
      </c>
      <c r="C1189" s="206" t="s">
        <v>329</v>
      </c>
      <c r="D1189" s="210" t="s">
        <v>1526</v>
      </c>
      <c r="E1189" s="215" t="s">
        <v>484</v>
      </c>
      <c r="F1189" s="209" t="s">
        <v>164</v>
      </c>
      <c r="G1189" s="206" t="s">
        <v>244</v>
      </c>
      <c r="H1189" s="212">
        <v>222111</v>
      </c>
    </row>
    <row r="1190" spans="1:8" hidden="1" x14ac:dyDescent="0.35">
      <c r="A1190" s="209">
        <v>2</v>
      </c>
      <c r="B1190" s="206" t="s">
        <v>81</v>
      </c>
      <c r="C1190" s="206" t="s">
        <v>329</v>
      </c>
      <c r="D1190" s="210" t="s">
        <v>1527</v>
      </c>
      <c r="E1190" s="214" t="s">
        <v>483</v>
      </c>
      <c r="F1190" s="209" t="s">
        <v>164</v>
      </c>
      <c r="G1190" s="206" t="s">
        <v>244</v>
      </c>
      <c r="H1190" s="212">
        <v>22211</v>
      </c>
    </row>
    <row r="1191" spans="1:8" ht="29" hidden="1" x14ac:dyDescent="0.35">
      <c r="A1191" s="209">
        <v>2</v>
      </c>
      <c r="B1191" s="206" t="s">
        <v>81</v>
      </c>
      <c r="C1191" s="206" t="s">
        <v>329</v>
      </c>
      <c r="D1191" s="210" t="s">
        <v>1289</v>
      </c>
      <c r="E1191" s="215" t="s">
        <v>484</v>
      </c>
      <c r="F1191" s="209" t="s">
        <v>164</v>
      </c>
      <c r="G1191" s="206" t="s">
        <v>244</v>
      </c>
      <c r="H1191" s="212">
        <v>222111</v>
      </c>
    </row>
    <row r="1192" spans="1:8" x14ac:dyDescent="0.35">
      <c r="A1192" s="209">
        <v>2</v>
      </c>
      <c r="B1192" s="206" t="s">
        <v>81</v>
      </c>
      <c r="C1192" s="206" t="s">
        <v>329</v>
      </c>
      <c r="D1192" s="218" t="s">
        <v>1256</v>
      </c>
      <c r="E1192" s="213" t="s">
        <v>332</v>
      </c>
      <c r="F1192" s="209" t="s">
        <v>169</v>
      </c>
      <c r="G1192" s="206" t="s">
        <v>244</v>
      </c>
      <c r="H1192" s="212">
        <v>3175</v>
      </c>
    </row>
    <row r="1193" spans="1:8" hidden="1" x14ac:dyDescent="0.35">
      <c r="A1193" s="209">
        <v>2</v>
      </c>
      <c r="B1193" s="206" t="s">
        <v>81</v>
      </c>
      <c r="C1193" s="206" t="s">
        <v>329</v>
      </c>
      <c r="D1193" s="218" t="s">
        <v>1500</v>
      </c>
      <c r="E1193" s="214" t="s">
        <v>483</v>
      </c>
      <c r="F1193" s="209" t="s">
        <v>169</v>
      </c>
      <c r="G1193" s="206" t="s">
        <v>244</v>
      </c>
      <c r="H1193" s="212">
        <v>22211</v>
      </c>
    </row>
    <row r="1194" spans="1:8" ht="29" hidden="1" x14ac:dyDescent="0.35">
      <c r="A1194" s="209">
        <v>2</v>
      </c>
      <c r="B1194" s="206" t="s">
        <v>81</v>
      </c>
      <c r="C1194" s="206" t="s">
        <v>329</v>
      </c>
      <c r="D1194" s="218" t="s">
        <v>1528</v>
      </c>
      <c r="E1194" s="215" t="s">
        <v>484</v>
      </c>
      <c r="F1194" s="209" t="s">
        <v>169</v>
      </c>
      <c r="G1194" s="206" t="s">
        <v>244</v>
      </c>
      <c r="H1194" s="212">
        <v>222111</v>
      </c>
    </row>
    <row r="1195" spans="1:8" ht="43.5" hidden="1" x14ac:dyDescent="0.35">
      <c r="A1195" s="209">
        <v>2</v>
      </c>
      <c r="B1195" s="206" t="s">
        <v>81</v>
      </c>
      <c r="C1195" s="206" t="s">
        <v>329</v>
      </c>
      <c r="D1195" s="218" t="s">
        <v>1502</v>
      </c>
      <c r="E1195" s="215" t="s">
        <v>484</v>
      </c>
      <c r="F1195" s="209" t="s">
        <v>169</v>
      </c>
      <c r="G1195" s="206" t="s">
        <v>244</v>
      </c>
      <c r="H1195" s="212">
        <v>222111</v>
      </c>
    </row>
    <row r="1196" spans="1:8" ht="29" hidden="1" x14ac:dyDescent="0.35">
      <c r="A1196" s="209">
        <v>2</v>
      </c>
      <c r="B1196" s="206" t="s">
        <v>81</v>
      </c>
      <c r="C1196" s="206" t="s">
        <v>329</v>
      </c>
      <c r="D1196" s="218" t="s">
        <v>1503</v>
      </c>
      <c r="E1196" s="215" t="s">
        <v>484</v>
      </c>
      <c r="F1196" s="209" t="s">
        <v>169</v>
      </c>
      <c r="G1196" s="206" t="s">
        <v>244</v>
      </c>
      <c r="H1196" s="212">
        <v>222111</v>
      </c>
    </row>
    <row r="1197" spans="1:8" ht="58" hidden="1" x14ac:dyDescent="0.35">
      <c r="A1197" s="209">
        <v>2</v>
      </c>
      <c r="B1197" s="206" t="s">
        <v>81</v>
      </c>
      <c r="C1197" s="206" t="s">
        <v>329</v>
      </c>
      <c r="D1197" s="218" t="s">
        <v>1529</v>
      </c>
      <c r="E1197" s="215" t="s">
        <v>484</v>
      </c>
      <c r="F1197" s="209" t="s">
        <v>169</v>
      </c>
      <c r="G1197" s="206" t="s">
        <v>244</v>
      </c>
      <c r="H1197" s="212">
        <v>222111</v>
      </c>
    </row>
    <row r="1198" spans="1:8" x14ac:dyDescent="0.35">
      <c r="A1198" s="209">
        <v>2</v>
      </c>
      <c r="B1198" s="206" t="s">
        <v>81</v>
      </c>
      <c r="C1198" s="206" t="s">
        <v>329</v>
      </c>
      <c r="D1198" s="218" t="s">
        <v>568</v>
      </c>
      <c r="E1198" s="213" t="s">
        <v>332</v>
      </c>
      <c r="F1198" s="209" t="s">
        <v>164</v>
      </c>
      <c r="G1198" s="206" t="s">
        <v>244</v>
      </c>
      <c r="H1198" s="212">
        <v>3176</v>
      </c>
    </row>
    <row r="1199" spans="1:8" ht="29" hidden="1" x14ac:dyDescent="0.35">
      <c r="A1199" s="209">
        <v>2</v>
      </c>
      <c r="B1199" s="206" t="s">
        <v>81</v>
      </c>
      <c r="C1199" s="206" t="s">
        <v>329</v>
      </c>
      <c r="D1199" s="218" t="s">
        <v>1384</v>
      </c>
      <c r="E1199" s="214" t="s">
        <v>483</v>
      </c>
      <c r="F1199" s="209" t="s">
        <v>164</v>
      </c>
      <c r="G1199" s="206" t="s">
        <v>244</v>
      </c>
      <c r="H1199" s="212">
        <v>22211</v>
      </c>
    </row>
    <row r="1200" spans="1:8" ht="29" hidden="1" x14ac:dyDescent="0.35">
      <c r="A1200" s="209">
        <v>2</v>
      </c>
      <c r="B1200" s="206" t="s">
        <v>81</v>
      </c>
      <c r="C1200" s="206" t="s">
        <v>329</v>
      </c>
      <c r="D1200" s="218" t="s">
        <v>1385</v>
      </c>
      <c r="E1200" s="215" t="s">
        <v>484</v>
      </c>
      <c r="F1200" s="209" t="s">
        <v>164</v>
      </c>
      <c r="G1200" s="206" t="s">
        <v>244</v>
      </c>
      <c r="H1200" s="212">
        <v>222111</v>
      </c>
    </row>
    <row r="1201" spans="1:8" ht="29" hidden="1" x14ac:dyDescent="0.35">
      <c r="A1201" s="209">
        <v>2</v>
      </c>
      <c r="B1201" s="206" t="s">
        <v>81</v>
      </c>
      <c r="C1201" s="206" t="s">
        <v>329</v>
      </c>
      <c r="D1201" s="218" t="s">
        <v>1530</v>
      </c>
      <c r="E1201" s="214" t="s">
        <v>483</v>
      </c>
      <c r="F1201" s="209" t="s">
        <v>164</v>
      </c>
      <c r="G1201" s="206" t="s">
        <v>244</v>
      </c>
      <c r="H1201" s="212">
        <v>22211</v>
      </c>
    </row>
    <row r="1202" spans="1:8" ht="29" hidden="1" x14ac:dyDescent="0.35">
      <c r="A1202" s="209">
        <v>2</v>
      </c>
      <c r="B1202" s="206" t="s">
        <v>81</v>
      </c>
      <c r="C1202" s="206" t="s">
        <v>329</v>
      </c>
      <c r="D1202" s="218" t="s">
        <v>1475</v>
      </c>
      <c r="E1202" s="215" t="s">
        <v>484</v>
      </c>
      <c r="F1202" s="209" t="s">
        <v>164</v>
      </c>
      <c r="G1202" s="206" t="s">
        <v>244</v>
      </c>
      <c r="H1202" s="212">
        <v>222111</v>
      </c>
    </row>
    <row r="1203" spans="1:8" ht="43.5" hidden="1" x14ac:dyDescent="0.35">
      <c r="A1203" s="209">
        <v>2</v>
      </c>
      <c r="B1203" s="206" t="s">
        <v>81</v>
      </c>
      <c r="C1203" s="206" t="s">
        <v>329</v>
      </c>
      <c r="D1203" s="218" t="s">
        <v>1351</v>
      </c>
      <c r="E1203" s="215" t="s">
        <v>484</v>
      </c>
      <c r="F1203" s="209" t="s">
        <v>164</v>
      </c>
      <c r="G1203" s="206" t="s">
        <v>244</v>
      </c>
      <c r="H1203" s="212">
        <v>222111</v>
      </c>
    </row>
    <row r="1204" spans="1:8" ht="29" hidden="1" x14ac:dyDescent="0.35">
      <c r="A1204" s="209">
        <v>2</v>
      </c>
      <c r="B1204" s="206" t="s">
        <v>81</v>
      </c>
      <c r="C1204" s="206" t="s">
        <v>329</v>
      </c>
      <c r="D1204" s="218" t="s">
        <v>1531</v>
      </c>
      <c r="E1204" s="214" t="s">
        <v>483</v>
      </c>
      <c r="F1204" s="209" t="s">
        <v>164</v>
      </c>
      <c r="G1204" s="206" t="s">
        <v>244</v>
      </c>
      <c r="H1204" s="212">
        <v>22211</v>
      </c>
    </row>
    <row r="1205" spans="1:8" ht="58" hidden="1" x14ac:dyDescent="0.35">
      <c r="A1205" s="209">
        <v>2</v>
      </c>
      <c r="B1205" s="206" t="s">
        <v>81</v>
      </c>
      <c r="C1205" s="206" t="s">
        <v>329</v>
      </c>
      <c r="D1205" s="218" t="s">
        <v>1390</v>
      </c>
      <c r="E1205" s="215" t="s">
        <v>484</v>
      </c>
      <c r="F1205" s="209" t="s">
        <v>164</v>
      </c>
      <c r="G1205" s="206" t="s">
        <v>244</v>
      </c>
      <c r="H1205" s="212">
        <v>222111</v>
      </c>
    </row>
    <row r="1206" spans="1:8" ht="29" hidden="1" x14ac:dyDescent="0.35">
      <c r="A1206" s="209">
        <v>2</v>
      </c>
      <c r="B1206" s="206" t="s">
        <v>81</v>
      </c>
      <c r="C1206" s="206" t="s">
        <v>329</v>
      </c>
      <c r="D1206" s="218" t="s">
        <v>1391</v>
      </c>
      <c r="E1206" s="215" t="s">
        <v>484</v>
      </c>
      <c r="F1206" s="209" t="s">
        <v>164</v>
      </c>
      <c r="G1206" s="206" t="s">
        <v>244</v>
      </c>
      <c r="H1206" s="212">
        <v>222111</v>
      </c>
    </row>
    <row r="1207" spans="1:8" ht="29" hidden="1" x14ac:dyDescent="0.35">
      <c r="A1207" s="209">
        <v>2</v>
      </c>
      <c r="B1207" s="206" t="s">
        <v>81</v>
      </c>
      <c r="C1207" s="206" t="s">
        <v>329</v>
      </c>
      <c r="D1207" s="218" t="s">
        <v>1532</v>
      </c>
      <c r="E1207" s="214" t="s">
        <v>483</v>
      </c>
      <c r="F1207" s="209" t="s">
        <v>164</v>
      </c>
      <c r="G1207" s="206" t="s">
        <v>244</v>
      </c>
      <c r="H1207" s="212">
        <v>22211</v>
      </c>
    </row>
    <row r="1208" spans="1:8" ht="72.5" hidden="1" x14ac:dyDescent="0.35">
      <c r="A1208" s="209">
        <v>2</v>
      </c>
      <c r="B1208" s="206" t="s">
        <v>81</v>
      </c>
      <c r="C1208" s="206" t="s">
        <v>329</v>
      </c>
      <c r="D1208" s="218" t="s">
        <v>1393</v>
      </c>
      <c r="E1208" s="215" t="s">
        <v>484</v>
      </c>
      <c r="F1208" s="209" t="s">
        <v>164</v>
      </c>
      <c r="G1208" s="206" t="s">
        <v>244</v>
      </c>
      <c r="H1208" s="212">
        <v>222111</v>
      </c>
    </row>
    <row r="1209" spans="1:8" ht="29" hidden="1" x14ac:dyDescent="0.35">
      <c r="A1209" s="209">
        <v>2</v>
      </c>
      <c r="B1209" s="206" t="s">
        <v>81</v>
      </c>
      <c r="C1209" s="206" t="s">
        <v>329</v>
      </c>
      <c r="D1209" s="218" t="s">
        <v>1394</v>
      </c>
      <c r="E1209" s="215" t="s">
        <v>484</v>
      </c>
      <c r="F1209" s="209" t="s">
        <v>164</v>
      </c>
      <c r="G1209" s="206" t="s">
        <v>244</v>
      </c>
      <c r="H1209" s="212">
        <v>222111</v>
      </c>
    </row>
    <row r="1210" spans="1:8" ht="29" hidden="1" x14ac:dyDescent="0.35">
      <c r="A1210" s="209">
        <v>2</v>
      </c>
      <c r="B1210" s="206" t="s">
        <v>81</v>
      </c>
      <c r="C1210" s="206" t="s">
        <v>329</v>
      </c>
      <c r="D1210" s="218" t="s">
        <v>1533</v>
      </c>
      <c r="E1210" s="214" t="s">
        <v>483</v>
      </c>
      <c r="F1210" s="209" t="s">
        <v>164</v>
      </c>
      <c r="G1210" s="206" t="s">
        <v>244</v>
      </c>
      <c r="H1210" s="212">
        <v>22211</v>
      </c>
    </row>
    <row r="1211" spans="1:8" ht="58" hidden="1" x14ac:dyDescent="0.35">
      <c r="A1211" s="209">
        <v>2</v>
      </c>
      <c r="B1211" s="206" t="s">
        <v>81</v>
      </c>
      <c r="C1211" s="206" t="s">
        <v>329</v>
      </c>
      <c r="D1211" s="218" t="s">
        <v>1396</v>
      </c>
      <c r="E1211" s="215" t="s">
        <v>484</v>
      </c>
      <c r="F1211" s="209" t="s">
        <v>164</v>
      </c>
      <c r="G1211" s="206" t="s">
        <v>244</v>
      </c>
      <c r="H1211" s="212">
        <v>222111</v>
      </c>
    </row>
    <row r="1212" spans="1:8" ht="29" hidden="1" x14ac:dyDescent="0.35">
      <c r="A1212" s="209">
        <v>2</v>
      </c>
      <c r="B1212" s="206" t="s">
        <v>81</v>
      </c>
      <c r="C1212" s="206" t="s">
        <v>329</v>
      </c>
      <c r="D1212" s="218" t="s">
        <v>1397</v>
      </c>
      <c r="E1212" s="215" t="s">
        <v>484</v>
      </c>
      <c r="F1212" s="209" t="s">
        <v>164</v>
      </c>
      <c r="G1212" s="206" t="s">
        <v>244</v>
      </c>
      <c r="H1212" s="212">
        <v>222111</v>
      </c>
    </row>
    <row r="1213" spans="1:8" ht="29" hidden="1" x14ac:dyDescent="0.35">
      <c r="A1213" s="209">
        <v>2</v>
      </c>
      <c r="B1213" s="206" t="s">
        <v>81</v>
      </c>
      <c r="C1213" s="206" t="s">
        <v>329</v>
      </c>
      <c r="D1213" s="218" t="s">
        <v>1534</v>
      </c>
      <c r="E1213" s="214" t="s">
        <v>483</v>
      </c>
      <c r="F1213" s="209" t="s">
        <v>164</v>
      </c>
      <c r="G1213" s="206" t="s">
        <v>244</v>
      </c>
      <c r="H1213" s="212">
        <v>22211</v>
      </c>
    </row>
    <row r="1214" spans="1:8" ht="72.5" hidden="1" x14ac:dyDescent="0.35">
      <c r="A1214" s="209">
        <v>2</v>
      </c>
      <c r="B1214" s="206" t="s">
        <v>81</v>
      </c>
      <c r="C1214" s="206" t="s">
        <v>329</v>
      </c>
      <c r="D1214" s="218" t="s">
        <v>1399</v>
      </c>
      <c r="E1214" s="215" t="s">
        <v>484</v>
      </c>
      <c r="F1214" s="209" t="s">
        <v>164</v>
      </c>
      <c r="G1214" s="206" t="s">
        <v>244</v>
      </c>
      <c r="H1214" s="212">
        <v>222111</v>
      </c>
    </row>
    <row r="1215" spans="1:8" ht="29" hidden="1" x14ac:dyDescent="0.35">
      <c r="A1215" s="209">
        <v>2</v>
      </c>
      <c r="B1215" s="206" t="s">
        <v>81</v>
      </c>
      <c r="C1215" s="206" t="s">
        <v>329</v>
      </c>
      <c r="D1215" s="218" t="s">
        <v>1400</v>
      </c>
      <c r="E1215" s="215" t="s">
        <v>484</v>
      </c>
      <c r="F1215" s="209" t="s">
        <v>164</v>
      </c>
      <c r="G1215" s="206" t="s">
        <v>244</v>
      </c>
      <c r="H1215" s="212">
        <v>222111</v>
      </c>
    </row>
    <row r="1216" spans="1:8" ht="29" hidden="1" x14ac:dyDescent="0.35">
      <c r="A1216" s="209">
        <v>2</v>
      </c>
      <c r="B1216" s="206" t="s">
        <v>81</v>
      </c>
      <c r="C1216" s="206" t="s">
        <v>329</v>
      </c>
      <c r="D1216" s="218" t="s">
        <v>1535</v>
      </c>
      <c r="E1216" s="214" t="s">
        <v>483</v>
      </c>
      <c r="F1216" s="209" t="s">
        <v>164</v>
      </c>
      <c r="G1216" s="206" t="s">
        <v>244</v>
      </c>
      <c r="H1216" s="212">
        <v>22211</v>
      </c>
    </row>
    <row r="1217" spans="1:8" ht="72.5" hidden="1" x14ac:dyDescent="0.35">
      <c r="A1217" s="209">
        <v>2</v>
      </c>
      <c r="B1217" s="206" t="s">
        <v>81</v>
      </c>
      <c r="C1217" s="206" t="s">
        <v>329</v>
      </c>
      <c r="D1217" s="218" t="s">
        <v>1402</v>
      </c>
      <c r="E1217" s="215" t="s">
        <v>484</v>
      </c>
      <c r="F1217" s="209" t="s">
        <v>164</v>
      </c>
      <c r="G1217" s="206" t="s">
        <v>244</v>
      </c>
      <c r="H1217" s="212">
        <v>222111</v>
      </c>
    </row>
    <row r="1218" spans="1:8" ht="29" hidden="1" x14ac:dyDescent="0.35">
      <c r="A1218" s="209">
        <v>2</v>
      </c>
      <c r="B1218" s="206" t="s">
        <v>81</v>
      </c>
      <c r="C1218" s="206" t="s">
        <v>329</v>
      </c>
      <c r="D1218" s="218" t="s">
        <v>1403</v>
      </c>
      <c r="E1218" s="215" t="s">
        <v>484</v>
      </c>
      <c r="F1218" s="209" t="s">
        <v>164</v>
      </c>
      <c r="G1218" s="206" t="s">
        <v>244</v>
      </c>
      <c r="H1218" s="212">
        <v>222111</v>
      </c>
    </row>
    <row r="1219" spans="1:8" ht="29" hidden="1" x14ac:dyDescent="0.35">
      <c r="A1219" s="209">
        <v>2</v>
      </c>
      <c r="B1219" s="206" t="s">
        <v>81</v>
      </c>
      <c r="C1219" s="206" t="s">
        <v>329</v>
      </c>
      <c r="D1219" s="218" t="s">
        <v>1536</v>
      </c>
      <c r="E1219" s="214" t="s">
        <v>483</v>
      </c>
      <c r="F1219" s="209" t="s">
        <v>164</v>
      </c>
      <c r="G1219" s="206" t="s">
        <v>244</v>
      </c>
      <c r="H1219" s="212">
        <v>22211</v>
      </c>
    </row>
    <row r="1220" spans="1:8" ht="58" hidden="1" x14ac:dyDescent="0.35">
      <c r="A1220" s="209">
        <v>2</v>
      </c>
      <c r="B1220" s="206" t="s">
        <v>81</v>
      </c>
      <c r="C1220" s="206" t="s">
        <v>329</v>
      </c>
      <c r="D1220" s="218" t="s">
        <v>1405</v>
      </c>
      <c r="E1220" s="215" t="s">
        <v>484</v>
      </c>
      <c r="F1220" s="209" t="s">
        <v>164</v>
      </c>
      <c r="G1220" s="206" t="s">
        <v>244</v>
      </c>
      <c r="H1220" s="212">
        <v>222111</v>
      </c>
    </row>
    <row r="1221" spans="1:8" ht="29" hidden="1" x14ac:dyDescent="0.35">
      <c r="A1221" s="209">
        <v>2</v>
      </c>
      <c r="B1221" s="206" t="s">
        <v>81</v>
      </c>
      <c r="C1221" s="206" t="s">
        <v>329</v>
      </c>
      <c r="D1221" s="218" t="s">
        <v>1406</v>
      </c>
      <c r="E1221" s="215" t="s">
        <v>484</v>
      </c>
      <c r="F1221" s="209" t="s">
        <v>164</v>
      </c>
      <c r="G1221" s="206" t="s">
        <v>244</v>
      </c>
      <c r="H1221" s="212">
        <v>222111</v>
      </c>
    </row>
    <row r="1222" spans="1:8" ht="29" hidden="1" x14ac:dyDescent="0.35">
      <c r="A1222" s="209">
        <v>2</v>
      </c>
      <c r="B1222" s="206" t="s">
        <v>81</v>
      </c>
      <c r="C1222" s="206" t="s">
        <v>329</v>
      </c>
      <c r="D1222" s="218" t="s">
        <v>1537</v>
      </c>
      <c r="E1222" s="214" t="s">
        <v>483</v>
      </c>
      <c r="F1222" s="209" t="s">
        <v>164</v>
      </c>
      <c r="G1222" s="206" t="s">
        <v>244</v>
      </c>
      <c r="H1222" s="212">
        <v>22211</v>
      </c>
    </row>
    <row r="1223" spans="1:8" ht="58" hidden="1" x14ac:dyDescent="0.35">
      <c r="A1223" s="209">
        <v>2</v>
      </c>
      <c r="B1223" s="206" t="s">
        <v>81</v>
      </c>
      <c r="C1223" s="206" t="s">
        <v>329</v>
      </c>
      <c r="D1223" s="218" t="s">
        <v>1387</v>
      </c>
      <c r="E1223" s="215" t="s">
        <v>484</v>
      </c>
      <c r="F1223" s="209" t="s">
        <v>164</v>
      </c>
      <c r="G1223" s="206" t="s">
        <v>244</v>
      </c>
      <c r="H1223" s="212">
        <v>222111</v>
      </c>
    </row>
    <row r="1224" spans="1:8" ht="29" hidden="1" x14ac:dyDescent="0.35">
      <c r="A1224" s="209">
        <v>2</v>
      </c>
      <c r="B1224" s="206" t="s">
        <v>81</v>
      </c>
      <c r="C1224" s="206" t="s">
        <v>329</v>
      </c>
      <c r="D1224" s="218" t="s">
        <v>1388</v>
      </c>
      <c r="E1224" s="215" t="s">
        <v>484</v>
      </c>
      <c r="F1224" s="209" t="s">
        <v>164</v>
      </c>
      <c r="G1224" s="206" t="s">
        <v>244</v>
      </c>
      <c r="H1224" s="212">
        <v>222111</v>
      </c>
    </row>
    <row r="1225" spans="1:8" ht="29" hidden="1" x14ac:dyDescent="0.35">
      <c r="A1225" s="209">
        <v>2</v>
      </c>
      <c r="B1225" s="206" t="s">
        <v>81</v>
      </c>
      <c r="C1225" s="206" t="s">
        <v>329</v>
      </c>
      <c r="D1225" s="218" t="s">
        <v>1412</v>
      </c>
      <c r="E1225" s="215" t="s">
        <v>484</v>
      </c>
      <c r="F1225" s="209" t="s">
        <v>164</v>
      </c>
      <c r="G1225" s="206" t="s">
        <v>244</v>
      </c>
      <c r="H1225" s="212">
        <v>222111</v>
      </c>
    </row>
    <row r="1226" spans="1:8" ht="29" x14ac:dyDescent="0.35">
      <c r="A1226" s="209">
        <v>2</v>
      </c>
      <c r="B1226" s="206" t="s">
        <v>81</v>
      </c>
      <c r="C1226" s="206" t="s">
        <v>329</v>
      </c>
      <c r="D1226" s="218" t="s">
        <v>1538</v>
      </c>
      <c r="E1226" s="213" t="s">
        <v>332</v>
      </c>
      <c r="F1226" s="209" t="s">
        <v>169</v>
      </c>
      <c r="G1226" s="206" t="s">
        <v>244</v>
      </c>
      <c r="H1226" s="212">
        <v>3177</v>
      </c>
    </row>
    <row r="1227" spans="1:8" ht="29" hidden="1" x14ac:dyDescent="0.35">
      <c r="A1227" s="209">
        <v>2</v>
      </c>
      <c r="B1227" s="206" t="s">
        <v>81</v>
      </c>
      <c r="C1227" s="206" t="s">
        <v>329</v>
      </c>
      <c r="D1227" s="218" t="s">
        <v>1414</v>
      </c>
      <c r="E1227" s="214" t="s">
        <v>483</v>
      </c>
      <c r="F1227" s="209" t="s">
        <v>169</v>
      </c>
      <c r="G1227" s="206" t="s">
        <v>244</v>
      </c>
      <c r="H1227" s="212">
        <v>22211</v>
      </c>
    </row>
    <row r="1228" spans="1:8" ht="43.5" hidden="1" x14ac:dyDescent="0.35">
      <c r="A1228" s="209">
        <v>2</v>
      </c>
      <c r="B1228" s="206" t="s">
        <v>81</v>
      </c>
      <c r="C1228" s="206" t="s">
        <v>329</v>
      </c>
      <c r="D1228" s="210" t="s">
        <v>1305</v>
      </c>
      <c r="E1228" s="215" t="s">
        <v>484</v>
      </c>
      <c r="F1228" s="209" t="s">
        <v>169</v>
      </c>
      <c r="G1228" s="206" t="s">
        <v>244</v>
      </c>
      <c r="H1228" s="212">
        <v>222111</v>
      </c>
    </row>
    <row r="1229" spans="1:8" ht="43.5" hidden="1" x14ac:dyDescent="0.35">
      <c r="A1229" s="209">
        <v>2</v>
      </c>
      <c r="B1229" s="206" t="s">
        <v>81</v>
      </c>
      <c r="C1229" s="206" t="s">
        <v>329</v>
      </c>
      <c r="D1229" s="210" t="s">
        <v>1306</v>
      </c>
      <c r="E1229" s="215" t="s">
        <v>484</v>
      </c>
      <c r="F1229" s="209" t="s">
        <v>169</v>
      </c>
      <c r="G1229" s="206" t="s">
        <v>244</v>
      </c>
      <c r="H1229" s="212">
        <v>222111</v>
      </c>
    </row>
    <row r="1230" spans="1:8" ht="29" hidden="1" x14ac:dyDescent="0.35">
      <c r="A1230" s="209">
        <v>2</v>
      </c>
      <c r="B1230" s="206" t="s">
        <v>81</v>
      </c>
      <c r="C1230" s="206" t="s">
        <v>329</v>
      </c>
      <c r="D1230" s="218" t="s">
        <v>1307</v>
      </c>
      <c r="E1230" s="214" t="s">
        <v>483</v>
      </c>
      <c r="F1230" s="209" t="s">
        <v>169</v>
      </c>
      <c r="G1230" s="206" t="s">
        <v>244</v>
      </c>
      <c r="H1230" s="212">
        <v>22211</v>
      </c>
    </row>
    <row r="1231" spans="1:8" ht="58" hidden="1" x14ac:dyDescent="0.35">
      <c r="A1231" s="209">
        <v>2</v>
      </c>
      <c r="B1231" s="206" t="s">
        <v>81</v>
      </c>
      <c r="C1231" s="206" t="s">
        <v>329</v>
      </c>
      <c r="D1231" s="210" t="s">
        <v>1308</v>
      </c>
      <c r="E1231" s="215" t="s">
        <v>484</v>
      </c>
      <c r="F1231" s="209" t="s">
        <v>169</v>
      </c>
      <c r="G1231" s="206" t="s">
        <v>244</v>
      </c>
      <c r="H1231" s="212">
        <v>222111</v>
      </c>
    </row>
    <row r="1232" spans="1:8" ht="29" hidden="1" x14ac:dyDescent="0.35">
      <c r="A1232" s="209">
        <v>2</v>
      </c>
      <c r="B1232" s="206" t="s">
        <v>81</v>
      </c>
      <c r="C1232" s="206" t="s">
        <v>329</v>
      </c>
      <c r="D1232" s="218" t="s">
        <v>1417</v>
      </c>
      <c r="E1232" s="214" t="s">
        <v>483</v>
      </c>
      <c r="F1232" s="209" t="s">
        <v>169</v>
      </c>
      <c r="G1232" s="206" t="s">
        <v>244</v>
      </c>
      <c r="H1232" s="212">
        <v>22211</v>
      </c>
    </row>
    <row r="1233" spans="1:8" ht="43.5" hidden="1" x14ac:dyDescent="0.35">
      <c r="A1233" s="209">
        <v>2</v>
      </c>
      <c r="B1233" s="206" t="s">
        <v>81</v>
      </c>
      <c r="C1233" s="206" t="s">
        <v>329</v>
      </c>
      <c r="D1233" s="210" t="s">
        <v>1418</v>
      </c>
      <c r="E1233" s="215" t="s">
        <v>484</v>
      </c>
      <c r="F1233" s="209" t="s">
        <v>169</v>
      </c>
      <c r="G1233" s="206" t="s">
        <v>244</v>
      </c>
      <c r="H1233" s="212">
        <v>222111</v>
      </c>
    </row>
    <row r="1234" spans="1:8" x14ac:dyDescent="0.35">
      <c r="A1234" s="209">
        <v>2</v>
      </c>
      <c r="B1234" s="206" t="s">
        <v>81</v>
      </c>
      <c r="C1234" s="206" t="s">
        <v>329</v>
      </c>
      <c r="D1234" s="218" t="s">
        <v>1419</v>
      </c>
      <c r="E1234" s="213" t="s">
        <v>332</v>
      </c>
      <c r="F1234" s="209" t="s">
        <v>169</v>
      </c>
      <c r="G1234" s="206" t="s">
        <v>244</v>
      </c>
      <c r="H1234" s="212">
        <v>3178</v>
      </c>
    </row>
    <row r="1235" spans="1:8" ht="29" hidden="1" x14ac:dyDescent="0.35">
      <c r="A1235" s="209">
        <v>2</v>
      </c>
      <c r="B1235" s="206" t="s">
        <v>81</v>
      </c>
      <c r="C1235" s="206" t="s">
        <v>329</v>
      </c>
      <c r="D1235" s="218" t="s">
        <v>1420</v>
      </c>
      <c r="E1235" s="214" t="s">
        <v>483</v>
      </c>
      <c r="F1235" s="209" t="s">
        <v>169</v>
      </c>
      <c r="G1235" s="206" t="s">
        <v>244</v>
      </c>
      <c r="H1235" s="212">
        <v>22211</v>
      </c>
    </row>
    <row r="1236" spans="1:8" ht="58" hidden="1" x14ac:dyDescent="0.35">
      <c r="A1236" s="209">
        <v>2</v>
      </c>
      <c r="B1236" s="206" t="s">
        <v>81</v>
      </c>
      <c r="C1236" s="206" t="s">
        <v>329</v>
      </c>
      <c r="D1236" s="210" t="s">
        <v>1313</v>
      </c>
      <c r="E1236" s="215" t="s">
        <v>484</v>
      </c>
      <c r="F1236" s="209" t="s">
        <v>169</v>
      </c>
      <c r="G1236" s="206" t="s">
        <v>244</v>
      </c>
      <c r="H1236" s="212">
        <v>222111</v>
      </c>
    </row>
    <row r="1237" spans="1:8" ht="43.5" hidden="1" x14ac:dyDescent="0.35">
      <c r="A1237" s="209">
        <v>2</v>
      </c>
      <c r="B1237" s="206" t="s">
        <v>81</v>
      </c>
      <c r="C1237" s="206" t="s">
        <v>329</v>
      </c>
      <c r="D1237" s="210" t="s">
        <v>1421</v>
      </c>
      <c r="E1237" s="215" t="s">
        <v>484</v>
      </c>
      <c r="F1237" s="209" t="s">
        <v>169</v>
      </c>
      <c r="G1237" s="206" t="s">
        <v>244</v>
      </c>
      <c r="H1237" s="212">
        <v>222111</v>
      </c>
    </row>
    <row r="1238" spans="1:8" hidden="1" x14ac:dyDescent="0.35">
      <c r="A1238" s="209">
        <v>2</v>
      </c>
      <c r="B1238" s="206" t="s">
        <v>81</v>
      </c>
      <c r="C1238" s="206" t="s">
        <v>329</v>
      </c>
      <c r="D1238" s="210" t="s">
        <v>1315</v>
      </c>
      <c r="E1238" s="214" t="s">
        <v>483</v>
      </c>
      <c r="F1238" s="209" t="s">
        <v>169</v>
      </c>
      <c r="G1238" s="206" t="s">
        <v>244</v>
      </c>
      <c r="H1238" s="212">
        <v>22211</v>
      </c>
    </row>
    <row r="1239" spans="1:8" ht="29" hidden="1" x14ac:dyDescent="0.35">
      <c r="A1239" s="209">
        <v>2</v>
      </c>
      <c r="B1239" s="206" t="s">
        <v>81</v>
      </c>
      <c r="C1239" s="206" t="s">
        <v>329</v>
      </c>
      <c r="D1239" s="210" t="s">
        <v>1316</v>
      </c>
      <c r="E1239" s="215" t="s">
        <v>484</v>
      </c>
      <c r="F1239" s="209" t="s">
        <v>169</v>
      </c>
      <c r="G1239" s="206" t="s">
        <v>244</v>
      </c>
      <c r="H1239" s="212">
        <v>222111</v>
      </c>
    </row>
    <row r="1240" spans="1:8" ht="29" hidden="1" x14ac:dyDescent="0.35">
      <c r="A1240" s="209">
        <v>2</v>
      </c>
      <c r="B1240" s="206" t="s">
        <v>81</v>
      </c>
      <c r="C1240" s="206" t="s">
        <v>329</v>
      </c>
      <c r="D1240" s="210" t="s">
        <v>1317</v>
      </c>
      <c r="E1240" s="215" t="s">
        <v>484</v>
      </c>
      <c r="F1240" s="209" t="s">
        <v>169</v>
      </c>
      <c r="G1240" s="206" t="s">
        <v>244</v>
      </c>
      <c r="H1240" s="212">
        <v>222111</v>
      </c>
    </row>
    <row r="1241" spans="1:8" hidden="1" x14ac:dyDescent="0.35">
      <c r="A1241" s="209">
        <v>2</v>
      </c>
      <c r="B1241" s="206" t="s">
        <v>81</v>
      </c>
      <c r="C1241" s="206" t="s">
        <v>329</v>
      </c>
      <c r="D1241" s="210" t="s">
        <v>1318</v>
      </c>
      <c r="E1241" s="214" t="s">
        <v>483</v>
      </c>
      <c r="F1241" s="209" t="s">
        <v>169</v>
      </c>
      <c r="G1241" s="206" t="s">
        <v>244</v>
      </c>
      <c r="H1241" s="212">
        <v>22211</v>
      </c>
    </row>
    <row r="1242" spans="1:8" ht="58" hidden="1" x14ac:dyDescent="0.35">
      <c r="A1242" s="209">
        <v>2</v>
      </c>
      <c r="B1242" s="206" t="s">
        <v>81</v>
      </c>
      <c r="C1242" s="206" t="s">
        <v>329</v>
      </c>
      <c r="D1242" s="210" t="s">
        <v>1319</v>
      </c>
      <c r="E1242" s="215" t="s">
        <v>484</v>
      </c>
      <c r="F1242" s="209" t="s">
        <v>169</v>
      </c>
      <c r="G1242" s="206" t="s">
        <v>244</v>
      </c>
      <c r="H1242" s="212">
        <v>222111</v>
      </c>
    </row>
    <row r="1243" spans="1:8" hidden="1" x14ac:dyDescent="0.35">
      <c r="A1243" s="209">
        <v>2</v>
      </c>
      <c r="B1243" s="206" t="s">
        <v>81</v>
      </c>
      <c r="C1243" s="206" t="s">
        <v>329</v>
      </c>
      <c r="D1243" s="210" t="s">
        <v>1320</v>
      </c>
      <c r="E1243" s="214" t="s">
        <v>483</v>
      </c>
      <c r="F1243" s="209" t="s">
        <v>169</v>
      </c>
      <c r="G1243" s="206" t="s">
        <v>244</v>
      </c>
      <c r="H1243" s="212">
        <v>22211</v>
      </c>
    </row>
    <row r="1244" spans="1:8" ht="43.5" hidden="1" x14ac:dyDescent="0.35">
      <c r="A1244" s="209">
        <v>2</v>
      </c>
      <c r="B1244" s="206" t="s">
        <v>81</v>
      </c>
      <c r="C1244" s="206" t="s">
        <v>329</v>
      </c>
      <c r="D1244" s="210" t="s">
        <v>1321</v>
      </c>
      <c r="E1244" s="215" t="s">
        <v>484</v>
      </c>
      <c r="F1244" s="209" t="s">
        <v>169</v>
      </c>
      <c r="G1244" s="206" t="s">
        <v>244</v>
      </c>
      <c r="H1244" s="212">
        <v>222111</v>
      </c>
    </row>
    <row r="1245" spans="1:8" ht="29" hidden="1" x14ac:dyDescent="0.35">
      <c r="A1245" s="209">
        <v>2</v>
      </c>
      <c r="B1245" s="206" t="s">
        <v>81</v>
      </c>
      <c r="C1245" s="206" t="s">
        <v>329</v>
      </c>
      <c r="D1245" s="210" t="s">
        <v>1322</v>
      </c>
      <c r="E1245" s="215" t="s">
        <v>484</v>
      </c>
      <c r="F1245" s="209" t="s">
        <v>169</v>
      </c>
      <c r="G1245" s="206" t="s">
        <v>244</v>
      </c>
      <c r="H1245" s="212">
        <v>222111</v>
      </c>
    </row>
    <row r="1246" spans="1:8" hidden="1" x14ac:dyDescent="0.35">
      <c r="A1246" s="209">
        <v>2</v>
      </c>
      <c r="B1246" s="206" t="s">
        <v>81</v>
      </c>
      <c r="C1246" s="206" t="s">
        <v>329</v>
      </c>
      <c r="D1246" s="210" t="s">
        <v>1323</v>
      </c>
      <c r="E1246" s="214" t="s">
        <v>483</v>
      </c>
      <c r="F1246" s="209" t="s">
        <v>169</v>
      </c>
      <c r="G1246" s="206" t="s">
        <v>244</v>
      </c>
      <c r="H1246" s="212">
        <v>22211</v>
      </c>
    </row>
    <row r="1247" spans="1:8" ht="58" hidden="1" x14ac:dyDescent="0.35">
      <c r="A1247" s="209">
        <v>2</v>
      </c>
      <c r="B1247" s="206" t="s">
        <v>81</v>
      </c>
      <c r="C1247" s="206" t="s">
        <v>329</v>
      </c>
      <c r="D1247" s="210" t="s">
        <v>1423</v>
      </c>
      <c r="E1247" s="215" t="s">
        <v>484</v>
      </c>
      <c r="F1247" s="209" t="s">
        <v>169</v>
      </c>
      <c r="G1247" s="206" t="s">
        <v>244</v>
      </c>
      <c r="H1247" s="212">
        <v>222111</v>
      </c>
    </row>
    <row r="1248" spans="1:8" x14ac:dyDescent="0.35">
      <c r="A1248" s="209">
        <v>2</v>
      </c>
      <c r="B1248" s="206" t="s">
        <v>81</v>
      </c>
      <c r="C1248" s="206" t="s">
        <v>329</v>
      </c>
      <c r="D1248" s="218" t="s">
        <v>1454</v>
      </c>
      <c r="E1248" s="213" t="s">
        <v>332</v>
      </c>
      <c r="F1248" s="209" t="s">
        <v>166</v>
      </c>
      <c r="G1248" s="206" t="s">
        <v>244</v>
      </c>
      <c r="H1248" s="212">
        <v>3179</v>
      </c>
    </row>
    <row r="1249" spans="1:8" ht="29" hidden="1" x14ac:dyDescent="0.35">
      <c r="A1249" s="209">
        <v>2</v>
      </c>
      <c r="B1249" s="206" t="s">
        <v>81</v>
      </c>
      <c r="C1249" s="206" t="s">
        <v>329</v>
      </c>
      <c r="D1249" s="210" t="s">
        <v>1442</v>
      </c>
      <c r="E1249" s="214" t="s">
        <v>483</v>
      </c>
      <c r="F1249" s="209" t="s">
        <v>166</v>
      </c>
      <c r="G1249" s="206" t="s">
        <v>244</v>
      </c>
      <c r="H1249" s="212">
        <v>22211</v>
      </c>
    </row>
    <row r="1250" spans="1:8" ht="29" hidden="1" x14ac:dyDescent="0.35">
      <c r="A1250" s="209">
        <v>2</v>
      </c>
      <c r="B1250" s="206" t="s">
        <v>81</v>
      </c>
      <c r="C1250" s="206" t="s">
        <v>329</v>
      </c>
      <c r="D1250" s="210" t="s">
        <v>1455</v>
      </c>
      <c r="E1250" s="215" t="s">
        <v>484</v>
      </c>
      <c r="F1250" s="209" t="s">
        <v>166</v>
      </c>
      <c r="G1250" s="206" t="s">
        <v>244</v>
      </c>
      <c r="H1250" s="212">
        <v>222111</v>
      </c>
    </row>
    <row r="1251" spans="1:8" x14ac:dyDescent="0.35">
      <c r="A1251" s="209">
        <v>2</v>
      </c>
      <c r="B1251" s="206" t="s">
        <v>81</v>
      </c>
      <c r="C1251" s="206" t="s">
        <v>329</v>
      </c>
      <c r="D1251" s="210" t="s">
        <v>388</v>
      </c>
      <c r="E1251" s="211" t="s">
        <v>330</v>
      </c>
      <c r="F1251" s="209" t="s">
        <v>170</v>
      </c>
      <c r="G1251" s="206" t="s">
        <v>244</v>
      </c>
      <c r="H1251" s="212">
        <v>318</v>
      </c>
    </row>
    <row r="1252" spans="1:8" x14ac:dyDescent="0.35">
      <c r="A1252" s="209">
        <v>2</v>
      </c>
      <c r="B1252" s="206" t="s">
        <v>81</v>
      </c>
      <c r="C1252" s="206" t="s">
        <v>329</v>
      </c>
      <c r="D1252" s="210" t="s">
        <v>1539</v>
      </c>
      <c r="E1252" s="213" t="s">
        <v>332</v>
      </c>
      <c r="F1252" s="209" t="s">
        <v>170</v>
      </c>
      <c r="G1252" s="206" t="s">
        <v>244</v>
      </c>
      <c r="H1252" s="212">
        <v>3181</v>
      </c>
    </row>
    <row r="1253" spans="1:8" hidden="1" x14ac:dyDescent="0.35">
      <c r="A1253" s="209">
        <v>2</v>
      </c>
      <c r="B1253" s="206" t="s">
        <v>81</v>
      </c>
      <c r="C1253" s="206" t="s">
        <v>329</v>
      </c>
      <c r="D1253" s="210" t="s">
        <v>1540</v>
      </c>
      <c r="E1253" s="214" t="s">
        <v>483</v>
      </c>
      <c r="F1253" s="209" t="s">
        <v>170</v>
      </c>
      <c r="G1253" s="206" t="s">
        <v>244</v>
      </c>
      <c r="H1253" s="212">
        <v>22211</v>
      </c>
    </row>
    <row r="1254" spans="1:8" ht="29" hidden="1" x14ac:dyDescent="0.35">
      <c r="A1254" s="209">
        <v>2</v>
      </c>
      <c r="B1254" s="206" t="s">
        <v>81</v>
      </c>
      <c r="C1254" s="206" t="s">
        <v>329</v>
      </c>
      <c r="D1254" s="210" t="s">
        <v>1541</v>
      </c>
      <c r="E1254" s="215" t="s">
        <v>484</v>
      </c>
      <c r="F1254" s="209" t="s">
        <v>170</v>
      </c>
      <c r="G1254" s="206" t="s">
        <v>244</v>
      </c>
      <c r="H1254" s="212">
        <v>222111</v>
      </c>
    </row>
    <row r="1255" spans="1:8" ht="29" hidden="1" x14ac:dyDescent="0.35">
      <c r="A1255" s="209">
        <v>2</v>
      </c>
      <c r="B1255" s="206" t="s">
        <v>81</v>
      </c>
      <c r="C1255" s="206" t="s">
        <v>329</v>
      </c>
      <c r="D1255" s="210" t="s">
        <v>1542</v>
      </c>
      <c r="E1255" s="215" t="s">
        <v>484</v>
      </c>
      <c r="F1255" s="209" t="s">
        <v>170</v>
      </c>
      <c r="G1255" s="206" t="s">
        <v>244</v>
      </c>
      <c r="H1255" s="212">
        <v>222111</v>
      </c>
    </row>
    <row r="1256" spans="1:8" ht="29" hidden="1" x14ac:dyDescent="0.35">
      <c r="A1256" s="209">
        <v>2</v>
      </c>
      <c r="B1256" s="206" t="s">
        <v>81</v>
      </c>
      <c r="C1256" s="206" t="s">
        <v>329</v>
      </c>
      <c r="D1256" s="210" t="s">
        <v>1543</v>
      </c>
      <c r="E1256" s="215" t="s">
        <v>484</v>
      </c>
      <c r="F1256" s="209" t="s">
        <v>170</v>
      </c>
      <c r="G1256" s="206" t="s">
        <v>244</v>
      </c>
      <c r="H1256" s="212">
        <v>222111</v>
      </c>
    </row>
    <row r="1257" spans="1:8" ht="29" hidden="1" x14ac:dyDescent="0.35">
      <c r="A1257" s="209">
        <v>2</v>
      </c>
      <c r="B1257" s="206" t="s">
        <v>81</v>
      </c>
      <c r="C1257" s="206" t="s">
        <v>329</v>
      </c>
      <c r="D1257" s="210" t="s">
        <v>1544</v>
      </c>
      <c r="E1257" s="215" t="s">
        <v>484</v>
      </c>
      <c r="F1257" s="209" t="s">
        <v>170</v>
      </c>
      <c r="G1257" s="206" t="s">
        <v>244</v>
      </c>
      <c r="H1257" s="212">
        <v>222111</v>
      </c>
    </row>
    <row r="1258" spans="1:8" ht="29" hidden="1" x14ac:dyDescent="0.35">
      <c r="A1258" s="209">
        <v>2</v>
      </c>
      <c r="B1258" s="206" t="s">
        <v>81</v>
      </c>
      <c r="C1258" s="206" t="s">
        <v>329</v>
      </c>
      <c r="D1258" s="210" t="s">
        <v>1545</v>
      </c>
      <c r="E1258" s="215" t="s">
        <v>484</v>
      </c>
      <c r="F1258" s="209" t="s">
        <v>170</v>
      </c>
      <c r="G1258" s="206" t="s">
        <v>244</v>
      </c>
      <c r="H1258" s="212">
        <v>222111</v>
      </c>
    </row>
    <row r="1259" spans="1:8" hidden="1" x14ac:dyDescent="0.35">
      <c r="A1259" s="209">
        <v>2</v>
      </c>
      <c r="B1259" s="206" t="s">
        <v>81</v>
      </c>
      <c r="C1259" s="206" t="s">
        <v>329</v>
      </c>
      <c r="D1259" s="210" t="s">
        <v>1546</v>
      </c>
      <c r="E1259" s="214" t="s">
        <v>483</v>
      </c>
      <c r="F1259" s="209" t="s">
        <v>170</v>
      </c>
      <c r="G1259" s="206" t="s">
        <v>244</v>
      </c>
      <c r="H1259" s="212">
        <v>22211</v>
      </c>
    </row>
    <row r="1260" spans="1:8" hidden="1" x14ac:dyDescent="0.35">
      <c r="A1260" s="209">
        <v>2</v>
      </c>
      <c r="B1260" s="206" t="s">
        <v>81</v>
      </c>
      <c r="C1260" s="206" t="s">
        <v>329</v>
      </c>
      <c r="D1260" s="210" t="s">
        <v>1547</v>
      </c>
      <c r="E1260" s="215" t="s">
        <v>484</v>
      </c>
      <c r="F1260" s="209" t="s">
        <v>170</v>
      </c>
      <c r="G1260" s="206" t="s">
        <v>244</v>
      </c>
      <c r="H1260" s="212">
        <v>222111</v>
      </c>
    </row>
    <row r="1261" spans="1:8" ht="29" hidden="1" x14ac:dyDescent="0.35">
      <c r="A1261" s="209">
        <v>2</v>
      </c>
      <c r="B1261" s="206" t="s">
        <v>81</v>
      </c>
      <c r="C1261" s="206" t="s">
        <v>329</v>
      </c>
      <c r="D1261" s="210" t="s">
        <v>1548</v>
      </c>
      <c r="E1261" s="215" t="s">
        <v>484</v>
      </c>
      <c r="F1261" s="209" t="s">
        <v>170</v>
      </c>
      <c r="G1261" s="206" t="s">
        <v>244</v>
      </c>
      <c r="H1261" s="212">
        <v>222111</v>
      </c>
    </row>
    <row r="1262" spans="1:8" ht="29" hidden="1" x14ac:dyDescent="0.35">
      <c r="A1262" s="209">
        <v>2</v>
      </c>
      <c r="B1262" s="206" t="s">
        <v>81</v>
      </c>
      <c r="C1262" s="206" t="s">
        <v>329</v>
      </c>
      <c r="D1262" s="210" t="s">
        <v>1549</v>
      </c>
      <c r="E1262" s="215" t="s">
        <v>484</v>
      </c>
      <c r="F1262" s="209" t="s">
        <v>170</v>
      </c>
      <c r="G1262" s="206" t="s">
        <v>244</v>
      </c>
      <c r="H1262" s="212">
        <v>222111</v>
      </c>
    </row>
    <row r="1263" spans="1:8" ht="43.5" hidden="1" x14ac:dyDescent="0.35">
      <c r="A1263" s="209">
        <v>2</v>
      </c>
      <c r="B1263" s="206" t="s">
        <v>81</v>
      </c>
      <c r="C1263" s="206" t="s">
        <v>329</v>
      </c>
      <c r="D1263" s="210" t="s">
        <v>1550</v>
      </c>
      <c r="E1263" s="215" t="s">
        <v>484</v>
      </c>
      <c r="F1263" s="209" t="s">
        <v>170</v>
      </c>
      <c r="G1263" s="206" t="s">
        <v>244</v>
      </c>
      <c r="H1263" s="212">
        <v>222111</v>
      </c>
    </row>
    <row r="1264" spans="1:8" hidden="1" x14ac:dyDescent="0.35">
      <c r="A1264" s="209">
        <v>2</v>
      </c>
      <c r="B1264" s="206" t="s">
        <v>81</v>
      </c>
      <c r="C1264" s="206" t="s">
        <v>329</v>
      </c>
      <c r="D1264" s="210" t="s">
        <v>1551</v>
      </c>
      <c r="E1264" s="214" t="s">
        <v>483</v>
      </c>
      <c r="F1264" s="209" t="s">
        <v>170</v>
      </c>
      <c r="G1264" s="206" t="s">
        <v>244</v>
      </c>
      <c r="H1264" s="212">
        <v>22211</v>
      </c>
    </row>
    <row r="1265" spans="1:8" ht="29" hidden="1" x14ac:dyDescent="0.35">
      <c r="A1265" s="209">
        <v>2</v>
      </c>
      <c r="B1265" s="206" t="s">
        <v>81</v>
      </c>
      <c r="C1265" s="206" t="s">
        <v>329</v>
      </c>
      <c r="D1265" s="210" t="s">
        <v>1552</v>
      </c>
      <c r="E1265" s="215" t="s">
        <v>484</v>
      </c>
      <c r="F1265" s="209" t="s">
        <v>170</v>
      </c>
      <c r="G1265" s="206" t="s">
        <v>244</v>
      </c>
      <c r="H1265" s="212">
        <v>222111</v>
      </c>
    </row>
    <row r="1266" spans="1:8" hidden="1" x14ac:dyDescent="0.35">
      <c r="A1266" s="209">
        <v>2</v>
      </c>
      <c r="B1266" s="206" t="s">
        <v>81</v>
      </c>
      <c r="C1266" s="206" t="s">
        <v>329</v>
      </c>
      <c r="D1266" s="210" t="s">
        <v>1553</v>
      </c>
      <c r="E1266" s="215" t="s">
        <v>484</v>
      </c>
      <c r="F1266" s="209" t="s">
        <v>170</v>
      </c>
      <c r="G1266" s="206" t="s">
        <v>244</v>
      </c>
      <c r="H1266" s="212">
        <v>222111</v>
      </c>
    </row>
    <row r="1267" spans="1:8" hidden="1" x14ac:dyDescent="0.35">
      <c r="A1267" s="209">
        <v>2</v>
      </c>
      <c r="B1267" s="206" t="s">
        <v>81</v>
      </c>
      <c r="C1267" s="206" t="s">
        <v>329</v>
      </c>
      <c r="D1267" s="210" t="s">
        <v>1554</v>
      </c>
      <c r="E1267" s="215" t="s">
        <v>484</v>
      </c>
      <c r="F1267" s="209" t="s">
        <v>170</v>
      </c>
      <c r="G1267" s="206" t="s">
        <v>244</v>
      </c>
      <c r="H1267" s="212">
        <v>222111</v>
      </c>
    </row>
    <row r="1268" spans="1:8" hidden="1" x14ac:dyDescent="0.35">
      <c r="A1268" s="209">
        <v>2</v>
      </c>
      <c r="B1268" s="206" t="s">
        <v>81</v>
      </c>
      <c r="C1268" s="206" t="s">
        <v>329</v>
      </c>
      <c r="D1268" s="210" t="s">
        <v>1555</v>
      </c>
      <c r="E1268" s="214" t="s">
        <v>483</v>
      </c>
      <c r="F1268" s="209" t="s">
        <v>170</v>
      </c>
      <c r="G1268" s="206" t="s">
        <v>244</v>
      </c>
      <c r="H1268" s="212">
        <v>22211</v>
      </c>
    </row>
    <row r="1269" spans="1:8" hidden="1" x14ac:dyDescent="0.35">
      <c r="A1269" s="209">
        <v>2</v>
      </c>
      <c r="B1269" s="206" t="s">
        <v>81</v>
      </c>
      <c r="C1269" s="206" t="s">
        <v>329</v>
      </c>
      <c r="D1269" s="210" t="s">
        <v>1556</v>
      </c>
      <c r="E1269" s="215" t="s">
        <v>484</v>
      </c>
      <c r="F1269" s="209" t="s">
        <v>170</v>
      </c>
      <c r="G1269" s="206" t="s">
        <v>244</v>
      </c>
      <c r="H1269" s="212">
        <v>222111</v>
      </c>
    </row>
    <row r="1270" spans="1:8" hidden="1" x14ac:dyDescent="0.35">
      <c r="A1270" s="209">
        <v>2</v>
      </c>
      <c r="B1270" s="206" t="s">
        <v>81</v>
      </c>
      <c r="C1270" s="206" t="s">
        <v>329</v>
      </c>
      <c r="D1270" s="210" t="s">
        <v>1557</v>
      </c>
      <c r="E1270" s="215" t="s">
        <v>484</v>
      </c>
      <c r="F1270" s="209" t="s">
        <v>170</v>
      </c>
      <c r="G1270" s="206" t="s">
        <v>244</v>
      </c>
      <c r="H1270" s="212">
        <v>222111</v>
      </c>
    </row>
    <row r="1271" spans="1:8" hidden="1" x14ac:dyDescent="0.35">
      <c r="A1271" s="209">
        <v>2</v>
      </c>
      <c r="B1271" s="206" t="s">
        <v>81</v>
      </c>
      <c r="C1271" s="206" t="s">
        <v>329</v>
      </c>
      <c r="D1271" s="210" t="s">
        <v>1558</v>
      </c>
      <c r="E1271" s="214" t="s">
        <v>483</v>
      </c>
      <c r="F1271" s="209" t="s">
        <v>170</v>
      </c>
      <c r="G1271" s="206" t="s">
        <v>244</v>
      </c>
      <c r="H1271" s="212">
        <v>22211</v>
      </c>
    </row>
    <row r="1272" spans="1:8" hidden="1" x14ac:dyDescent="0.35">
      <c r="A1272" s="209">
        <v>2</v>
      </c>
      <c r="B1272" s="206" t="s">
        <v>81</v>
      </c>
      <c r="C1272" s="206" t="s">
        <v>329</v>
      </c>
      <c r="D1272" s="210" t="s">
        <v>1559</v>
      </c>
      <c r="E1272" s="215" t="s">
        <v>484</v>
      </c>
      <c r="F1272" s="209" t="s">
        <v>170</v>
      </c>
      <c r="G1272" s="206" t="s">
        <v>244</v>
      </c>
      <c r="H1272" s="212">
        <v>222111</v>
      </c>
    </row>
    <row r="1273" spans="1:8" hidden="1" x14ac:dyDescent="0.35">
      <c r="A1273" s="209">
        <v>2</v>
      </c>
      <c r="B1273" s="206" t="s">
        <v>81</v>
      </c>
      <c r="C1273" s="206" t="s">
        <v>329</v>
      </c>
      <c r="D1273" s="210" t="s">
        <v>1560</v>
      </c>
      <c r="E1273" s="215" t="s">
        <v>484</v>
      </c>
      <c r="F1273" s="209" t="s">
        <v>170</v>
      </c>
      <c r="G1273" s="206" t="s">
        <v>244</v>
      </c>
      <c r="H1273" s="212">
        <v>222111</v>
      </c>
    </row>
    <row r="1274" spans="1:8" hidden="1" x14ac:dyDescent="0.35">
      <c r="A1274" s="209">
        <v>2</v>
      </c>
      <c r="B1274" s="206" t="s">
        <v>81</v>
      </c>
      <c r="C1274" s="206" t="s">
        <v>329</v>
      </c>
      <c r="D1274" s="210" t="s">
        <v>1561</v>
      </c>
      <c r="E1274" s="214" t="s">
        <v>483</v>
      </c>
      <c r="F1274" s="209" t="s">
        <v>170</v>
      </c>
      <c r="G1274" s="206" t="s">
        <v>244</v>
      </c>
      <c r="H1274" s="212">
        <v>22211</v>
      </c>
    </row>
    <row r="1275" spans="1:8" hidden="1" x14ac:dyDescent="0.35">
      <c r="A1275" s="209">
        <v>2</v>
      </c>
      <c r="B1275" s="206" t="s">
        <v>81</v>
      </c>
      <c r="C1275" s="206" t="s">
        <v>329</v>
      </c>
      <c r="D1275" s="210" t="s">
        <v>1562</v>
      </c>
      <c r="E1275" s="215" t="s">
        <v>484</v>
      </c>
      <c r="F1275" s="209" t="s">
        <v>170</v>
      </c>
      <c r="G1275" s="206" t="s">
        <v>244</v>
      </c>
      <c r="H1275" s="212">
        <v>222111</v>
      </c>
    </row>
    <row r="1276" spans="1:8" x14ac:dyDescent="0.35">
      <c r="A1276" s="209">
        <v>2</v>
      </c>
      <c r="B1276" s="206" t="s">
        <v>81</v>
      </c>
      <c r="C1276" s="206" t="s">
        <v>329</v>
      </c>
      <c r="D1276" s="210" t="s">
        <v>1563</v>
      </c>
      <c r="E1276" s="213" t="s">
        <v>332</v>
      </c>
      <c r="F1276" s="209" t="s">
        <v>171</v>
      </c>
      <c r="G1276" s="206" t="s">
        <v>244</v>
      </c>
      <c r="H1276" s="212">
        <v>3182</v>
      </c>
    </row>
    <row r="1277" spans="1:8" hidden="1" x14ac:dyDescent="0.35">
      <c r="A1277" s="209">
        <v>2</v>
      </c>
      <c r="B1277" s="206" t="s">
        <v>81</v>
      </c>
      <c r="C1277" s="206" t="s">
        <v>329</v>
      </c>
      <c r="D1277" s="210" t="s">
        <v>1564</v>
      </c>
      <c r="E1277" s="214" t="s">
        <v>483</v>
      </c>
      <c r="F1277" s="209" t="s">
        <v>171</v>
      </c>
      <c r="G1277" s="206" t="s">
        <v>244</v>
      </c>
      <c r="H1277" s="212">
        <v>22211</v>
      </c>
    </row>
    <row r="1278" spans="1:8" ht="43.5" hidden="1" x14ac:dyDescent="0.35">
      <c r="A1278" s="209">
        <v>2</v>
      </c>
      <c r="B1278" s="206" t="s">
        <v>81</v>
      </c>
      <c r="C1278" s="206" t="s">
        <v>329</v>
      </c>
      <c r="D1278" s="210" t="s">
        <v>1565</v>
      </c>
      <c r="E1278" s="215" t="s">
        <v>484</v>
      </c>
      <c r="F1278" s="209" t="s">
        <v>171</v>
      </c>
      <c r="G1278" s="206" t="s">
        <v>244</v>
      </c>
      <c r="H1278" s="212">
        <v>222111</v>
      </c>
    </row>
    <row r="1279" spans="1:8" ht="29" hidden="1" x14ac:dyDescent="0.35">
      <c r="A1279" s="209">
        <v>2</v>
      </c>
      <c r="B1279" s="206" t="s">
        <v>81</v>
      </c>
      <c r="C1279" s="206" t="s">
        <v>329</v>
      </c>
      <c r="D1279" s="210" t="s">
        <v>1566</v>
      </c>
      <c r="E1279" s="215" t="s">
        <v>484</v>
      </c>
      <c r="F1279" s="209" t="s">
        <v>171</v>
      </c>
      <c r="G1279" s="206" t="s">
        <v>244</v>
      </c>
      <c r="H1279" s="212">
        <v>222111</v>
      </c>
    </row>
    <row r="1280" spans="1:8" ht="29" hidden="1" x14ac:dyDescent="0.35">
      <c r="A1280" s="209">
        <v>2</v>
      </c>
      <c r="B1280" s="206" t="s">
        <v>81</v>
      </c>
      <c r="C1280" s="206" t="s">
        <v>329</v>
      </c>
      <c r="D1280" s="210" t="s">
        <v>1567</v>
      </c>
      <c r="E1280" s="215" t="s">
        <v>484</v>
      </c>
      <c r="F1280" s="209" t="s">
        <v>171</v>
      </c>
      <c r="G1280" s="206" t="s">
        <v>244</v>
      </c>
      <c r="H1280" s="212">
        <v>222111</v>
      </c>
    </row>
    <row r="1281" spans="1:8" ht="29" hidden="1" x14ac:dyDescent="0.35">
      <c r="A1281" s="209">
        <v>2</v>
      </c>
      <c r="B1281" s="206" t="s">
        <v>81</v>
      </c>
      <c r="C1281" s="206" t="s">
        <v>329</v>
      </c>
      <c r="D1281" s="210" t="s">
        <v>1568</v>
      </c>
      <c r="E1281" s="215" t="s">
        <v>484</v>
      </c>
      <c r="F1281" s="209" t="s">
        <v>171</v>
      </c>
      <c r="G1281" s="206" t="s">
        <v>244</v>
      </c>
      <c r="H1281" s="212">
        <v>222111</v>
      </c>
    </row>
    <row r="1282" spans="1:8" hidden="1" x14ac:dyDescent="0.35">
      <c r="A1282" s="209">
        <v>2</v>
      </c>
      <c r="B1282" s="206" t="s">
        <v>81</v>
      </c>
      <c r="C1282" s="206" t="s">
        <v>329</v>
      </c>
      <c r="D1282" s="210" t="s">
        <v>1569</v>
      </c>
      <c r="E1282" s="214" t="s">
        <v>483</v>
      </c>
      <c r="F1282" s="209" t="s">
        <v>171</v>
      </c>
      <c r="G1282" s="206" t="s">
        <v>244</v>
      </c>
      <c r="H1282" s="212">
        <v>22211</v>
      </c>
    </row>
    <row r="1283" spans="1:8" ht="29" hidden="1" x14ac:dyDescent="0.35">
      <c r="A1283" s="209">
        <v>2</v>
      </c>
      <c r="B1283" s="206" t="s">
        <v>81</v>
      </c>
      <c r="C1283" s="206" t="s">
        <v>329</v>
      </c>
      <c r="D1283" s="210" t="s">
        <v>1570</v>
      </c>
      <c r="E1283" s="215" t="s">
        <v>484</v>
      </c>
      <c r="F1283" s="209" t="s">
        <v>171</v>
      </c>
      <c r="G1283" s="206" t="s">
        <v>244</v>
      </c>
      <c r="H1283" s="212">
        <v>222111</v>
      </c>
    </row>
    <row r="1284" spans="1:8" hidden="1" x14ac:dyDescent="0.35">
      <c r="A1284" s="209">
        <v>2</v>
      </c>
      <c r="B1284" s="206" t="s">
        <v>81</v>
      </c>
      <c r="C1284" s="206" t="s">
        <v>329</v>
      </c>
      <c r="D1284" s="210" t="s">
        <v>1571</v>
      </c>
      <c r="E1284" s="215" t="s">
        <v>484</v>
      </c>
      <c r="F1284" s="209" t="s">
        <v>171</v>
      </c>
      <c r="G1284" s="206" t="s">
        <v>244</v>
      </c>
      <c r="H1284" s="212">
        <v>222111</v>
      </c>
    </row>
    <row r="1285" spans="1:8" ht="29" hidden="1" x14ac:dyDescent="0.35">
      <c r="A1285" s="209">
        <v>2</v>
      </c>
      <c r="B1285" s="206" t="s">
        <v>81</v>
      </c>
      <c r="C1285" s="206" t="s">
        <v>329</v>
      </c>
      <c r="D1285" s="210" t="s">
        <v>1572</v>
      </c>
      <c r="E1285" s="215" t="s">
        <v>484</v>
      </c>
      <c r="F1285" s="209" t="s">
        <v>171</v>
      </c>
      <c r="G1285" s="206" t="s">
        <v>244</v>
      </c>
      <c r="H1285" s="212">
        <v>222111</v>
      </c>
    </row>
    <row r="1286" spans="1:8" hidden="1" x14ac:dyDescent="0.35">
      <c r="A1286" s="209">
        <v>2</v>
      </c>
      <c r="B1286" s="206" t="s">
        <v>81</v>
      </c>
      <c r="C1286" s="206" t="s">
        <v>329</v>
      </c>
      <c r="D1286" s="210" t="s">
        <v>1573</v>
      </c>
      <c r="E1286" s="214" t="s">
        <v>483</v>
      </c>
      <c r="F1286" s="209" t="s">
        <v>171</v>
      </c>
      <c r="G1286" s="206" t="s">
        <v>244</v>
      </c>
      <c r="H1286" s="212">
        <v>22211</v>
      </c>
    </row>
    <row r="1287" spans="1:8" ht="29" hidden="1" x14ac:dyDescent="0.35">
      <c r="A1287" s="209">
        <v>2</v>
      </c>
      <c r="B1287" s="206" t="s">
        <v>81</v>
      </c>
      <c r="C1287" s="206" t="s">
        <v>329</v>
      </c>
      <c r="D1287" s="210" t="s">
        <v>1574</v>
      </c>
      <c r="E1287" s="215" t="s">
        <v>484</v>
      </c>
      <c r="F1287" s="209" t="s">
        <v>171</v>
      </c>
      <c r="G1287" s="206" t="s">
        <v>244</v>
      </c>
      <c r="H1287" s="212">
        <v>222111</v>
      </c>
    </row>
    <row r="1288" spans="1:8" ht="72.5" hidden="1" x14ac:dyDescent="0.35">
      <c r="A1288" s="209">
        <v>2</v>
      </c>
      <c r="B1288" s="206" t="s">
        <v>81</v>
      </c>
      <c r="C1288" s="206" t="s">
        <v>329</v>
      </c>
      <c r="D1288" s="210" t="s">
        <v>1575</v>
      </c>
      <c r="E1288" s="215" t="s">
        <v>484</v>
      </c>
      <c r="F1288" s="209" t="s">
        <v>171</v>
      </c>
      <c r="G1288" s="206" t="s">
        <v>244</v>
      </c>
      <c r="H1288" s="212">
        <v>222111</v>
      </c>
    </row>
    <row r="1289" spans="1:8" hidden="1" x14ac:dyDescent="0.35">
      <c r="A1289" s="209">
        <v>2</v>
      </c>
      <c r="B1289" s="206" t="s">
        <v>81</v>
      </c>
      <c r="C1289" s="206" t="s">
        <v>329</v>
      </c>
      <c r="D1289" s="210" t="s">
        <v>1576</v>
      </c>
      <c r="E1289" s="215" t="s">
        <v>484</v>
      </c>
      <c r="F1289" s="209" t="s">
        <v>171</v>
      </c>
      <c r="G1289" s="206" t="s">
        <v>244</v>
      </c>
      <c r="H1289" s="212">
        <v>222111</v>
      </c>
    </row>
    <row r="1290" spans="1:8" hidden="1" x14ac:dyDescent="0.35">
      <c r="A1290" s="209">
        <v>2</v>
      </c>
      <c r="B1290" s="206" t="s">
        <v>81</v>
      </c>
      <c r="C1290" s="206" t="s">
        <v>329</v>
      </c>
      <c r="D1290" s="210" t="s">
        <v>1577</v>
      </c>
      <c r="E1290" s="214" t="s">
        <v>483</v>
      </c>
      <c r="F1290" s="209" t="s">
        <v>171</v>
      </c>
      <c r="G1290" s="206" t="s">
        <v>244</v>
      </c>
      <c r="H1290" s="212">
        <v>22211</v>
      </c>
    </row>
    <row r="1291" spans="1:8" ht="29" hidden="1" x14ac:dyDescent="0.35">
      <c r="A1291" s="209">
        <v>2</v>
      </c>
      <c r="B1291" s="206" t="s">
        <v>81</v>
      </c>
      <c r="C1291" s="206" t="s">
        <v>329</v>
      </c>
      <c r="D1291" s="210" t="s">
        <v>1570</v>
      </c>
      <c r="E1291" s="215" t="s">
        <v>484</v>
      </c>
      <c r="F1291" s="209" t="s">
        <v>171</v>
      </c>
      <c r="G1291" s="206" t="s">
        <v>244</v>
      </c>
      <c r="H1291" s="212">
        <v>222111</v>
      </c>
    </row>
    <row r="1292" spans="1:8" ht="87" hidden="1" x14ac:dyDescent="0.35">
      <c r="A1292" s="209">
        <v>2</v>
      </c>
      <c r="B1292" s="206" t="s">
        <v>81</v>
      </c>
      <c r="C1292" s="206" t="s">
        <v>329</v>
      </c>
      <c r="D1292" s="210" t="s">
        <v>1578</v>
      </c>
      <c r="E1292" s="215" t="s">
        <v>484</v>
      </c>
      <c r="F1292" s="209" t="s">
        <v>171</v>
      </c>
      <c r="G1292" s="206" t="s">
        <v>244</v>
      </c>
      <c r="H1292" s="212">
        <v>222111</v>
      </c>
    </row>
    <row r="1293" spans="1:8" ht="29" hidden="1" x14ac:dyDescent="0.35">
      <c r="A1293" s="209">
        <v>2</v>
      </c>
      <c r="B1293" s="206" t="s">
        <v>81</v>
      </c>
      <c r="C1293" s="206" t="s">
        <v>329</v>
      </c>
      <c r="D1293" s="210" t="s">
        <v>1579</v>
      </c>
      <c r="E1293" s="215" t="s">
        <v>484</v>
      </c>
      <c r="F1293" s="209" t="s">
        <v>171</v>
      </c>
      <c r="G1293" s="206" t="s">
        <v>244</v>
      </c>
      <c r="H1293" s="212">
        <v>222111</v>
      </c>
    </row>
    <row r="1294" spans="1:8" hidden="1" x14ac:dyDescent="0.35">
      <c r="A1294" s="209">
        <v>2</v>
      </c>
      <c r="B1294" s="206" t="s">
        <v>81</v>
      </c>
      <c r="C1294" s="206" t="s">
        <v>329</v>
      </c>
      <c r="D1294" s="210" t="s">
        <v>1580</v>
      </c>
      <c r="E1294" s="214" t="s">
        <v>483</v>
      </c>
      <c r="F1294" s="209" t="s">
        <v>171</v>
      </c>
      <c r="G1294" s="206" t="s">
        <v>244</v>
      </c>
      <c r="H1294" s="212">
        <v>22211</v>
      </c>
    </row>
    <row r="1295" spans="1:8" ht="29" hidden="1" x14ac:dyDescent="0.35">
      <c r="A1295" s="209">
        <v>2</v>
      </c>
      <c r="B1295" s="206" t="s">
        <v>81</v>
      </c>
      <c r="C1295" s="206" t="s">
        <v>329</v>
      </c>
      <c r="D1295" s="210" t="s">
        <v>1581</v>
      </c>
      <c r="E1295" s="215" t="s">
        <v>484</v>
      </c>
      <c r="F1295" s="209" t="s">
        <v>171</v>
      </c>
      <c r="G1295" s="206" t="s">
        <v>244</v>
      </c>
      <c r="H1295" s="212">
        <v>222111</v>
      </c>
    </row>
    <row r="1296" spans="1:8" ht="72.5" hidden="1" x14ac:dyDescent="0.35">
      <c r="A1296" s="209">
        <v>2</v>
      </c>
      <c r="B1296" s="206" t="s">
        <v>81</v>
      </c>
      <c r="C1296" s="206" t="s">
        <v>329</v>
      </c>
      <c r="D1296" s="210" t="s">
        <v>1582</v>
      </c>
      <c r="E1296" s="215" t="s">
        <v>484</v>
      </c>
      <c r="F1296" s="209" t="s">
        <v>171</v>
      </c>
      <c r="G1296" s="206" t="s">
        <v>244</v>
      </c>
      <c r="H1296" s="212">
        <v>222111</v>
      </c>
    </row>
    <row r="1297" spans="1:8" ht="29" hidden="1" x14ac:dyDescent="0.35">
      <c r="A1297" s="209">
        <v>2</v>
      </c>
      <c r="B1297" s="206" t="s">
        <v>81</v>
      </c>
      <c r="C1297" s="206" t="s">
        <v>329</v>
      </c>
      <c r="D1297" s="210" t="s">
        <v>1583</v>
      </c>
      <c r="E1297" s="215" t="s">
        <v>484</v>
      </c>
      <c r="F1297" s="209" t="s">
        <v>171</v>
      </c>
      <c r="G1297" s="206" t="s">
        <v>244</v>
      </c>
      <c r="H1297" s="212">
        <v>222111</v>
      </c>
    </row>
    <row r="1298" spans="1:8" ht="29" hidden="1" x14ac:dyDescent="0.35">
      <c r="A1298" s="209">
        <v>2</v>
      </c>
      <c r="B1298" s="206" t="s">
        <v>81</v>
      </c>
      <c r="C1298" s="206" t="s">
        <v>329</v>
      </c>
      <c r="D1298" s="210" t="s">
        <v>1584</v>
      </c>
      <c r="E1298" s="214" t="s">
        <v>483</v>
      </c>
      <c r="F1298" s="209" t="s">
        <v>171</v>
      </c>
      <c r="G1298" s="206" t="s">
        <v>244</v>
      </c>
      <c r="H1298" s="212">
        <v>22211</v>
      </c>
    </row>
    <row r="1299" spans="1:8" hidden="1" x14ac:dyDescent="0.35">
      <c r="A1299" s="209">
        <v>2</v>
      </c>
      <c r="B1299" s="206" t="s">
        <v>81</v>
      </c>
      <c r="C1299" s="206" t="s">
        <v>329</v>
      </c>
      <c r="D1299" s="210" t="s">
        <v>1585</v>
      </c>
      <c r="E1299" s="215" t="s">
        <v>484</v>
      </c>
      <c r="F1299" s="209" t="s">
        <v>171</v>
      </c>
      <c r="G1299" s="206" t="s">
        <v>244</v>
      </c>
      <c r="H1299" s="212">
        <v>222111</v>
      </c>
    </row>
    <row r="1300" spans="1:8" ht="43.5" hidden="1" x14ac:dyDescent="0.35">
      <c r="A1300" s="209">
        <v>2</v>
      </c>
      <c r="B1300" s="206" t="s">
        <v>81</v>
      </c>
      <c r="C1300" s="206" t="s">
        <v>329</v>
      </c>
      <c r="D1300" s="210" t="s">
        <v>1586</v>
      </c>
      <c r="E1300" s="215" t="s">
        <v>484</v>
      </c>
      <c r="F1300" s="209" t="s">
        <v>171</v>
      </c>
      <c r="G1300" s="206" t="s">
        <v>244</v>
      </c>
      <c r="H1300" s="212">
        <v>222111</v>
      </c>
    </row>
    <row r="1301" spans="1:8" x14ac:dyDescent="0.35">
      <c r="A1301" s="209">
        <v>2</v>
      </c>
      <c r="B1301" s="206" t="s">
        <v>81</v>
      </c>
      <c r="C1301" s="206" t="s">
        <v>329</v>
      </c>
      <c r="D1301" s="210" t="s">
        <v>1587</v>
      </c>
      <c r="E1301" s="213" t="s">
        <v>332</v>
      </c>
      <c r="F1301" s="209" t="s">
        <v>172</v>
      </c>
      <c r="G1301" s="206" t="s">
        <v>244</v>
      </c>
      <c r="H1301" s="212">
        <v>3183</v>
      </c>
    </row>
    <row r="1302" spans="1:8" hidden="1" x14ac:dyDescent="0.35">
      <c r="A1302" s="209">
        <v>2</v>
      </c>
      <c r="B1302" s="206" t="s">
        <v>81</v>
      </c>
      <c r="C1302" s="206" t="s">
        <v>329</v>
      </c>
      <c r="D1302" s="210" t="s">
        <v>1588</v>
      </c>
      <c r="E1302" s="214" t="s">
        <v>483</v>
      </c>
      <c r="F1302" s="209" t="s">
        <v>172</v>
      </c>
      <c r="G1302" s="206" t="s">
        <v>244</v>
      </c>
      <c r="H1302" s="212">
        <v>22211</v>
      </c>
    </row>
    <row r="1303" spans="1:8" ht="29" hidden="1" x14ac:dyDescent="0.35">
      <c r="A1303" s="209">
        <v>2</v>
      </c>
      <c r="B1303" s="206" t="s">
        <v>81</v>
      </c>
      <c r="C1303" s="206" t="s">
        <v>329</v>
      </c>
      <c r="D1303" s="210" t="s">
        <v>1589</v>
      </c>
      <c r="E1303" s="215" t="s">
        <v>484</v>
      </c>
      <c r="F1303" s="209" t="s">
        <v>172</v>
      </c>
      <c r="G1303" s="206" t="s">
        <v>244</v>
      </c>
      <c r="H1303" s="212">
        <v>222111</v>
      </c>
    </row>
    <row r="1304" spans="1:8" ht="29" hidden="1" x14ac:dyDescent="0.35">
      <c r="A1304" s="209">
        <v>2</v>
      </c>
      <c r="B1304" s="206" t="s">
        <v>81</v>
      </c>
      <c r="C1304" s="206" t="s">
        <v>329</v>
      </c>
      <c r="D1304" s="210" t="s">
        <v>1590</v>
      </c>
      <c r="E1304" s="215" t="s">
        <v>484</v>
      </c>
      <c r="F1304" s="209" t="s">
        <v>172</v>
      </c>
      <c r="G1304" s="206" t="s">
        <v>244</v>
      </c>
      <c r="H1304" s="212">
        <v>222111</v>
      </c>
    </row>
    <row r="1305" spans="1:8" ht="43.5" hidden="1" x14ac:dyDescent="0.35">
      <c r="A1305" s="209">
        <v>2</v>
      </c>
      <c r="B1305" s="206" t="s">
        <v>81</v>
      </c>
      <c r="C1305" s="206" t="s">
        <v>329</v>
      </c>
      <c r="D1305" s="210" t="s">
        <v>1591</v>
      </c>
      <c r="E1305" s="215" t="s">
        <v>484</v>
      </c>
      <c r="F1305" s="209" t="s">
        <v>172</v>
      </c>
      <c r="G1305" s="206" t="s">
        <v>244</v>
      </c>
      <c r="H1305" s="212">
        <v>222111</v>
      </c>
    </row>
    <row r="1306" spans="1:8" ht="43.5" hidden="1" x14ac:dyDescent="0.35">
      <c r="A1306" s="209">
        <v>2</v>
      </c>
      <c r="B1306" s="206" t="s">
        <v>81</v>
      </c>
      <c r="C1306" s="206" t="s">
        <v>329</v>
      </c>
      <c r="D1306" s="210" t="s">
        <v>1592</v>
      </c>
      <c r="E1306" s="215" t="s">
        <v>484</v>
      </c>
      <c r="F1306" s="209" t="s">
        <v>172</v>
      </c>
      <c r="G1306" s="206" t="s">
        <v>244</v>
      </c>
      <c r="H1306" s="212">
        <v>222111</v>
      </c>
    </row>
    <row r="1307" spans="1:8" ht="29" hidden="1" x14ac:dyDescent="0.35">
      <c r="A1307" s="209">
        <v>2</v>
      </c>
      <c r="B1307" s="206" t="s">
        <v>81</v>
      </c>
      <c r="C1307" s="206" t="s">
        <v>329</v>
      </c>
      <c r="D1307" s="210" t="s">
        <v>1593</v>
      </c>
      <c r="E1307" s="215" t="s">
        <v>484</v>
      </c>
      <c r="F1307" s="209" t="s">
        <v>172</v>
      </c>
      <c r="G1307" s="206" t="s">
        <v>244</v>
      </c>
      <c r="H1307" s="212">
        <v>222111</v>
      </c>
    </row>
    <row r="1308" spans="1:8" hidden="1" x14ac:dyDescent="0.35">
      <c r="A1308" s="209">
        <v>2</v>
      </c>
      <c r="B1308" s="206" t="s">
        <v>81</v>
      </c>
      <c r="C1308" s="206" t="s">
        <v>329</v>
      </c>
      <c r="D1308" s="210" t="s">
        <v>1594</v>
      </c>
      <c r="E1308" s="215" t="s">
        <v>484</v>
      </c>
      <c r="F1308" s="209" t="s">
        <v>172</v>
      </c>
      <c r="G1308" s="206" t="s">
        <v>244</v>
      </c>
      <c r="H1308" s="212">
        <v>222111</v>
      </c>
    </row>
    <row r="1309" spans="1:8" hidden="1" x14ac:dyDescent="0.35">
      <c r="A1309" s="209">
        <v>2</v>
      </c>
      <c r="B1309" s="206" t="s">
        <v>81</v>
      </c>
      <c r="C1309" s="206" t="s">
        <v>329</v>
      </c>
      <c r="D1309" s="210" t="s">
        <v>586</v>
      </c>
      <c r="E1309" s="214" t="s">
        <v>483</v>
      </c>
      <c r="F1309" s="209" t="s">
        <v>172</v>
      </c>
      <c r="G1309" s="206" t="s">
        <v>244</v>
      </c>
      <c r="H1309" s="212">
        <v>22211</v>
      </c>
    </row>
    <row r="1310" spans="1:8" hidden="1" x14ac:dyDescent="0.35">
      <c r="A1310" s="209">
        <v>2</v>
      </c>
      <c r="B1310" s="206" t="s">
        <v>81</v>
      </c>
      <c r="C1310" s="206" t="s">
        <v>329</v>
      </c>
      <c r="D1310" s="210" t="s">
        <v>1595</v>
      </c>
      <c r="E1310" s="215" t="s">
        <v>484</v>
      </c>
      <c r="F1310" s="209" t="s">
        <v>172</v>
      </c>
      <c r="G1310" s="206" t="s">
        <v>244</v>
      </c>
      <c r="H1310" s="212">
        <v>222111</v>
      </c>
    </row>
    <row r="1311" spans="1:8" ht="29" hidden="1" x14ac:dyDescent="0.35">
      <c r="A1311" s="209">
        <v>2</v>
      </c>
      <c r="B1311" s="206" t="s">
        <v>81</v>
      </c>
      <c r="C1311" s="206" t="s">
        <v>329</v>
      </c>
      <c r="D1311" s="210" t="s">
        <v>1596</v>
      </c>
      <c r="E1311" s="215" t="s">
        <v>484</v>
      </c>
      <c r="F1311" s="209" t="s">
        <v>172</v>
      </c>
      <c r="G1311" s="206" t="s">
        <v>244</v>
      </c>
      <c r="H1311" s="212">
        <v>222111</v>
      </c>
    </row>
    <row r="1312" spans="1:8" hidden="1" x14ac:dyDescent="0.35">
      <c r="A1312" s="209">
        <v>2</v>
      </c>
      <c r="B1312" s="206" t="s">
        <v>81</v>
      </c>
      <c r="C1312" s="206" t="s">
        <v>329</v>
      </c>
      <c r="D1312" s="210" t="s">
        <v>1597</v>
      </c>
      <c r="E1312" s="215" t="s">
        <v>484</v>
      </c>
      <c r="F1312" s="209" t="s">
        <v>172</v>
      </c>
      <c r="G1312" s="206" t="s">
        <v>244</v>
      </c>
      <c r="H1312" s="212">
        <v>222111</v>
      </c>
    </row>
    <row r="1313" spans="1:8" ht="43.5" hidden="1" x14ac:dyDescent="0.35">
      <c r="A1313" s="209">
        <v>2</v>
      </c>
      <c r="B1313" s="206" t="s">
        <v>81</v>
      </c>
      <c r="C1313" s="206" t="s">
        <v>329</v>
      </c>
      <c r="D1313" s="210" t="s">
        <v>1598</v>
      </c>
      <c r="E1313" s="215" t="s">
        <v>484</v>
      </c>
      <c r="F1313" s="209" t="s">
        <v>172</v>
      </c>
      <c r="G1313" s="206" t="s">
        <v>244</v>
      </c>
      <c r="H1313" s="212">
        <v>222111</v>
      </c>
    </row>
    <row r="1314" spans="1:8" hidden="1" x14ac:dyDescent="0.35">
      <c r="A1314" s="209">
        <v>2</v>
      </c>
      <c r="B1314" s="206" t="s">
        <v>81</v>
      </c>
      <c r="C1314" s="206" t="s">
        <v>329</v>
      </c>
      <c r="D1314" s="210" t="s">
        <v>1599</v>
      </c>
      <c r="E1314" s="214" t="s">
        <v>483</v>
      </c>
      <c r="F1314" s="209" t="s">
        <v>172</v>
      </c>
      <c r="G1314" s="206" t="s">
        <v>244</v>
      </c>
      <c r="H1314" s="212">
        <v>22211</v>
      </c>
    </row>
    <row r="1315" spans="1:8" ht="29" hidden="1" x14ac:dyDescent="0.35">
      <c r="A1315" s="209">
        <v>2</v>
      </c>
      <c r="B1315" s="206" t="s">
        <v>81</v>
      </c>
      <c r="C1315" s="206" t="s">
        <v>329</v>
      </c>
      <c r="D1315" s="210" t="s">
        <v>1600</v>
      </c>
      <c r="E1315" s="215" t="s">
        <v>484</v>
      </c>
      <c r="F1315" s="209" t="s">
        <v>172</v>
      </c>
      <c r="G1315" s="206" t="s">
        <v>244</v>
      </c>
      <c r="H1315" s="212">
        <v>222111</v>
      </c>
    </row>
    <row r="1316" spans="1:8" ht="43.5" hidden="1" x14ac:dyDescent="0.35">
      <c r="A1316" s="209">
        <v>2</v>
      </c>
      <c r="B1316" s="206" t="s">
        <v>81</v>
      </c>
      <c r="C1316" s="206" t="s">
        <v>329</v>
      </c>
      <c r="D1316" s="210" t="s">
        <v>1601</v>
      </c>
      <c r="E1316" s="215" t="s">
        <v>484</v>
      </c>
      <c r="F1316" s="209" t="s">
        <v>172</v>
      </c>
      <c r="G1316" s="206" t="s">
        <v>244</v>
      </c>
      <c r="H1316" s="212">
        <v>222111</v>
      </c>
    </row>
    <row r="1317" spans="1:8" hidden="1" x14ac:dyDescent="0.35">
      <c r="A1317" s="209">
        <v>2</v>
      </c>
      <c r="B1317" s="206" t="s">
        <v>81</v>
      </c>
      <c r="C1317" s="206" t="s">
        <v>329</v>
      </c>
      <c r="D1317" s="210" t="s">
        <v>1602</v>
      </c>
      <c r="E1317" s="215" t="s">
        <v>484</v>
      </c>
      <c r="F1317" s="209" t="s">
        <v>172</v>
      </c>
      <c r="G1317" s="206" t="s">
        <v>244</v>
      </c>
      <c r="H1317" s="212">
        <v>222111</v>
      </c>
    </row>
    <row r="1318" spans="1:8" hidden="1" x14ac:dyDescent="0.35">
      <c r="A1318" s="209">
        <v>2</v>
      </c>
      <c r="B1318" s="206" t="s">
        <v>81</v>
      </c>
      <c r="C1318" s="206" t="s">
        <v>329</v>
      </c>
      <c r="D1318" s="210" t="s">
        <v>1603</v>
      </c>
      <c r="E1318" s="214" t="s">
        <v>483</v>
      </c>
      <c r="F1318" s="209" t="s">
        <v>172</v>
      </c>
      <c r="G1318" s="206" t="s">
        <v>244</v>
      </c>
      <c r="H1318" s="212">
        <v>22211</v>
      </c>
    </row>
    <row r="1319" spans="1:8" ht="29" hidden="1" x14ac:dyDescent="0.35">
      <c r="A1319" s="209">
        <v>2</v>
      </c>
      <c r="B1319" s="206" t="s">
        <v>81</v>
      </c>
      <c r="C1319" s="206" t="s">
        <v>329</v>
      </c>
      <c r="D1319" s="210" t="s">
        <v>1604</v>
      </c>
      <c r="E1319" s="215" t="s">
        <v>484</v>
      </c>
      <c r="F1319" s="209" t="s">
        <v>172</v>
      </c>
      <c r="G1319" s="206" t="s">
        <v>244</v>
      </c>
      <c r="H1319" s="212">
        <v>222111</v>
      </c>
    </row>
    <row r="1320" spans="1:8" hidden="1" x14ac:dyDescent="0.35">
      <c r="A1320" s="209">
        <v>2</v>
      </c>
      <c r="B1320" s="206" t="s">
        <v>81</v>
      </c>
      <c r="C1320" s="206" t="s">
        <v>329</v>
      </c>
      <c r="D1320" s="210" t="s">
        <v>1605</v>
      </c>
      <c r="E1320" s="215" t="s">
        <v>484</v>
      </c>
      <c r="F1320" s="209" t="s">
        <v>172</v>
      </c>
      <c r="G1320" s="206" t="s">
        <v>244</v>
      </c>
      <c r="H1320" s="212">
        <v>222111</v>
      </c>
    </row>
    <row r="1321" spans="1:8" hidden="1" x14ac:dyDescent="0.35">
      <c r="A1321" s="209">
        <v>2</v>
      </c>
      <c r="B1321" s="206" t="s">
        <v>81</v>
      </c>
      <c r="C1321" s="206" t="s">
        <v>329</v>
      </c>
      <c r="D1321" s="210" t="s">
        <v>1606</v>
      </c>
      <c r="E1321" s="215" t="s">
        <v>484</v>
      </c>
      <c r="F1321" s="209" t="s">
        <v>172</v>
      </c>
      <c r="G1321" s="206" t="s">
        <v>244</v>
      </c>
      <c r="H1321" s="212">
        <v>222111</v>
      </c>
    </row>
    <row r="1322" spans="1:8" hidden="1" x14ac:dyDescent="0.35">
      <c r="A1322" s="209">
        <v>2</v>
      </c>
      <c r="B1322" s="206" t="s">
        <v>81</v>
      </c>
      <c r="C1322" s="206" t="s">
        <v>329</v>
      </c>
      <c r="D1322" s="210" t="s">
        <v>1607</v>
      </c>
      <c r="E1322" s="215" t="s">
        <v>484</v>
      </c>
      <c r="F1322" s="209" t="s">
        <v>172</v>
      </c>
      <c r="G1322" s="206" t="s">
        <v>244</v>
      </c>
      <c r="H1322" s="212">
        <v>222111</v>
      </c>
    </row>
    <row r="1323" spans="1:8" hidden="1" x14ac:dyDescent="0.35">
      <c r="A1323" s="209">
        <v>2</v>
      </c>
      <c r="B1323" s="206" t="s">
        <v>81</v>
      </c>
      <c r="C1323" s="206" t="s">
        <v>329</v>
      </c>
      <c r="D1323" s="210" t="s">
        <v>1608</v>
      </c>
      <c r="E1323" s="214" t="s">
        <v>483</v>
      </c>
      <c r="F1323" s="209" t="s">
        <v>172</v>
      </c>
      <c r="G1323" s="206" t="s">
        <v>244</v>
      </c>
      <c r="H1323" s="212">
        <v>22211</v>
      </c>
    </row>
    <row r="1324" spans="1:8" ht="29" hidden="1" x14ac:dyDescent="0.35">
      <c r="A1324" s="209">
        <v>2</v>
      </c>
      <c r="B1324" s="206" t="s">
        <v>81</v>
      </c>
      <c r="C1324" s="206" t="s">
        <v>329</v>
      </c>
      <c r="D1324" s="210" t="s">
        <v>1600</v>
      </c>
      <c r="E1324" s="215" t="s">
        <v>484</v>
      </c>
      <c r="F1324" s="209" t="s">
        <v>172</v>
      </c>
      <c r="G1324" s="206" t="s">
        <v>244</v>
      </c>
      <c r="H1324" s="212">
        <v>222111</v>
      </c>
    </row>
    <row r="1325" spans="1:8" hidden="1" x14ac:dyDescent="0.35">
      <c r="A1325" s="209">
        <v>2</v>
      </c>
      <c r="B1325" s="206" t="s">
        <v>81</v>
      </c>
      <c r="C1325" s="206" t="s">
        <v>329</v>
      </c>
      <c r="D1325" s="210" t="s">
        <v>1609</v>
      </c>
      <c r="E1325" s="215" t="s">
        <v>484</v>
      </c>
      <c r="F1325" s="209" t="s">
        <v>172</v>
      </c>
      <c r="G1325" s="206" t="s">
        <v>244</v>
      </c>
      <c r="H1325" s="212">
        <v>222111</v>
      </c>
    </row>
    <row r="1326" spans="1:8" ht="29" hidden="1" x14ac:dyDescent="0.35">
      <c r="A1326" s="209">
        <v>2</v>
      </c>
      <c r="B1326" s="206" t="s">
        <v>81</v>
      </c>
      <c r="C1326" s="206" t="s">
        <v>329</v>
      </c>
      <c r="D1326" s="210" t="s">
        <v>1610</v>
      </c>
      <c r="E1326" s="215" t="s">
        <v>484</v>
      </c>
      <c r="F1326" s="209" t="s">
        <v>172</v>
      </c>
      <c r="G1326" s="206" t="s">
        <v>244</v>
      </c>
      <c r="H1326" s="212">
        <v>222111</v>
      </c>
    </row>
    <row r="1327" spans="1:8" hidden="1" x14ac:dyDescent="0.35">
      <c r="A1327" s="209">
        <v>2</v>
      </c>
      <c r="B1327" s="206" t="s">
        <v>81</v>
      </c>
      <c r="C1327" s="206" t="s">
        <v>329</v>
      </c>
      <c r="D1327" s="210" t="s">
        <v>1611</v>
      </c>
      <c r="E1327" s="214" t="s">
        <v>483</v>
      </c>
      <c r="F1327" s="209" t="s">
        <v>172</v>
      </c>
      <c r="G1327" s="206" t="s">
        <v>244</v>
      </c>
      <c r="H1327" s="212">
        <v>22211</v>
      </c>
    </row>
    <row r="1328" spans="1:8" ht="43.5" hidden="1" x14ac:dyDescent="0.35">
      <c r="A1328" s="209">
        <v>2</v>
      </c>
      <c r="B1328" s="206" t="s">
        <v>81</v>
      </c>
      <c r="C1328" s="206" t="s">
        <v>329</v>
      </c>
      <c r="D1328" s="210" t="s">
        <v>1612</v>
      </c>
      <c r="E1328" s="215" t="s">
        <v>484</v>
      </c>
      <c r="F1328" s="209" t="s">
        <v>172</v>
      </c>
      <c r="G1328" s="206" t="s">
        <v>244</v>
      </c>
      <c r="H1328" s="212">
        <v>222111</v>
      </c>
    </row>
    <row r="1329" spans="1:8" hidden="1" x14ac:dyDescent="0.35">
      <c r="A1329" s="209">
        <v>2</v>
      </c>
      <c r="B1329" s="206" t="s">
        <v>81</v>
      </c>
      <c r="C1329" s="206" t="s">
        <v>329</v>
      </c>
      <c r="D1329" s="210" t="s">
        <v>1613</v>
      </c>
      <c r="E1329" s="215" t="s">
        <v>484</v>
      </c>
      <c r="F1329" s="209" t="s">
        <v>172</v>
      </c>
      <c r="G1329" s="206" t="s">
        <v>244</v>
      </c>
      <c r="H1329" s="212">
        <v>222111</v>
      </c>
    </row>
    <row r="1330" spans="1:8" hidden="1" x14ac:dyDescent="0.35">
      <c r="A1330" s="209">
        <v>2</v>
      </c>
      <c r="B1330" s="206" t="s">
        <v>81</v>
      </c>
      <c r="C1330" s="206" t="s">
        <v>329</v>
      </c>
      <c r="D1330" s="210" t="s">
        <v>1614</v>
      </c>
      <c r="E1330" s="215" t="s">
        <v>484</v>
      </c>
      <c r="F1330" s="209" t="s">
        <v>172</v>
      </c>
      <c r="G1330" s="206" t="s">
        <v>244</v>
      </c>
      <c r="H1330" s="212">
        <v>222111</v>
      </c>
    </row>
    <row r="1331" spans="1:8" ht="29" hidden="1" x14ac:dyDescent="0.35">
      <c r="A1331" s="209">
        <v>2</v>
      </c>
      <c r="B1331" s="206" t="s">
        <v>81</v>
      </c>
      <c r="C1331" s="206" t="s">
        <v>329</v>
      </c>
      <c r="D1331" s="210" t="s">
        <v>1615</v>
      </c>
      <c r="E1331" s="215" t="s">
        <v>484</v>
      </c>
      <c r="F1331" s="209" t="s">
        <v>172</v>
      </c>
      <c r="G1331" s="206" t="s">
        <v>244</v>
      </c>
      <c r="H1331" s="212">
        <v>222111</v>
      </c>
    </row>
    <row r="1332" spans="1:8" hidden="1" x14ac:dyDescent="0.35">
      <c r="A1332" s="209">
        <v>2</v>
      </c>
      <c r="B1332" s="206" t="s">
        <v>81</v>
      </c>
      <c r="C1332" s="206" t="s">
        <v>329</v>
      </c>
      <c r="D1332" s="210" t="s">
        <v>1616</v>
      </c>
      <c r="E1332" s="214" t="s">
        <v>483</v>
      </c>
      <c r="F1332" s="209" t="s">
        <v>172</v>
      </c>
      <c r="G1332" s="206" t="s">
        <v>244</v>
      </c>
      <c r="H1332" s="212">
        <v>22211</v>
      </c>
    </row>
    <row r="1333" spans="1:8" ht="29" hidden="1" x14ac:dyDescent="0.35">
      <c r="A1333" s="209">
        <v>2</v>
      </c>
      <c r="B1333" s="206" t="s">
        <v>81</v>
      </c>
      <c r="C1333" s="206" t="s">
        <v>329</v>
      </c>
      <c r="D1333" s="210" t="s">
        <v>1617</v>
      </c>
      <c r="E1333" s="215" t="s">
        <v>484</v>
      </c>
      <c r="F1333" s="209" t="s">
        <v>172</v>
      </c>
      <c r="G1333" s="206" t="s">
        <v>244</v>
      </c>
      <c r="H1333" s="212">
        <v>222111</v>
      </c>
    </row>
    <row r="1334" spans="1:8" ht="29" hidden="1" x14ac:dyDescent="0.35">
      <c r="A1334" s="209">
        <v>2</v>
      </c>
      <c r="B1334" s="206" t="s">
        <v>81</v>
      </c>
      <c r="C1334" s="206" t="s">
        <v>329</v>
      </c>
      <c r="D1334" s="210" t="s">
        <v>1618</v>
      </c>
      <c r="E1334" s="215" t="s">
        <v>484</v>
      </c>
      <c r="F1334" s="209" t="s">
        <v>172</v>
      </c>
      <c r="G1334" s="206" t="s">
        <v>244</v>
      </c>
      <c r="H1334" s="212">
        <v>222111</v>
      </c>
    </row>
    <row r="1335" spans="1:8" ht="29" hidden="1" x14ac:dyDescent="0.35">
      <c r="A1335" s="209">
        <v>2</v>
      </c>
      <c r="B1335" s="206" t="s">
        <v>81</v>
      </c>
      <c r="C1335" s="206" t="s">
        <v>329</v>
      </c>
      <c r="D1335" s="210" t="s">
        <v>1618</v>
      </c>
      <c r="E1335" s="215" t="s">
        <v>484</v>
      </c>
      <c r="F1335" s="209" t="s">
        <v>172</v>
      </c>
      <c r="G1335" s="206" t="s">
        <v>244</v>
      </c>
      <c r="H1335" s="212">
        <v>222111</v>
      </c>
    </row>
    <row r="1336" spans="1:8" ht="29" hidden="1" x14ac:dyDescent="0.35">
      <c r="A1336" s="209">
        <v>2</v>
      </c>
      <c r="B1336" s="206" t="s">
        <v>81</v>
      </c>
      <c r="C1336" s="206" t="s">
        <v>329</v>
      </c>
      <c r="D1336" s="210" t="s">
        <v>1618</v>
      </c>
      <c r="E1336" s="215" t="s">
        <v>484</v>
      </c>
      <c r="F1336" s="209" t="s">
        <v>172</v>
      </c>
      <c r="G1336" s="206" t="s">
        <v>244</v>
      </c>
      <c r="H1336" s="212">
        <v>222111</v>
      </c>
    </row>
    <row r="1337" spans="1:8" ht="29" hidden="1" x14ac:dyDescent="0.35">
      <c r="A1337" s="209">
        <v>2</v>
      </c>
      <c r="B1337" s="206" t="s">
        <v>81</v>
      </c>
      <c r="C1337" s="206" t="s">
        <v>329</v>
      </c>
      <c r="D1337" s="210" t="s">
        <v>1619</v>
      </c>
      <c r="E1337" s="215" t="s">
        <v>484</v>
      </c>
      <c r="F1337" s="209" t="s">
        <v>172</v>
      </c>
      <c r="G1337" s="206" t="s">
        <v>244</v>
      </c>
      <c r="H1337" s="212">
        <v>222111</v>
      </c>
    </row>
    <row r="1338" spans="1:8" hidden="1" x14ac:dyDescent="0.35">
      <c r="A1338" s="209">
        <v>2</v>
      </c>
      <c r="B1338" s="206" t="s">
        <v>81</v>
      </c>
      <c r="C1338" s="206" t="s">
        <v>329</v>
      </c>
      <c r="D1338" s="210" t="s">
        <v>1620</v>
      </c>
      <c r="E1338" s="215" t="s">
        <v>484</v>
      </c>
      <c r="F1338" s="209" t="s">
        <v>172</v>
      </c>
      <c r="G1338" s="206" t="s">
        <v>244</v>
      </c>
      <c r="H1338" s="212">
        <v>222111</v>
      </c>
    </row>
    <row r="1339" spans="1:8" hidden="1" x14ac:dyDescent="0.35">
      <c r="A1339" s="209">
        <v>2</v>
      </c>
      <c r="B1339" s="206" t="s">
        <v>81</v>
      </c>
      <c r="C1339" s="206" t="s">
        <v>329</v>
      </c>
      <c r="D1339" s="210" t="s">
        <v>1621</v>
      </c>
      <c r="E1339" s="214" t="s">
        <v>483</v>
      </c>
      <c r="F1339" s="209" t="s">
        <v>570</v>
      </c>
      <c r="G1339" s="206" t="s">
        <v>244</v>
      </c>
      <c r="H1339" s="212">
        <v>22211</v>
      </c>
    </row>
    <row r="1340" spans="1:8" hidden="1" x14ac:dyDescent="0.35">
      <c r="A1340" s="209">
        <v>2</v>
      </c>
      <c r="B1340" s="206" t="s">
        <v>81</v>
      </c>
      <c r="C1340" s="206" t="s">
        <v>329</v>
      </c>
      <c r="D1340" s="210" t="s">
        <v>1622</v>
      </c>
      <c r="E1340" s="215" t="s">
        <v>484</v>
      </c>
      <c r="F1340" s="209" t="s">
        <v>172</v>
      </c>
      <c r="G1340" s="206" t="s">
        <v>244</v>
      </c>
      <c r="H1340" s="212">
        <v>222111</v>
      </c>
    </row>
    <row r="1341" spans="1:8" ht="29" hidden="1" x14ac:dyDescent="0.35">
      <c r="A1341" s="209">
        <v>2</v>
      </c>
      <c r="B1341" s="206" t="s">
        <v>81</v>
      </c>
      <c r="C1341" s="206" t="s">
        <v>329</v>
      </c>
      <c r="D1341" s="210" t="s">
        <v>1623</v>
      </c>
      <c r="E1341" s="215" t="s">
        <v>484</v>
      </c>
      <c r="F1341" s="209" t="s">
        <v>172</v>
      </c>
      <c r="G1341" s="206" t="s">
        <v>244</v>
      </c>
      <c r="H1341" s="212">
        <v>222111</v>
      </c>
    </row>
    <row r="1342" spans="1:8" hidden="1" x14ac:dyDescent="0.35">
      <c r="A1342" s="209">
        <v>2</v>
      </c>
      <c r="B1342" s="206" t="s">
        <v>81</v>
      </c>
      <c r="C1342" s="206" t="s">
        <v>329</v>
      </c>
      <c r="D1342" s="210" t="s">
        <v>1624</v>
      </c>
      <c r="E1342" s="214" t="s">
        <v>483</v>
      </c>
      <c r="F1342" s="209" t="s">
        <v>172</v>
      </c>
      <c r="G1342" s="206" t="s">
        <v>244</v>
      </c>
      <c r="H1342" s="212">
        <v>22211</v>
      </c>
    </row>
    <row r="1343" spans="1:8" hidden="1" x14ac:dyDescent="0.35">
      <c r="A1343" s="209">
        <v>2</v>
      </c>
      <c r="B1343" s="206" t="s">
        <v>81</v>
      </c>
      <c r="C1343" s="206" t="s">
        <v>329</v>
      </c>
      <c r="D1343" s="210" t="s">
        <v>1625</v>
      </c>
      <c r="E1343" s="215" t="s">
        <v>484</v>
      </c>
      <c r="F1343" s="209" t="s">
        <v>172</v>
      </c>
      <c r="G1343" s="206" t="s">
        <v>244</v>
      </c>
      <c r="H1343" s="212">
        <v>222111</v>
      </c>
    </row>
    <row r="1344" spans="1:8" ht="29" hidden="1" x14ac:dyDescent="0.35">
      <c r="A1344" s="209">
        <v>2</v>
      </c>
      <c r="B1344" s="206" t="s">
        <v>81</v>
      </c>
      <c r="C1344" s="206" t="s">
        <v>329</v>
      </c>
      <c r="D1344" s="210" t="s">
        <v>1626</v>
      </c>
      <c r="E1344" s="215" t="s">
        <v>484</v>
      </c>
      <c r="F1344" s="209" t="s">
        <v>172</v>
      </c>
      <c r="G1344" s="206" t="s">
        <v>244</v>
      </c>
      <c r="H1344" s="212">
        <v>222111</v>
      </c>
    </row>
    <row r="1345" spans="1:8" x14ac:dyDescent="0.35">
      <c r="A1345" s="209">
        <v>2</v>
      </c>
      <c r="B1345" s="206" t="s">
        <v>81</v>
      </c>
      <c r="C1345" s="206" t="s">
        <v>329</v>
      </c>
      <c r="D1345" s="210" t="s">
        <v>1627</v>
      </c>
      <c r="E1345" s="213" t="s">
        <v>332</v>
      </c>
      <c r="F1345" s="209" t="s">
        <v>173</v>
      </c>
      <c r="G1345" s="206" t="s">
        <v>244</v>
      </c>
      <c r="H1345" s="212">
        <v>3184</v>
      </c>
    </row>
    <row r="1346" spans="1:8" hidden="1" x14ac:dyDescent="0.35">
      <c r="A1346" s="209">
        <v>2</v>
      </c>
      <c r="B1346" s="206" t="s">
        <v>81</v>
      </c>
      <c r="C1346" s="206" t="s">
        <v>329</v>
      </c>
      <c r="D1346" s="210" t="s">
        <v>1628</v>
      </c>
      <c r="E1346" s="214" t="s">
        <v>483</v>
      </c>
      <c r="F1346" s="209" t="s">
        <v>173</v>
      </c>
      <c r="G1346" s="206" t="s">
        <v>244</v>
      </c>
      <c r="H1346" s="212">
        <v>22211</v>
      </c>
    </row>
    <row r="1347" spans="1:8" ht="29" hidden="1" x14ac:dyDescent="0.35">
      <c r="A1347" s="209">
        <v>2</v>
      </c>
      <c r="B1347" s="206" t="s">
        <v>81</v>
      </c>
      <c r="C1347" s="206" t="s">
        <v>329</v>
      </c>
      <c r="D1347" s="210" t="s">
        <v>1629</v>
      </c>
      <c r="E1347" s="215" t="s">
        <v>484</v>
      </c>
      <c r="F1347" s="209" t="s">
        <v>173</v>
      </c>
      <c r="G1347" s="206" t="s">
        <v>244</v>
      </c>
      <c r="H1347" s="212">
        <v>222111</v>
      </c>
    </row>
    <row r="1348" spans="1:8" ht="43.5" hidden="1" x14ac:dyDescent="0.35">
      <c r="A1348" s="209">
        <v>2</v>
      </c>
      <c r="B1348" s="206" t="s">
        <v>81</v>
      </c>
      <c r="C1348" s="206" t="s">
        <v>329</v>
      </c>
      <c r="D1348" s="210" t="s">
        <v>1630</v>
      </c>
      <c r="E1348" s="215" t="s">
        <v>484</v>
      </c>
      <c r="F1348" s="209" t="s">
        <v>173</v>
      </c>
      <c r="G1348" s="206" t="s">
        <v>244</v>
      </c>
      <c r="H1348" s="212">
        <v>222111</v>
      </c>
    </row>
    <row r="1349" spans="1:8" ht="58" hidden="1" x14ac:dyDescent="0.35">
      <c r="A1349" s="209">
        <v>2</v>
      </c>
      <c r="B1349" s="206" t="s">
        <v>81</v>
      </c>
      <c r="C1349" s="206" t="s">
        <v>329</v>
      </c>
      <c r="D1349" s="210" t="s">
        <v>1631</v>
      </c>
      <c r="E1349" s="215" t="s">
        <v>484</v>
      </c>
      <c r="F1349" s="209" t="s">
        <v>173</v>
      </c>
      <c r="G1349" s="206" t="s">
        <v>244</v>
      </c>
      <c r="H1349" s="212">
        <v>222111</v>
      </c>
    </row>
    <row r="1350" spans="1:8" ht="43.5" hidden="1" x14ac:dyDescent="0.35">
      <c r="A1350" s="209">
        <v>2</v>
      </c>
      <c r="B1350" s="206" t="s">
        <v>81</v>
      </c>
      <c r="C1350" s="206" t="s">
        <v>329</v>
      </c>
      <c r="D1350" s="210" t="s">
        <v>1632</v>
      </c>
      <c r="E1350" s="215" t="s">
        <v>484</v>
      </c>
      <c r="F1350" s="209" t="s">
        <v>173</v>
      </c>
      <c r="G1350" s="206" t="s">
        <v>244</v>
      </c>
      <c r="H1350" s="212">
        <v>222111</v>
      </c>
    </row>
    <row r="1351" spans="1:8" ht="29" hidden="1" x14ac:dyDescent="0.35">
      <c r="A1351" s="209">
        <v>2</v>
      </c>
      <c r="B1351" s="206" t="s">
        <v>81</v>
      </c>
      <c r="C1351" s="206" t="s">
        <v>329</v>
      </c>
      <c r="D1351" s="210" t="s">
        <v>1633</v>
      </c>
      <c r="E1351" s="215" t="s">
        <v>484</v>
      </c>
      <c r="F1351" s="209" t="s">
        <v>173</v>
      </c>
      <c r="G1351" s="206" t="s">
        <v>244</v>
      </c>
      <c r="H1351" s="212">
        <v>222111</v>
      </c>
    </row>
    <row r="1352" spans="1:8" ht="43.5" hidden="1" x14ac:dyDescent="0.35">
      <c r="A1352" s="209">
        <v>2</v>
      </c>
      <c r="B1352" s="206" t="s">
        <v>81</v>
      </c>
      <c r="C1352" s="206" t="s">
        <v>329</v>
      </c>
      <c r="D1352" s="210" t="s">
        <v>1634</v>
      </c>
      <c r="E1352" s="215" t="s">
        <v>484</v>
      </c>
      <c r="F1352" s="209" t="s">
        <v>173</v>
      </c>
      <c r="G1352" s="206" t="s">
        <v>244</v>
      </c>
      <c r="H1352" s="212">
        <v>222111</v>
      </c>
    </row>
    <row r="1353" spans="1:8" hidden="1" x14ac:dyDescent="0.35">
      <c r="A1353" s="209">
        <v>2</v>
      </c>
      <c r="B1353" s="206" t="s">
        <v>81</v>
      </c>
      <c r="C1353" s="206" t="s">
        <v>329</v>
      </c>
      <c r="D1353" s="210" t="s">
        <v>1635</v>
      </c>
      <c r="E1353" s="214" t="s">
        <v>483</v>
      </c>
      <c r="F1353" s="209" t="s">
        <v>173</v>
      </c>
      <c r="G1353" s="206" t="s">
        <v>244</v>
      </c>
      <c r="H1353" s="212">
        <v>22211</v>
      </c>
    </row>
    <row r="1354" spans="1:8" ht="29" hidden="1" x14ac:dyDescent="0.35">
      <c r="A1354" s="209">
        <v>2</v>
      </c>
      <c r="B1354" s="206" t="s">
        <v>81</v>
      </c>
      <c r="C1354" s="206" t="s">
        <v>329</v>
      </c>
      <c r="D1354" s="210" t="s">
        <v>1636</v>
      </c>
      <c r="E1354" s="215" t="s">
        <v>484</v>
      </c>
      <c r="F1354" s="209" t="s">
        <v>173</v>
      </c>
      <c r="G1354" s="206" t="s">
        <v>244</v>
      </c>
      <c r="H1354" s="212">
        <v>222111</v>
      </c>
    </row>
    <row r="1355" spans="1:8" hidden="1" x14ac:dyDescent="0.35">
      <c r="A1355" s="209">
        <v>2</v>
      </c>
      <c r="B1355" s="206" t="s">
        <v>81</v>
      </c>
      <c r="C1355" s="206" t="s">
        <v>329</v>
      </c>
      <c r="D1355" s="210" t="s">
        <v>1637</v>
      </c>
      <c r="E1355" s="215" t="s">
        <v>484</v>
      </c>
      <c r="F1355" s="209" t="s">
        <v>173</v>
      </c>
      <c r="G1355" s="206" t="s">
        <v>244</v>
      </c>
      <c r="H1355" s="212">
        <v>222111</v>
      </c>
    </row>
    <row r="1356" spans="1:8" ht="29" hidden="1" x14ac:dyDescent="0.35">
      <c r="A1356" s="209">
        <v>2</v>
      </c>
      <c r="B1356" s="206" t="s">
        <v>81</v>
      </c>
      <c r="C1356" s="206" t="s">
        <v>329</v>
      </c>
      <c r="D1356" s="210" t="s">
        <v>1638</v>
      </c>
      <c r="E1356" s="215" t="s">
        <v>484</v>
      </c>
      <c r="F1356" s="209" t="s">
        <v>173</v>
      </c>
      <c r="G1356" s="206" t="s">
        <v>244</v>
      </c>
      <c r="H1356" s="212">
        <v>222111</v>
      </c>
    </row>
    <row r="1357" spans="1:8" ht="29" hidden="1" x14ac:dyDescent="0.35">
      <c r="A1357" s="209">
        <v>2</v>
      </c>
      <c r="B1357" s="206" t="s">
        <v>81</v>
      </c>
      <c r="C1357" s="206" t="s">
        <v>329</v>
      </c>
      <c r="D1357" s="210" t="s">
        <v>1639</v>
      </c>
      <c r="E1357" s="215" t="s">
        <v>484</v>
      </c>
      <c r="F1357" s="209" t="s">
        <v>173</v>
      </c>
      <c r="G1357" s="206" t="s">
        <v>244</v>
      </c>
      <c r="H1357" s="212">
        <v>222111</v>
      </c>
    </row>
    <row r="1358" spans="1:8" ht="43.5" hidden="1" x14ac:dyDescent="0.35">
      <c r="A1358" s="209">
        <v>2</v>
      </c>
      <c r="B1358" s="206" t="s">
        <v>81</v>
      </c>
      <c r="C1358" s="206" t="s">
        <v>329</v>
      </c>
      <c r="D1358" s="210" t="s">
        <v>1640</v>
      </c>
      <c r="E1358" s="215" t="s">
        <v>484</v>
      </c>
      <c r="F1358" s="209" t="s">
        <v>173</v>
      </c>
      <c r="G1358" s="206" t="s">
        <v>244</v>
      </c>
      <c r="H1358" s="212">
        <v>222111</v>
      </c>
    </row>
    <row r="1359" spans="1:8" hidden="1" x14ac:dyDescent="0.35">
      <c r="A1359" s="209">
        <v>2</v>
      </c>
      <c r="B1359" s="206" t="s">
        <v>81</v>
      </c>
      <c r="C1359" s="206" t="s">
        <v>329</v>
      </c>
      <c r="D1359" s="210" t="s">
        <v>1641</v>
      </c>
      <c r="E1359" s="214" t="s">
        <v>483</v>
      </c>
      <c r="F1359" s="209" t="s">
        <v>173</v>
      </c>
      <c r="G1359" s="206" t="s">
        <v>244</v>
      </c>
      <c r="H1359" s="212">
        <v>22211</v>
      </c>
    </row>
    <row r="1360" spans="1:8" ht="43.5" hidden="1" x14ac:dyDescent="0.35">
      <c r="A1360" s="209">
        <v>2</v>
      </c>
      <c r="B1360" s="206" t="s">
        <v>81</v>
      </c>
      <c r="C1360" s="206" t="s">
        <v>329</v>
      </c>
      <c r="D1360" s="210" t="s">
        <v>1642</v>
      </c>
      <c r="E1360" s="215" t="s">
        <v>484</v>
      </c>
      <c r="F1360" s="209" t="s">
        <v>173</v>
      </c>
      <c r="G1360" s="206" t="s">
        <v>244</v>
      </c>
      <c r="H1360" s="212">
        <v>222111</v>
      </c>
    </row>
    <row r="1361" spans="1:8" hidden="1" x14ac:dyDescent="0.35">
      <c r="A1361" s="209">
        <v>2</v>
      </c>
      <c r="B1361" s="206" t="s">
        <v>81</v>
      </c>
      <c r="C1361" s="206" t="s">
        <v>329</v>
      </c>
      <c r="D1361" s="210" t="s">
        <v>1643</v>
      </c>
      <c r="E1361" s="215" t="s">
        <v>484</v>
      </c>
      <c r="F1361" s="209" t="s">
        <v>173</v>
      </c>
      <c r="G1361" s="206" t="s">
        <v>244</v>
      </c>
      <c r="H1361" s="212">
        <v>222111</v>
      </c>
    </row>
    <row r="1362" spans="1:8" ht="29" hidden="1" x14ac:dyDescent="0.35">
      <c r="A1362" s="209">
        <v>2</v>
      </c>
      <c r="B1362" s="206" t="s">
        <v>81</v>
      </c>
      <c r="C1362" s="206" t="s">
        <v>329</v>
      </c>
      <c r="D1362" s="210" t="s">
        <v>1644</v>
      </c>
      <c r="E1362" s="215" t="s">
        <v>484</v>
      </c>
      <c r="F1362" s="209" t="s">
        <v>173</v>
      </c>
      <c r="G1362" s="206" t="s">
        <v>244</v>
      </c>
      <c r="H1362" s="212">
        <v>222111</v>
      </c>
    </row>
    <row r="1363" spans="1:8" hidden="1" x14ac:dyDescent="0.35">
      <c r="A1363" s="209">
        <v>2</v>
      </c>
      <c r="B1363" s="206" t="s">
        <v>81</v>
      </c>
      <c r="C1363" s="206" t="s">
        <v>329</v>
      </c>
      <c r="D1363" s="210" t="s">
        <v>1645</v>
      </c>
      <c r="E1363" s="215" t="s">
        <v>484</v>
      </c>
      <c r="F1363" s="209" t="s">
        <v>173</v>
      </c>
      <c r="G1363" s="206" t="s">
        <v>244</v>
      </c>
      <c r="H1363" s="212">
        <v>222111</v>
      </c>
    </row>
    <row r="1364" spans="1:8" ht="29" hidden="1" x14ac:dyDescent="0.35">
      <c r="A1364" s="209">
        <v>2</v>
      </c>
      <c r="B1364" s="206" t="s">
        <v>81</v>
      </c>
      <c r="C1364" s="206" t="s">
        <v>329</v>
      </c>
      <c r="D1364" s="210" t="s">
        <v>1646</v>
      </c>
      <c r="E1364" s="215" t="s">
        <v>484</v>
      </c>
      <c r="F1364" s="209" t="s">
        <v>173</v>
      </c>
      <c r="G1364" s="206" t="s">
        <v>244</v>
      </c>
      <c r="H1364" s="212">
        <v>222111</v>
      </c>
    </row>
    <row r="1365" spans="1:8" hidden="1" x14ac:dyDescent="0.35">
      <c r="A1365" s="209">
        <v>2</v>
      </c>
      <c r="B1365" s="206" t="s">
        <v>81</v>
      </c>
      <c r="C1365" s="206" t="s">
        <v>329</v>
      </c>
      <c r="D1365" s="210" t="s">
        <v>1647</v>
      </c>
      <c r="E1365" s="214" t="s">
        <v>483</v>
      </c>
      <c r="F1365" s="209" t="s">
        <v>173</v>
      </c>
      <c r="G1365" s="206" t="s">
        <v>244</v>
      </c>
      <c r="H1365" s="212">
        <v>22211</v>
      </c>
    </row>
    <row r="1366" spans="1:8" ht="43.5" hidden="1" x14ac:dyDescent="0.35">
      <c r="A1366" s="209">
        <v>2</v>
      </c>
      <c r="B1366" s="206" t="s">
        <v>81</v>
      </c>
      <c r="C1366" s="206" t="s">
        <v>329</v>
      </c>
      <c r="D1366" s="210" t="s">
        <v>1648</v>
      </c>
      <c r="E1366" s="215" t="s">
        <v>484</v>
      </c>
      <c r="F1366" s="209" t="s">
        <v>173</v>
      </c>
      <c r="G1366" s="206" t="s">
        <v>244</v>
      </c>
      <c r="H1366" s="212">
        <v>222111</v>
      </c>
    </row>
    <row r="1367" spans="1:8" hidden="1" x14ac:dyDescent="0.35">
      <c r="A1367" s="209">
        <v>2</v>
      </c>
      <c r="B1367" s="206" t="s">
        <v>81</v>
      </c>
      <c r="C1367" s="206" t="s">
        <v>329</v>
      </c>
      <c r="D1367" s="210" t="s">
        <v>1649</v>
      </c>
      <c r="E1367" s="215" t="s">
        <v>484</v>
      </c>
      <c r="F1367" s="209" t="s">
        <v>173</v>
      </c>
      <c r="G1367" s="206" t="s">
        <v>244</v>
      </c>
      <c r="H1367" s="212">
        <v>222111</v>
      </c>
    </row>
    <row r="1368" spans="1:8" ht="29" hidden="1" x14ac:dyDescent="0.35">
      <c r="A1368" s="209">
        <v>2</v>
      </c>
      <c r="B1368" s="206" t="s">
        <v>81</v>
      </c>
      <c r="C1368" s="206" t="s">
        <v>329</v>
      </c>
      <c r="D1368" s="210" t="s">
        <v>1650</v>
      </c>
      <c r="E1368" s="215" t="s">
        <v>484</v>
      </c>
      <c r="F1368" s="209" t="s">
        <v>173</v>
      </c>
      <c r="G1368" s="206" t="s">
        <v>244</v>
      </c>
      <c r="H1368" s="212">
        <v>222111</v>
      </c>
    </row>
    <row r="1369" spans="1:8" ht="43.5" hidden="1" x14ac:dyDescent="0.35">
      <c r="A1369" s="209">
        <v>2</v>
      </c>
      <c r="B1369" s="206" t="s">
        <v>81</v>
      </c>
      <c r="C1369" s="206" t="s">
        <v>329</v>
      </c>
      <c r="D1369" s="210" t="s">
        <v>1651</v>
      </c>
      <c r="E1369" s="215" t="s">
        <v>484</v>
      </c>
      <c r="F1369" s="209" t="s">
        <v>173</v>
      </c>
      <c r="G1369" s="206" t="s">
        <v>244</v>
      </c>
      <c r="H1369" s="212">
        <v>222111</v>
      </c>
    </row>
    <row r="1370" spans="1:8" ht="58" hidden="1" x14ac:dyDescent="0.35">
      <c r="A1370" s="209">
        <v>2</v>
      </c>
      <c r="B1370" s="206" t="s">
        <v>81</v>
      </c>
      <c r="C1370" s="206" t="s">
        <v>329</v>
      </c>
      <c r="D1370" s="210" t="s">
        <v>1652</v>
      </c>
      <c r="E1370" s="215" t="s">
        <v>484</v>
      </c>
      <c r="F1370" s="209" t="s">
        <v>173</v>
      </c>
      <c r="G1370" s="206" t="s">
        <v>244</v>
      </c>
      <c r="H1370" s="212">
        <v>222111</v>
      </c>
    </row>
    <row r="1371" spans="1:8" hidden="1" x14ac:dyDescent="0.35">
      <c r="A1371" s="209">
        <v>2</v>
      </c>
      <c r="B1371" s="206" t="s">
        <v>81</v>
      </c>
      <c r="C1371" s="206" t="s">
        <v>329</v>
      </c>
      <c r="D1371" s="210" t="s">
        <v>1653</v>
      </c>
      <c r="E1371" s="215" t="s">
        <v>484</v>
      </c>
      <c r="F1371" s="209" t="s">
        <v>173</v>
      </c>
      <c r="G1371" s="206" t="s">
        <v>244</v>
      </c>
      <c r="H1371" s="212">
        <v>222111</v>
      </c>
    </row>
    <row r="1372" spans="1:8" ht="29" hidden="1" x14ac:dyDescent="0.35">
      <c r="A1372" s="209">
        <v>2</v>
      </c>
      <c r="B1372" s="206" t="s">
        <v>81</v>
      </c>
      <c r="C1372" s="206" t="s">
        <v>329</v>
      </c>
      <c r="D1372" s="210" t="s">
        <v>1654</v>
      </c>
      <c r="E1372" s="215" t="s">
        <v>484</v>
      </c>
      <c r="F1372" s="209" t="s">
        <v>173</v>
      </c>
      <c r="G1372" s="206" t="s">
        <v>244</v>
      </c>
      <c r="H1372" s="212">
        <v>222111</v>
      </c>
    </row>
    <row r="1373" spans="1:8" ht="58" hidden="1" x14ac:dyDescent="0.35">
      <c r="A1373" s="209">
        <v>2</v>
      </c>
      <c r="B1373" s="206" t="s">
        <v>81</v>
      </c>
      <c r="C1373" s="206" t="s">
        <v>329</v>
      </c>
      <c r="D1373" s="210" t="s">
        <v>1655</v>
      </c>
      <c r="E1373" s="215" t="s">
        <v>484</v>
      </c>
      <c r="F1373" s="209" t="s">
        <v>173</v>
      </c>
      <c r="G1373" s="206" t="s">
        <v>244</v>
      </c>
      <c r="H1373" s="212">
        <v>222111</v>
      </c>
    </row>
    <row r="1374" spans="1:8" ht="29" hidden="1" x14ac:dyDescent="0.35">
      <c r="A1374" s="209">
        <v>2</v>
      </c>
      <c r="B1374" s="206" t="s">
        <v>81</v>
      </c>
      <c r="C1374" s="206" t="s">
        <v>329</v>
      </c>
      <c r="D1374" s="210" t="s">
        <v>1656</v>
      </c>
      <c r="E1374" s="214" t="s">
        <v>483</v>
      </c>
      <c r="F1374" s="209" t="s">
        <v>173</v>
      </c>
      <c r="G1374" s="206" t="s">
        <v>244</v>
      </c>
      <c r="H1374" s="212">
        <v>22211</v>
      </c>
    </row>
    <row r="1375" spans="1:8" ht="29" hidden="1" x14ac:dyDescent="0.35">
      <c r="A1375" s="209">
        <v>2</v>
      </c>
      <c r="B1375" s="206" t="s">
        <v>81</v>
      </c>
      <c r="C1375" s="206" t="s">
        <v>329</v>
      </c>
      <c r="D1375" s="210" t="s">
        <v>1657</v>
      </c>
      <c r="E1375" s="215" t="s">
        <v>484</v>
      </c>
      <c r="F1375" s="209" t="s">
        <v>173</v>
      </c>
      <c r="G1375" s="206" t="s">
        <v>244</v>
      </c>
      <c r="H1375" s="212">
        <v>222111</v>
      </c>
    </row>
    <row r="1376" spans="1:8" ht="58" hidden="1" x14ac:dyDescent="0.35">
      <c r="A1376" s="209">
        <v>2</v>
      </c>
      <c r="B1376" s="206" t="s">
        <v>81</v>
      </c>
      <c r="C1376" s="206" t="s">
        <v>329</v>
      </c>
      <c r="D1376" s="210" t="s">
        <v>1658</v>
      </c>
      <c r="E1376" s="215" t="s">
        <v>484</v>
      </c>
      <c r="F1376" s="209" t="s">
        <v>173</v>
      </c>
      <c r="G1376" s="206" t="s">
        <v>244</v>
      </c>
      <c r="H1376" s="212">
        <v>222111</v>
      </c>
    </row>
    <row r="1377" spans="1:8" hidden="1" x14ac:dyDescent="0.35">
      <c r="A1377" s="209">
        <v>2</v>
      </c>
      <c r="B1377" s="206" t="s">
        <v>81</v>
      </c>
      <c r="C1377" s="206" t="s">
        <v>329</v>
      </c>
      <c r="D1377" s="210" t="s">
        <v>1659</v>
      </c>
      <c r="E1377" s="215" t="s">
        <v>484</v>
      </c>
      <c r="F1377" s="209" t="s">
        <v>173</v>
      </c>
      <c r="G1377" s="206" t="s">
        <v>244</v>
      </c>
      <c r="H1377" s="212">
        <v>222111</v>
      </c>
    </row>
    <row r="1378" spans="1:8" ht="43.5" hidden="1" x14ac:dyDescent="0.35">
      <c r="A1378" s="209">
        <v>2</v>
      </c>
      <c r="B1378" s="206" t="s">
        <v>81</v>
      </c>
      <c r="C1378" s="206" t="s">
        <v>329</v>
      </c>
      <c r="D1378" s="210" t="s">
        <v>1660</v>
      </c>
      <c r="E1378" s="215" t="s">
        <v>484</v>
      </c>
      <c r="F1378" s="209" t="s">
        <v>173</v>
      </c>
      <c r="G1378" s="206" t="s">
        <v>244</v>
      </c>
      <c r="H1378" s="212">
        <v>222111</v>
      </c>
    </row>
    <row r="1379" spans="1:8" ht="29" hidden="1" x14ac:dyDescent="0.35">
      <c r="A1379" s="209">
        <v>2</v>
      </c>
      <c r="B1379" s="206" t="s">
        <v>81</v>
      </c>
      <c r="C1379" s="206" t="s">
        <v>329</v>
      </c>
      <c r="D1379" s="210" t="s">
        <v>1661</v>
      </c>
      <c r="E1379" s="215" t="s">
        <v>484</v>
      </c>
      <c r="F1379" s="209" t="s">
        <v>173</v>
      </c>
      <c r="G1379" s="206" t="s">
        <v>244</v>
      </c>
      <c r="H1379" s="212">
        <v>222111</v>
      </c>
    </row>
    <row r="1380" spans="1:8" ht="58" hidden="1" x14ac:dyDescent="0.35">
      <c r="A1380" s="209">
        <v>2</v>
      </c>
      <c r="B1380" s="206" t="s">
        <v>81</v>
      </c>
      <c r="C1380" s="206" t="s">
        <v>329</v>
      </c>
      <c r="D1380" s="210" t="s">
        <v>1662</v>
      </c>
      <c r="E1380" s="215" t="s">
        <v>484</v>
      </c>
      <c r="F1380" s="209" t="s">
        <v>173</v>
      </c>
      <c r="G1380" s="206" t="s">
        <v>244</v>
      </c>
      <c r="H1380" s="212">
        <v>222111</v>
      </c>
    </row>
    <row r="1381" spans="1:8" hidden="1" x14ac:dyDescent="0.35">
      <c r="A1381" s="209">
        <v>2</v>
      </c>
      <c r="B1381" s="206" t="s">
        <v>81</v>
      </c>
      <c r="C1381" s="206" t="s">
        <v>329</v>
      </c>
      <c r="D1381" s="210" t="s">
        <v>1663</v>
      </c>
      <c r="E1381" s="214" t="s">
        <v>483</v>
      </c>
      <c r="F1381" s="209" t="s">
        <v>173</v>
      </c>
      <c r="G1381" s="206" t="s">
        <v>244</v>
      </c>
      <c r="H1381" s="212">
        <v>22211</v>
      </c>
    </row>
    <row r="1382" spans="1:8" ht="29" hidden="1" x14ac:dyDescent="0.35">
      <c r="A1382" s="209">
        <v>2</v>
      </c>
      <c r="B1382" s="206" t="s">
        <v>81</v>
      </c>
      <c r="C1382" s="206" t="s">
        <v>329</v>
      </c>
      <c r="D1382" s="210" t="s">
        <v>1664</v>
      </c>
      <c r="E1382" s="215" t="s">
        <v>484</v>
      </c>
      <c r="F1382" s="209" t="s">
        <v>173</v>
      </c>
      <c r="G1382" s="206" t="s">
        <v>244</v>
      </c>
      <c r="H1382" s="212">
        <v>222111</v>
      </c>
    </row>
    <row r="1383" spans="1:8" ht="43.5" hidden="1" x14ac:dyDescent="0.35">
      <c r="A1383" s="209">
        <v>2</v>
      </c>
      <c r="B1383" s="206" t="s">
        <v>81</v>
      </c>
      <c r="C1383" s="206" t="s">
        <v>329</v>
      </c>
      <c r="D1383" s="210" t="s">
        <v>1665</v>
      </c>
      <c r="E1383" s="215" t="s">
        <v>484</v>
      </c>
      <c r="F1383" s="209" t="s">
        <v>173</v>
      </c>
      <c r="G1383" s="206" t="s">
        <v>244</v>
      </c>
      <c r="H1383" s="212">
        <v>222111</v>
      </c>
    </row>
    <row r="1384" spans="1:8" ht="29" hidden="1" x14ac:dyDescent="0.35">
      <c r="A1384" s="209">
        <v>2</v>
      </c>
      <c r="B1384" s="206" t="s">
        <v>81</v>
      </c>
      <c r="C1384" s="206" t="s">
        <v>329</v>
      </c>
      <c r="D1384" s="210" t="s">
        <v>1666</v>
      </c>
      <c r="E1384" s="215" t="s">
        <v>484</v>
      </c>
      <c r="F1384" s="209" t="s">
        <v>173</v>
      </c>
      <c r="G1384" s="206" t="s">
        <v>244</v>
      </c>
      <c r="H1384" s="212">
        <v>222111</v>
      </c>
    </row>
    <row r="1385" spans="1:8" ht="29" hidden="1" x14ac:dyDescent="0.35">
      <c r="A1385" s="209">
        <v>2</v>
      </c>
      <c r="B1385" s="206" t="s">
        <v>81</v>
      </c>
      <c r="C1385" s="206" t="s">
        <v>329</v>
      </c>
      <c r="D1385" s="210" t="s">
        <v>1667</v>
      </c>
      <c r="E1385" s="215" t="s">
        <v>484</v>
      </c>
      <c r="F1385" s="209" t="s">
        <v>173</v>
      </c>
      <c r="G1385" s="206" t="s">
        <v>244</v>
      </c>
      <c r="H1385" s="212">
        <v>222111</v>
      </c>
    </row>
    <row r="1386" spans="1:8" x14ac:dyDescent="0.35">
      <c r="A1386" s="209">
        <v>2</v>
      </c>
      <c r="B1386" s="206" t="s">
        <v>81</v>
      </c>
      <c r="C1386" s="206" t="s">
        <v>329</v>
      </c>
      <c r="D1386" s="210" t="s">
        <v>1668</v>
      </c>
      <c r="E1386" s="213" t="s">
        <v>332</v>
      </c>
      <c r="F1386" s="219" t="s">
        <v>174</v>
      </c>
      <c r="G1386" s="206" t="s">
        <v>244</v>
      </c>
      <c r="H1386" s="212">
        <v>3185</v>
      </c>
    </row>
    <row r="1387" spans="1:8" ht="29" hidden="1" x14ac:dyDescent="0.35">
      <c r="A1387" s="209">
        <v>2</v>
      </c>
      <c r="B1387" s="206" t="s">
        <v>81</v>
      </c>
      <c r="C1387" s="206" t="s">
        <v>329</v>
      </c>
      <c r="D1387" s="210" t="s">
        <v>1669</v>
      </c>
      <c r="E1387" s="214" t="s">
        <v>483</v>
      </c>
      <c r="F1387" s="219" t="s">
        <v>174</v>
      </c>
      <c r="G1387" s="206" t="s">
        <v>244</v>
      </c>
      <c r="H1387" s="212">
        <v>22211</v>
      </c>
    </row>
    <row r="1388" spans="1:8" ht="29" hidden="1" x14ac:dyDescent="0.35">
      <c r="A1388" s="209">
        <v>2</v>
      </c>
      <c r="B1388" s="206" t="s">
        <v>81</v>
      </c>
      <c r="C1388" s="206" t="s">
        <v>329</v>
      </c>
      <c r="D1388" s="210" t="s">
        <v>1670</v>
      </c>
      <c r="E1388" s="215" t="s">
        <v>484</v>
      </c>
      <c r="F1388" s="219" t="s">
        <v>174</v>
      </c>
      <c r="G1388" s="206" t="s">
        <v>244</v>
      </c>
      <c r="H1388" s="212">
        <v>222111</v>
      </c>
    </row>
    <row r="1389" spans="1:8" ht="43.5" hidden="1" x14ac:dyDescent="0.35">
      <c r="A1389" s="209">
        <v>2</v>
      </c>
      <c r="B1389" s="206" t="s">
        <v>81</v>
      </c>
      <c r="C1389" s="206" t="s">
        <v>329</v>
      </c>
      <c r="D1389" s="210" t="s">
        <v>1671</v>
      </c>
      <c r="E1389" s="215" t="s">
        <v>484</v>
      </c>
      <c r="F1389" s="219" t="s">
        <v>174</v>
      </c>
      <c r="G1389" s="206" t="s">
        <v>244</v>
      </c>
      <c r="H1389" s="212">
        <v>222111</v>
      </c>
    </row>
    <row r="1390" spans="1:8" ht="29" hidden="1" x14ac:dyDescent="0.35">
      <c r="A1390" s="209">
        <v>2</v>
      </c>
      <c r="B1390" s="206" t="s">
        <v>81</v>
      </c>
      <c r="C1390" s="206" t="s">
        <v>329</v>
      </c>
      <c r="D1390" s="210" t="s">
        <v>1672</v>
      </c>
      <c r="E1390" s="215" t="s">
        <v>484</v>
      </c>
      <c r="F1390" s="219" t="s">
        <v>174</v>
      </c>
      <c r="G1390" s="206" t="s">
        <v>244</v>
      </c>
      <c r="H1390" s="212">
        <v>222111</v>
      </c>
    </row>
    <row r="1391" spans="1:8" ht="29" hidden="1" x14ac:dyDescent="0.35">
      <c r="A1391" s="209">
        <v>2</v>
      </c>
      <c r="B1391" s="206" t="s">
        <v>81</v>
      </c>
      <c r="C1391" s="206" t="s">
        <v>329</v>
      </c>
      <c r="D1391" s="210" t="s">
        <v>1673</v>
      </c>
      <c r="E1391" s="215" t="s">
        <v>484</v>
      </c>
      <c r="F1391" s="219" t="s">
        <v>174</v>
      </c>
      <c r="G1391" s="206" t="s">
        <v>244</v>
      </c>
      <c r="H1391" s="212">
        <v>222111</v>
      </c>
    </row>
    <row r="1392" spans="1:8" ht="43.5" hidden="1" x14ac:dyDescent="0.35">
      <c r="A1392" s="209">
        <v>2</v>
      </c>
      <c r="B1392" s="206" t="s">
        <v>81</v>
      </c>
      <c r="C1392" s="206" t="s">
        <v>329</v>
      </c>
      <c r="D1392" s="210" t="s">
        <v>1674</v>
      </c>
      <c r="E1392" s="215" t="s">
        <v>484</v>
      </c>
      <c r="F1392" s="219" t="s">
        <v>174</v>
      </c>
      <c r="G1392" s="206" t="s">
        <v>244</v>
      </c>
      <c r="H1392" s="212">
        <v>222111</v>
      </c>
    </row>
    <row r="1393" spans="1:8" ht="43.5" hidden="1" x14ac:dyDescent="0.35">
      <c r="A1393" s="209">
        <v>2</v>
      </c>
      <c r="B1393" s="206" t="s">
        <v>81</v>
      </c>
      <c r="C1393" s="206" t="s">
        <v>329</v>
      </c>
      <c r="D1393" s="210" t="s">
        <v>1675</v>
      </c>
      <c r="E1393" s="215" t="s">
        <v>484</v>
      </c>
      <c r="F1393" s="219" t="s">
        <v>174</v>
      </c>
      <c r="G1393" s="206" t="s">
        <v>244</v>
      </c>
      <c r="H1393" s="212">
        <v>222111</v>
      </c>
    </row>
    <row r="1394" spans="1:8" ht="29" hidden="1" x14ac:dyDescent="0.35">
      <c r="A1394" s="209">
        <v>2</v>
      </c>
      <c r="B1394" s="206" t="s">
        <v>81</v>
      </c>
      <c r="C1394" s="206" t="s">
        <v>329</v>
      </c>
      <c r="D1394" s="210" t="s">
        <v>1676</v>
      </c>
      <c r="E1394" s="215" t="s">
        <v>484</v>
      </c>
      <c r="F1394" s="219" t="s">
        <v>174</v>
      </c>
      <c r="G1394" s="206" t="s">
        <v>244</v>
      </c>
      <c r="H1394" s="212">
        <v>222111</v>
      </c>
    </row>
    <row r="1395" spans="1:8" ht="43.5" hidden="1" x14ac:dyDescent="0.35">
      <c r="A1395" s="209">
        <v>2</v>
      </c>
      <c r="B1395" s="206" t="s">
        <v>81</v>
      </c>
      <c r="C1395" s="206" t="s">
        <v>329</v>
      </c>
      <c r="D1395" s="210" t="s">
        <v>1677</v>
      </c>
      <c r="E1395" s="215" t="s">
        <v>484</v>
      </c>
      <c r="F1395" s="219" t="s">
        <v>174</v>
      </c>
      <c r="G1395" s="206" t="s">
        <v>244</v>
      </c>
      <c r="H1395" s="212">
        <v>222111</v>
      </c>
    </row>
    <row r="1396" spans="1:8" ht="58" hidden="1" x14ac:dyDescent="0.35">
      <c r="A1396" s="209">
        <v>2</v>
      </c>
      <c r="B1396" s="206" t="s">
        <v>81</v>
      </c>
      <c r="C1396" s="206" t="s">
        <v>329</v>
      </c>
      <c r="D1396" s="210" t="s">
        <v>1678</v>
      </c>
      <c r="E1396" s="215" t="s">
        <v>484</v>
      </c>
      <c r="F1396" s="219" t="s">
        <v>174</v>
      </c>
      <c r="G1396" s="206" t="s">
        <v>244</v>
      </c>
      <c r="H1396" s="212">
        <v>222111</v>
      </c>
    </row>
    <row r="1397" spans="1:8" ht="58" hidden="1" x14ac:dyDescent="0.35">
      <c r="A1397" s="209">
        <v>2</v>
      </c>
      <c r="B1397" s="206" t="s">
        <v>81</v>
      </c>
      <c r="C1397" s="206" t="s">
        <v>329</v>
      </c>
      <c r="D1397" s="210" t="s">
        <v>1679</v>
      </c>
      <c r="E1397" s="215" t="s">
        <v>484</v>
      </c>
      <c r="F1397" s="219" t="s">
        <v>174</v>
      </c>
      <c r="G1397" s="206" t="s">
        <v>244</v>
      </c>
      <c r="H1397" s="212">
        <v>222111</v>
      </c>
    </row>
    <row r="1398" spans="1:8" ht="58" hidden="1" x14ac:dyDescent="0.35">
      <c r="A1398" s="209">
        <v>2</v>
      </c>
      <c r="B1398" s="206" t="s">
        <v>81</v>
      </c>
      <c r="C1398" s="206" t="s">
        <v>329</v>
      </c>
      <c r="D1398" s="210" t="s">
        <v>1680</v>
      </c>
      <c r="E1398" s="215" t="s">
        <v>484</v>
      </c>
      <c r="F1398" s="219" t="s">
        <v>174</v>
      </c>
      <c r="G1398" s="206" t="s">
        <v>244</v>
      </c>
      <c r="H1398" s="212">
        <v>222111</v>
      </c>
    </row>
    <row r="1399" spans="1:8" ht="29" hidden="1" x14ac:dyDescent="0.35">
      <c r="A1399" s="209">
        <v>2</v>
      </c>
      <c r="B1399" s="206" t="s">
        <v>81</v>
      </c>
      <c r="C1399" s="206" t="s">
        <v>329</v>
      </c>
      <c r="D1399" s="210" t="s">
        <v>1681</v>
      </c>
      <c r="E1399" s="215" t="s">
        <v>484</v>
      </c>
      <c r="F1399" s="219" t="s">
        <v>174</v>
      </c>
      <c r="G1399" s="206" t="s">
        <v>244</v>
      </c>
      <c r="H1399" s="212">
        <v>222111</v>
      </c>
    </row>
    <row r="1400" spans="1:8" ht="43.5" hidden="1" x14ac:dyDescent="0.35">
      <c r="A1400" s="209">
        <v>2</v>
      </c>
      <c r="B1400" s="206" t="s">
        <v>81</v>
      </c>
      <c r="C1400" s="206" t="s">
        <v>329</v>
      </c>
      <c r="D1400" s="210" t="s">
        <v>1682</v>
      </c>
      <c r="E1400" s="215" t="s">
        <v>484</v>
      </c>
      <c r="F1400" s="219" t="s">
        <v>174</v>
      </c>
      <c r="G1400" s="206" t="s">
        <v>244</v>
      </c>
      <c r="H1400" s="212">
        <v>222111</v>
      </c>
    </row>
    <row r="1401" spans="1:8" ht="29" hidden="1" x14ac:dyDescent="0.35">
      <c r="A1401" s="209">
        <v>2</v>
      </c>
      <c r="B1401" s="206" t="s">
        <v>81</v>
      </c>
      <c r="C1401" s="206" t="s">
        <v>329</v>
      </c>
      <c r="D1401" s="210" t="s">
        <v>1683</v>
      </c>
      <c r="E1401" s="214" t="s">
        <v>483</v>
      </c>
      <c r="F1401" s="219" t="s">
        <v>174</v>
      </c>
      <c r="G1401" s="206" t="s">
        <v>244</v>
      </c>
      <c r="H1401" s="212">
        <v>22211</v>
      </c>
    </row>
    <row r="1402" spans="1:8" ht="29" hidden="1" x14ac:dyDescent="0.35">
      <c r="A1402" s="209">
        <v>2</v>
      </c>
      <c r="B1402" s="206" t="s">
        <v>81</v>
      </c>
      <c r="C1402" s="206" t="s">
        <v>329</v>
      </c>
      <c r="D1402" s="210" t="s">
        <v>1684</v>
      </c>
      <c r="E1402" s="215" t="s">
        <v>484</v>
      </c>
      <c r="F1402" s="219" t="s">
        <v>174</v>
      </c>
      <c r="G1402" s="206" t="s">
        <v>244</v>
      </c>
      <c r="H1402" s="212">
        <v>222111</v>
      </c>
    </row>
    <row r="1403" spans="1:8" hidden="1" x14ac:dyDescent="0.35">
      <c r="A1403" s="209">
        <v>2</v>
      </c>
      <c r="B1403" s="206" t="s">
        <v>81</v>
      </c>
      <c r="C1403" s="206" t="s">
        <v>329</v>
      </c>
      <c r="D1403" s="210" t="s">
        <v>1685</v>
      </c>
      <c r="E1403" s="215" t="s">
        <v>484</v>
      </c>
      <c r="F1403" s="219" t="s">
        <v>174</v>
      </c>
      <c r="G1403" s="206" t="s">
        <v>244</v>
      </c>
      <c r="H1403" s="212">
        <v>222111</v>
      </c>
    </row>
    <row r="1404" spans="1:8" ht="58" hidden="1" x14ac:dyDescent="0.35">
      <c r="A1404" s="209">
        <v>2</v>
      </c>
      <c r="B1404" s="206" t="s">
        <v>81</v>
      </c>
      <c r="C1404" s="206" t="s">
        <v>329</v>
      </c>
      <c r="D1404" s="210" t="s">
        <v>1686</v>
      </c>
      <c r="E1404" s="215" t="s">
        <v>484</v>
      </c>
      <c r="F1404" s="219" t="s">
        <v>174</v>
      </c>
      <c r="G1404" s="206" t="s">
        <v>244</v>
      </c>
      <c r="H1404" s="212">
        <v>222111</v>
      </c>
    </row>
    <row r="1405" spans="1:8" ht="29" hidden="1" x14ac:dyDescent="0.35">
      <c r="A1405" s="209">
        <v>2</v>
      </c>
      <c r="B1405" s="206" t="s">
        <v>81</v>
      </c>
      <c r="C1405" s="206" t="s">
        <v>329</v>
      </c>
      <c r="D1405" s="210" t="s">
        <v>1687</v>
      </c>
      <c r="E1405" s="215" t="s">
        <v>484</v>
      </c>
      <c r="F1405" s="219" t="s">
        <v>174</v>
      </c>
      <c r="G1405" s="206" t="s">
        <v>244</v>
      </c>
      <c r="H1405" s="212">
        <v>222111</v>
      </c>
    </row>
    <row r="1406" spans="1:8" ht="43.5" hidden="1" x14ac:dyDescent="0.35">
      <c r="A1406" s="209">
        <v>2</v>
      </c>
      <c r="B1406" s="206" t="s">
        <v>81</v>
      </c>
      <c r="C1406" s="206" t="s">
        <v>329</v>
      </c>
      <c r="D1406" s="210" t="s">
        <v>1688</v>
      </c>
      <c r="E1406" s="215" t="s">
        <v>484</v>
      </c>
      <c r="F1406" s="219" t="s">
        <v>174</v>
      </c>
      <c r="G1406" s="206" t="s">
        <v>244</v>
      </c>
      <c r="H1406" s="212">
        <v>222111</v>
      </c>
    </row>
    <row r="1407" spans="1:8" ht="43.5" hidden="1" x14ac:dyDescent="0.35">
      <c r="A1407" s="209">
        <v>2</v>
      </c>
      <c r="B1407" s="206" t="s">
        <v>81</v>
      </c>
      <c r="C1407" s="206" t="s">
        <v>329</v>
      </c>
      <c r="D1407" s="210" t="s">
        <v>1689</v>
      </c>
      <c r="E1407" s="215" t="s">
        <v>484</v>
      </c>
      <c r="F1407" s="219" t="s">
        <v>174</v>
      </c>
      <c r="G1407" s="206" t="s">
        <v>244</v>
      </c>
      <c r="H1407" s="212">
        <v>222111</v>
      </c>
    </row>
    <row r="1408" spans="1:8" ht="29" hidden="1" x14ac:dyDescent="0.35">
      <c r="A1408" s="209">
        <v>2</v>
      </c>
      <c r="B1408" s="206" t="s">
        <v>81</v>
      </c>
      <c r="C1408" s="206" t="s">
        <v>329</v>
      </c>
      <c r="D1408" s="210" t="s">
        <v>1690</v>
      </c>
      <c r="E1408" s="215" t="s">
        <v>484</v>
      </c>
      <c r="F1408" s="219" t="s">
        <v>174</v>
      </c>
      <c r="G1408" s="206" t="s">
        <v>244</v>
      </c>
      <c r="H1408" s="212">
        <v>222111</v>
      </c>
    </row>
    <row r="1409" spans="1:8" ht="72.5" hidden="1" x14ac:dyDescent="0.35">
      <c r="A1409" s="209">
        <v>2</v>
      </c>
      <c r="B1409" s="206" t="s">
        <v>81</v>
      </c>
      <c r="C1409" s="206" t="s">
        <v>329</v>
      </c>
      <c r="D1409" s="210" t="s">
        <v>1691</v>
      </c>
      <c r="E1409" s="215" t="s">
        <v>484</v>
      </c>
      <c r="F1409" s="219" t="s">
        <v>174</v>
      </c>
      <c r="G1409" s="206" t="s">
        <v>244</v>
      </c>
      <c r="H1409" s="212">
        <v>222111</v>
      </c>
    </row>
    <row r="1410" spans="1:8" hidden="1" x14ac:dyDescent="0.35">
      <c r="A1410" s="209">
        <v>2</v>
      </c>
      <c r="B1410" s="206" t="s">
        <v>81</v>
      </c>
      <c r="C1410" s="206" t="s">
        <v>329</v>
      </c>
      <c r="D1410" s="210" t="s">
        <v>1692</v>
      </c>
      <c r="E1410" s="214" t="s">
        <v>483</v>
      </c>
      <c r="F1410" s="219" t="s">
        <v>174</v>
      </c>
      <c r="G1410" s="206" t="s">
        <v>244</v>
      </c>
      <c r="H1410" s="212">
        <v>22211</v>
      </c>
    </row>
    <row r="1411" spans="1:8" ht="43.5" hidden="1" x14ac:dyDescent="0.35">
      <c r="A1411" s="209">
        <v>2</v>
      </c>
      <c r="B1411" s="206" t="s">
        <v>81</v>
      </c>
      <c r="C1411" s="206" t="s">
        <v>329</v>
      </c>
      <c r="D1411" s="210" t="s">
        <v>1693</v>
      </c>
      <c r="E1411" s="215" t="s">
        <v>484</v>
      </c>
      <c r="F1411" s="219" t="s">
        <v>174</v>
      </c>
      <c r="G1411" s="206" t="s">
        <v>244</v>
      </c>
      <c r="H1411" s="212">
        <v>222111</v>
      </c>
    </row>
    <row r="1412" spans="1:8" ht="43.5" hidden="1" x14ac:dyDescent="0.35">
      <c r="A1412" s="209">
        <v>2</v>
      </c>
      <c r="B1412" s="206" t="s">
        <v>81</v>
      </c>
      <c r="C1412" s="206" t="s">
        <v>329</v>
      </c>
      <c r="D1412" s="210" t="s">
        <v>1694</v>
      </c>
      <c r="E1412" s="215" t="s">
        <v>484</v>
      </c>
      <c r="F1412" s="219" t="s">
        <v>174</v>
      </c>
      <c r="G1412" s="206" t="s">
        <v>244</v>
      </c>
      <c r="H1412" s="212">
        <v>222111</v>
      </c>
    </row>
    <row r="1413" spans="1:8" hidden="1" x14ac:dyDescent="0.35">
      <c r="A1413" s="209">
        <v>2</v>
      </c>
      <c r="B1413" s="206" t="s">
        <v>81</v>
      </c>
      <c r="C1413" s="206" t="s">
        <v>329</v>
      </c>
      <c r="D1413" s="210" t="s">
        <v>1695</v>
      </c>
      <c r="E1413" s="215" t="s">
        <v>484</v>
      </c>
      <c r="F1413" s="219" t="s">
        <v>174</v>
      </c>
      <c r="G1413" s="206" t="s">
        <v>244</v>
      </c>
      <c r="H1413" s="212">
        <v>222111</v>
      </c>
    </row>
    <row r="1414" spans="1:8" ht="43.5" hidden="1" x14ac:dyDescent="0.35">
      <c r="A1414" s="209">
        <v>2</v>
      </c>
      <c r="B1414" s="206" t="s">
        <v>81</v>
      </c>
      <c r="C1414" s="206" t="s">
        <v>329</v>
      </c>
      <c r="D1414" s="210" t="s">
        <v>1696</v>
      </c>
      <c r="E1414" s="215" t="s">
        <v>484</v>
      </c>
      <c r="F1414" s="219" t="s">
        <v>174</v>
      </c>
      <c r="G1414" s="206" t="s">
        <v>244</v>
      </c>
      <c r="H1414" s="212">
        <v>222111</v>
      </c>
    </row>
    <row r="1415" spans="1:8" hidden="1" x14ac:dyDescent="0.35">
      <c r="A1415" s="209">
        <v>2</v>
      </c>
      <c r="B1415" s="206" t="s">
        <v>81</v>
      </c>
      <c r="C1415" s="206" t="s">
        <v>329</v>
      </c>
      <c r="D1415" s="210" t="s">
        <v>1697</v>
      </c>
      <c r="E1415" s="215" t="s">
        <v>484</v>
      </c>
      <c r="F1415" s="219" t="s">
        <v>174</v>
      </c>
      <c r="G1415" s="206" t="s">
        <v>244</v>
      </c>
      <c r="H1415" s="212">
        <v>222111</v>
      </c>
    </row>
    <row r="1416" spans="1:8" ht="58" hidden="1" x14ac:dyDescent="0.35">
      <c r="A1416" s="209">
        <v>2</v>
      </c>
      <c r="B1416" s="206" t="s">
        <v>81</v>
      </c>
      <c r="C1416" s="206" t="s">
        <v>329</v>
      </c>
      <c r="D1416" s="210" t="s">
        <v>1698</v>
      </c>
      <c r="E1416" s="215" t="s">
        <v>484</v>
      </c>
      <c r="F1416" s="219" t="s">
        <v>174</v>
      </c>
      <c r="G1416" s="206" t="s">
        <v>244</v>
      </c>
      <c r="H1416" s="212">
        <v>222111</v>
      </c>
    </row>
    <row r="1417" spans="1:8" ht="43.5" hidden="1" x14ac:dyDescent="0.35">
      <c r="A1417" s="209">
        <v>2</v>
      </c>
      <c r="B1417" s="206" t="s">
        <v>81</v>
      </c>
      <c r="C1417" s="206" t="s">
        <v>329</v>
      </c>
      <c r="D1417" s="210" t="s">
        <v>1699</v>
      </c>
      <c r="E1417" s="215" t="s">
        <v>484</v>
      </c>
      <c r="F1417" s="219" t="s">
        <v>174</v>
      </c>
      <c r="G1417" s="206" t="s">
        <v>244</v>
      </c>
      <c r="H1417" s="212">
        <v>222111</v>
      </c>
    </row>
    <row r="1418" spans="1:8" ht="72.5" hidden="1" x14ac:dyDescent="0.35">
      <c r="A1418" s="209">
        <v>2</v>
      </c>
      <c r="B1418" s="206" t="s">
        <v>81</v>
      </c>
      <c r="C1418" s="206" t="s">
        <v>329</v>
      </c>
      <c r="D1418" s="210" t="s">
        <v>1700</v>
      </c>
      <c r="E1418" s="215" t="s">
        <v>484</v>
      </c>
      <c r="F1418" s="219" t="s">
        <v>174</v>
      </c>
      <c r="G1418" s="206" t="s">
        <v>244</v>
      </c>
      <c r="H1418" s="212">
        <v>222111</v>
      </c>
    </row>
    <row r="1419" spans="1:8" hidden="1" x14ac:dyDescent="0.35">
      <c r="A1419" s="209">
        <v>2</v>
      </c>
      <c r="B1419" s="206" t="s">
        <v>81</v>
      </c>
      <c r="C1419" s="206" t="s">
        <v>329</v>
      </c>
      <c r="D1419" s="210" t="s">
        <v>1701</v>
      </c>
      <c r="E1419" s="214" t="s">
        <v>483</v>
      </c>
      <c r="F1419" s="219" t="s">
        <v>174</v>
      </c>
      <c r="G1419" s="206" t="s">
        <v>244</v>
      </c>
      <c r="H1419" s="212">
        <v>22211</v>
      </c>
    </row>
    <row r="1420" spans="1:8" ht="58" hidden="1" x14ac:dyDescent="0.35">
      <c r="A1420" s="209">
        <v>2</v>
      </c>
      <c r="B1420" s="206" t="s">
        <v>81</v>
      </c>
      <c r="C1420" s="206" t="s">
        <v>329</v>
      </c>
      <c r="D1420" s="210" t="s">
        <v>1702</v>
      </c>
      <c r="E1420" s="215" t="s">
        <v>484</v>
      </c>
      <c r="F1420" s="219" t="s">
        <v>174</v>
      </c>
      <c r="G1420" s="206" t="s">
        <v>244</v>
      </c>
      <c r="H1420" s="212">
        <v>222111</v>
      </c>
    </row>
    <row r="1421" spans="1:8" ht="29" hidden="1" x14ac:dyDescent="0.35">
      <c r="A1421" s="209">
        <v>2</v>
      </c>
      <c r="B1421" s="206" t="s">
        <v>81</v>
      </c>
      <c r="C1421" s="206" t="s">
        <v>329</v>
      </c>
      <c r="D1421" s="210" t="s">
        <v>1703</v>
      </c>
      <c r="E1421" s="215" t="s">
        <v>484</v>
      </c>
      <c r="F1421" s="219" t="s">
        <v>174</v>
      </c>
      <c r="G1421" s="206" t="s">
        <v>244</v>
      </c>
      <c r="H1421" s="212">
        <v>222111</v>
      </c>
    </row>
    <row r="1422" spans="1:8" ht="72.5" hidden="1" x14ac:dyDescent="0.35">
      <c r="A1422" s="209">
        <v>2</v>
      </c>
      <c r="B1422" s="206" t="s">
        <v>81</v>
      </c>
      <c r="C1422" s="206" t="s">
        <v>329</v>
      </c>
      <c r="D1422" s="210" t="s">
        <v>1704</v>
      </c>
      <c r="E1422" s="215" t="s">
        <v>484</v>
      </c>
      <c r="F1422" s="219" t="s">
        <v>174</v>
      </c>
      <c r="G1422" s="206" t="s">
        <v>244</v>
      </c>
      <c r="H1422" s="212">
        <v>222111</v>
      </c>
    </row>
    <row r="1423" spans="1:8" ht="58" hidden="1" x14ac:dyDescent="0.35">
      <c r="A1423" s="209">
        <v>2</v>
      </c>
      <c r="B1423" s="206" t="s">
        <v>81</v>
      </c>
      <c r="C1423" s="206" t="s">
        <v>329</v>
      </c>
      <c r="D1423" s="210" t="s">
        <v>1705</v>
      </c>
      <c r="E1423" s="215" t="s">
        <v>484</v>
      </c>
      <c r="F1423" s="219" t="s">
        <v>174</v>
      </c>
      <c r="G1423" s="206" t="s">
        <v>244</v>
      </c>
      <c r="H1423" s="212">
        <v>222111</v>
      </c>
    </row>
    <row r="1424" spans="1:8" ht="29" hidden="1" x14ac:dyDescent="0.35">
      <c r="A1424" s="209">
        <v>2</v>
      </c>
      <c r="B1424" s="206" t="s">
        <v>81</v>
      </c>
      <c r="C1424" s="206" t="s">
        <v>329</v>
      </c>
      <c r="D1424" s="210" t="s">
        <v>1706</v>
      </c>
      <c r="E1424" s="215" t="s">
        <v>484</v>
      </c>
      <c r="F1424" s="219" t="s">
        <v>174</v>
      </c>
      <c r="G1424" s="206" t="s">
        <v>244</v>
      </c>
      <c r="H1424" s="212">
        <v>222111</v>
      </c>
    </row>
    <row r="1425" spans="1:8" ht="29" hidden="1" x14ac:dyDescent="0.35">
      <c r="A1425" s="209">
        <v>2</v>
      </c>
      <c r="B1425" s="206" t="s">
        <v>81</v>
      </c>
      <c r="C1425" s="206" t="s">
        <v>329</v>
      </c>
      <c r="D1425" s="210" t="s">
        <v>1707</v>
      </c>
      <c r="E1425" s="215" t="s">
        <v>484</v>
      </c>
      <c r="F1425" s="219" t="s">
        <v>174</v>
      </c>
      <c r="G1425" s="206" t="s">
        <v>244</v>
      </c>
      <c r="H1425" s="212">
        <v>222111</v>
      </c>
    </row>
    <row r="1426" spans="1:8" ht="29" hidden="1" x14ac:dyDescent="0.35">
      <c r="A1426" s="209">
        <v>2</v>
      </c>
      <c r="B1426" s="206" t="s">
        <v>81</v>
      </c>
      <c r="C1426" s="206" t="s">
        <v>329</v>
      </c>
      <c r="D1426" s="210" t="s">
        <v>1708</v>
      </c>
      <c r="E1426" s="215" t="s">
        <v>484</v>
      </c>
      <c r="F1426" s="219" t="s">
        <v>174</v>
      </c>
      <c r="G1426" s="206" t="s">
        <v>244</v>
      </c>
      <c r="H1426" s="212">
        <v>222111</v>
      </c>
    </row>
    <row r="1427" spans="1:8" ht="29" hidden="1" x14ac:dyDescent="0.35">
      <c r="A1427" s="209">
        <v>2</v>
      </c>
      <c r="B1427" s="206" t="s">
        <v>81</v>
      </c>
      <c r="C1427" s="206" t="s">
        <v>329</v>
      </c>
      <c r="D1427" s="210" t="s">
        <v>1709</v>
      </c>
      <c r="E1427" s="215" t="s">
        <v>484</v>
      </c>
      <c r="F1427" s="219" t="s">
        <v>174</v>
      </c>
      <c r="G1427" s="206" t="s">
        <v>244</v>
      </c>
      <c r="H1427" s="212">
        <v>222111</v>
      </c>
    </row>
    <row r="1428" spans="1:8" ht="29" hidden="1" x14ac:dyDescent="0.35">
      <c r="A1428" s="209">
        <v>2</v>
      </c>
      <c r="B1428" s="206" t="s">
        <v>81</v>
      </c>
      <c r="C1428" s="206" t="s">
        <v>329</v>
      </c>
      <c r="D1428" s="210" t="s">
        <v>1710</v>
      </c>
      <c r="E1428" s="215" t="s">
        <v>484</v>
      </c>
      <c r="F1428" s="219" t="s">
        <v>174</v>
      </c>
      <c r="G1428" s="206" t="s">
        <v>244</v>
      </c>
      <c r="H1428" s="212">
        <v>222111</v>
      </c>
    </row>
    <row r="1429" spans="1:8" ht="43.5" hidden="1" x14ac:dyDescent="0.35">
      <c r="A1429" s="209">
        <v>2</v>
      </c>
      <c r="B1429" s="206" t="s">
        <v>81</v>
      </c>
      <c r="C1429" s="206" t="s">
        <v>329</v>
      </c>
      <c r="D1429" s="210" t="s">
        <v>1711</v>
      </c>
      <c r="E1429" s="215" t="s">
        <v>484</v>
      </c>
      <c r="F1429" s="219" t="s">
        <v>174</v>
      </c>
      <c r="G1429" s="206" t="s">
        <v>244</v>
      </c>
      <c r="H1429" s="212">
        <v>222111</v>
      </c>
    </row>
    <row r="1430" spans="1:8" hidden="1" x14ac:dyDescent="0.35">
      <c r="A1430" s="209">
        <v>2</v>
      </c>
      <c r="B1430" s="206" t="s">
        <v>81</v>
      </c>
      <c r="C1430" s="206" t="s">
        <v>329</v>
      </c>
      <c r="D1430" s="210" t="s">
        <v>1712</v>
      </c>
      <c r="E1430" s="215" t="s">
        <v>484</v>
      </c>
      <c r="F1430" s="219" t="s">
        <v>174</v>
      </c>
      <c r="G1430" s="206" t="s">
        <v>244</v>
      </c>
      <c r="H1430" s="212">
        <v>222111</v>
      </c>
    </row>
    <row r="1431" spans="1:8" hidden="1" x14ac:dyDescent="0.35">
      <c r="A1431" s="209">
        <v>2</v>
      </c>
      <c r="B1431" s="206" t="s">
        <v>81</v>
      </c>
      <c r="C1431" s="206" t="s">
        <v>329</v>
      </c>
      <c r="D1431" s="210" t="s">
        <v>1713</v>
      </c>
      <c r="E1431" s="214" t="s">
        <v>483</v>
      </c>
      <c r="F1431" s="219" t="s">
        <v>174</v>
      </c>
      <c r="G1431" s="206" t="s">
        <v>244</v>
      </c>
      <c r="H1431" s="212">
        <v>22211</v>
      </c>
    </row>
    <row r="1432" spans="1:8" hidden="1" x14ac:dyDescent="0.35">
      <c r="A1432" s="209">
        <v>2</v>
      </c>
      <c r="B1432" s="206" t="s">
        <v>81</v>
      </c>
      <c r="C1432" s="206" t="s">
        <v>329</v>
      </c>
      <c r="D1432" s="210" t="s">
        <v>1714</v>
      </c>
      <c r="E1432" s="215" t="s">
        <v>484</v>
      </c>
      <c r="F1432" s="219" t="s">
        <v>174</v>
      </c>
      <c r="G1432" s="206" t="s">
        <v>244</v>
      </c>
      <c r="H1432" s="212">
        <v>222111</v>
      </c>
    </row>
    <row r="1433" spans="1:8" ht="29" hidden="1" x14ac:dyDescent="0.35">
      <c r="A1433" s="209">
        <v>2</v>
      </c>
      <c r="B1433" s="206" t="s">
        <v>81</v>
      </c>
      <c r="C1433" s="206" t="s">
        <v>329</v>
      </c>
      <c r="D1433" s="210" t="s">
        <v>1715</v>
      </c>
      <c r="E1433" s="215" t="s">
        <v>484</v>
      </c>
      <c r="F1433" s="219" t="s">
        <v>174</v>
      </c>
      <c r="G1433" s="206" t="s">
        <v>244</v>
      </c>
      <c r="H1433" s="212">
        <v>222111</v>
      </c>
    </row>
    <row r="1434" spans="1:8" x14ac:dyDescent="0.35">
      <c r="A1434" s="209">
        <v>2</v>
      </c>
      <c r="B1434" s="206" t="s">
        <v>81</v>
      </c>
      <c r="C1434" s="206" t="s">
        <v>329</v>
      </c>
      <c r="D1434" s="210" t="s">
        <v>1716</v>
      </c>
      <c r="E1434" s="213" t="s">
        <v>332</v>
      </c>
      <c r="F1434" s="209" t="s">
        <v>170</v>
      </c>
      <c r="G1434" s="206" t="s">
        <v>244</v>
      </c>
      <c r="H1434" s="212">
        <v>3186</v>
      </c>
    </row>
    <row r="1435" spans="1:8" hidden="1" x14ac:dyDescent="0.35">
      <c r="A1435" s="209">
        <v>2</v>
      </c>
      <c r="B1435" s="206" t="s">
        <v>81</v>
      </c>
      <c r="C1435" s="206" t="s">
        <v>329</v>
      </c>
      <c r="D1435" s="210" t="s">
        <v>1717</v>
      </c>
      <c r="E1435" s="214" t="s">
        <v>483</v>
      </c>
      <c r="F1435" s="209" t="s">
        <v>170</v>
      </c>
      <c r="G1435" s="206" t="s">
        <v>244</v>
      </c>
      <c r="H1435" s="212">
        <v>22211</v>
      </c>
    </row>
    <row r="1436" spans="1:8" ht="29" hidden="1" x14ac:dyDescent="0.35">
      <c r="A1436" s="209">
        <v>2</v>
      </c>
      <c r="B1436" s="206" t="s">
        <v>81</v>
      </c>
      <c r="C1436" s="206" t="s">
        <v>329</v>
      </c>
      <c r="D1436" s="210" t="s">
        <v>1718</v>
      </c>
      <c r="E1436" s="215" t="s">
        <v>484</v>
      </c>
      <c r="F1436" s="209" t="s">
        <v>170</v>
      </c>
      <c r="G1436" s="206" t="s">
        <v>244</v>
      </c>
      <c r="H1436" s="212">
        <v>222111</v>
      </c>
    </row>
    <row r="1437" spans="1:8" ht="29" hidden="1" x14ac:dyDescent="0.35">
      <c r="A1437" s="209">
        <v>2</v>
      </c>
      <c r="B1437" s="206" t="s">
        <v>81</v>
      </c>
      <c r="C1437" s="206" t="s">
        <v>329</v>
      </c>
      <c r="D1437" s="210" t="s">
        <v>1719</v>
      </c>
      <c r="E1437" s="215" t="s">
        <v>484</v>
      </c>
      <c r="F1437" s="209" t="s">
        <v>170</v>
      </c>
      <c r="G1437" s="206" t="s">
        <v>244</v>
      </c>
      <c r="H1437" s="212">
        <v>222111</v>
      </c>
    </row>
    <row r="1438" spans="1:8" hidden="1" x14ac:dyDescent="0.35">
      <c r="A1438" s="209">
        <v>2</v>
      </c>
      <c r="B1438" s="206" t="s">
        <v>81</v>
      </c>
      <c r="C1438" s="206" t="s">
        <v>329</v>
      </c>
      <c r="D1438" s="210" t="s">
        <v>1720</v>
      </c>
      <c r="E1438" s="215" t="s">
        <v>484</v>
      </c>
      <c r="F1438" s="209" t="s">
        <v>170</v>
      </c>
      <c r="G1438" s="206" t="s">
        <v>244</v>
      </c>
      <c r="H1438" s="212">
        <v>222111</v>
      </c>
    </row>
    <row r="1439" spans="1:8" ht="29" hidden="1" x14ac:dyDescent="0.35">
      <c r="A1439" s="209">
        <v>2</v>
      </c>
      <c r="B1439" s="206" t="s">
        <v>81</v>
      </c>
      <c r="C1439" s="206" t="s">
        <v>329</v>
      </c>
      <c r="D1439" s="210" t="s">
        <v>1721</v>
      </c>
      <c r="E1439" s="215" t="s">
        <v>484</v>
      </c>
      <c r="F1439" s="209" t="s">
        <v>170</v>
      </c>
      <c r="G1439" s="206" t="s">
        <v>244</v>
      </c>
      <c r="H1439" s="212">
        <v>222111</v>
      </c>
    </row>
    <row r="1440" spans="1:8" hidden="1" x14ac:dyDescent="0.35">
      <c r="A1440" s="209">
        <v>2</v>
      </c>
      <c r="B1440" s="206" t="s">
        <v>81</v>
      </c>
      <c r="C1440" s="206" t="s">
        <v>329</v>
      </c>
      <c r="D1440" s="210" t="s">
        <v>1722</v>
      </c>
      <c r="E1440" s="215" t="s">
        <v>484</v>
      </c>
      <c r="F1440" s="209" t="s">
        <v>170</v>
      </c>
      <c r="G1440" s="206" t="s">
        <v>244</v>
      </c>
      <c r="H1440" s="212">
        <v>222111</v>
      </c>
    </row>
    <row r="1441" spans="1:8" hidden="1" x14ac:dyDescent="0.35">
      <c r="A1441" s="209">
        <v>2</v>
      </c>
      <c r="B1441" s="206" t="s">
        <v>81</v>
      </c>
      <c r="C1441" s="206" t="s">
        <v>329</v>
      </c>
      <c r="D1441" s="210" t="s">
        <v>1723</v>
      </c>
      <c r="E1441" s="215" t="s">
        <v>484</v>
      </c>
      <c r="F1441" s="209" t="s">
        <v>170</v>
      </c>
      <c r="G1441" s="206" t="s">
        <v>244</v>
      </c>
      <c r="H1441" s="212">
        <v>222111</v>
      </c>
    </row>
    <row r="1442" spans="1:8" ht="29" hidden="1" x14ac:dyDescent="0.35">
      <c r="A1442" s="209">
        <v>2</v>
      </c>
      <c r="B1442" s="206" t="s">
        <v>81</v>
      </c>
      <c r="C1442" s="206" t="s">
        <v>329</v>
      </c>
      <c r="D1442" s="210" t="s">
        <v>1724</v>
      </c>
      <c r="E1442" s="215" t="s">
        <v>484</v>
      </c>
      <c r="F1442" s="209" t="s">
        <v>170</v>
      </c>
      <c r="G1442" s="206" t="s">
        <v>244</v>
      </c>
      <c r="H1442" s="212">
        <v>222111</v>
      </c>
    </row>
    <row r="1443" spans="1:8" hidden="1" x14ac:dyDescent="0.35">
      <c r="A1443" s="209">
        <v>2</v>
      </c>
      <c r="B1443" s="206" t="s">
        <v>81</v>
      </c>
      <c r="C1443" s="206" t="s">
        <v>329</v>
      </c>
      <c r="D1443" s="210" t="s">
        <v>1725</v>
      </c>
      <c r="E1443" s="214" t="s">
        <v>483</v>
      </c>
      <c r="F1443" s="209" t="s">
        <v>170</v>
      </c>
      <c r="G1443" s="206" t="s">
        <v>244</v>
      </c>
      <c r="H1443" s="212">
        <v>22211</v>
      </c>
    </row>
    <row r="1444" spans="1:8" ht="29" hidden="1" x14ac:dyDescent="0.35">
      <c r="A1444" s="209">
        <v>2</v>
      </c>
      <c r="B1444" s="206" t="s">
        <v>81</v>
      </c>
      <c r="C1444" s="206" t="s">
        <v>329</v>
      </c>
      <c r="D1444" s="210" t="s">
        <v>1726</v>
      </c>
      <c r="E1444" s="215" t="s">
        <v>484</v>
      </c>
      <c r="F1444" s="209" t="s">
        <v>170</v>
      </c>
      <c r="G1444" s="206" t="s">
        <v>244</v>
      </c>
      <c r="H1444" s="212">
        <v>222111</v>
      </c>
    </row>
    <row r="1445" spans="1:8" ht="29" hidden="1" x14ac:dyDescent="0.35">
      <c r="A1445" s="209">
        <v>2</v>
      </c>
      <c r="B1445" s="206" t="s">
        <v>81</v>
      </c>
      <c r="C1445" s="206" t="s">
        <v>329</v>
      </c>
      <c r="D1445" s="210" t="s">
        <v>1727</v>
      </c>
      <c r="E1445" s="215" t="s">
        <v>484</v>
      </c>
      <c r="F1445" s="209" t="s">
        <v>170</v>
      </c>
      <c r="G1445" s="206" t="s">
        <v>244</v>
      </c>
      <c r="H1445" s="212">
        <v>222111</v>
      </c>
    </row>
    <row r="1446" spans="1:8" ht="29" hidden="1" x14ac:dyDescent="0.35">
      <c r="A1446" s="209">
        <v>2</v>
      </c>
      <c r="B1446" s="206" t="s">
        <v>81</v>
      </c>
      <c r="C1446" s="206" t="s">
        <v>329</v>
      </c>
      <c r="D1446" s="210" t="s">
        <v>1728</v>
      </c>
      <c r="E1446" s="215" t="s">
        <v>484</v>
      </c>
      <c r="F1446" s="209" t="s">
        <v>170</v>
      </c>
      <c r="G1446" s="206" t="s">
        <v>244</v>
      </c>
      <c r="H1446" s="212">
        <v>222111</v>
      </c>
    </row>
    <row r="1447" spans="1:8" hidden="1" x14ac:dyDescent="0.35">
      <c r="A1447" s="209">
        <v>2</v>
      </c>
      <c r="B1447" s="206" t="s">
        <v>81</v>
      </c>
      <c r="C1447" s="206" t="s">
        <v>329</v>
      </c>
      <c r="D1447" s="210" t="s">
        <v>1729</v>
      </c>
      <c r="E1447" s="215" t="s">
        <v>484</v>
      </c>
      <c r="F1447" s="209" t="s">
        <v>170</v>
      </c>
      <c r="G1447" s="206" t="s">
        <v>244</v>
      </c>
      <c r="H1447" s="212">
        <v>222111</v>
      </c>
    </row>
    <row r="1448" spans="1:8" ht="43.5" hidden="1" x14ac:dyDescent="0.35">
      <c r="A1448" s="209">
        <v>2</v>
      </c>
      <c r="B1448" s="206" t="s">
        <v>81</v>
      </c>
      <c r="C1448" s="206" t="s">
        <v>329</v>
      </c>
      <c r="D1448" s="210" t="s">
        <v>1730</v>
      </c>
      <c r="E1448" s="215" t="s">
        <v>484</v>
      </c>
      <c r="F1448" s="209" t="s">
        <v>170</v>
      </c>
      <c r="G1448" s="206" t="s">
        <v>244</v>
      </c>
      <c r="H1448" s="212">
        <v>222111</v>
      </c>
    </row>
    <row r="1449" spans="1:8" hidden="1" x14ac:dyDescent="0.35">
      <c r="A1449" s="209">
        <v>2</v>
      </c>
      <c r="B1449" s="206" t="s">
        <v>81</v>
      </c>
      <c r="C1449" s="206" t="s">
        <v>329</v>
      </c>
      <c r="D1449" s="210" t="s">
        <v>1731</v>
      </c>
      <c r="E1449" s="215" t="s">
        <v>484</v>
      </c>
      <c r="F1449" s="209" t="s">
        <v>170</v>
      </c>
      <c r="G1449" s="206" t="s">
        <v>244</v>
      </c>
      <c r="H1449" s="212">
        <v>222111</v>
      </c>
    </row>
    <row r="1450" spans="1:8" ht="29" hidden="1" x14ac:dyDescent="0.35">
      <c r="A1450" s="209">
        <v>2</v>
      </c>
      <c r="B1450" s="206" t="s">
        <v>81</v>
      </c>
      <c r="C1450" s="206" t="s">
        <v>329</v>
      </c>
      <c r="D1450" s="210" t="s">
        <v>1732</v>
      </c>
      <c r="E1450" s="215" t="s">
        <v>484</v>
      </c>
      <c r="F1450" s="209" t="s">
        <v>170</v>
      </c>
      <c r="G1450" s="206" t="s">
        <v>244</v>
      </c>
      <c r="H1450" s="212">
        <v>222111</v>
      </c>
    </row>
    <row r="1451" spans="1:8" hidden="1" x14ac:dyDescent="0.35">
      <c r="A1451" s="209">
        <v>2</v>
      </c>
      <c r="B1451" s="206" t="s">
        <v>81</v>
      </c>
      <c r="C1451" s="206" t="s">
        <v>329</v>
      </c>
      <c r="D1451" s="210" t="s">
        <v>1733</v>
      </c>
      <c r="E1451" s="215" t="s">
        <v>484</v>
      </c>
      <c r="F1451" s="209" t="s">
        <v>170</v>
      </c>
      <c r="G1451" s="206" t="s">
        <v>244</v>
      </c>
      <c r="H1451" s="212">
        <v>222111</v>
      </c>
    </row>
    <row r="1452" spans="1:8" ht="29" hidden="1" x14ac:dyDescent="0.35">
      <c r="A1452" s="209">
        <v>2</v>
      </c>
      <c r="B1452" s="206" t="s">
        <v>81</v>
      </c>
      <c r="C1452" s="206" t="s">
        <v>329</v>
      </c>
      <c r="D1452" s="210" t="s">
        <v>1734</v>
      </c>
      <c r="E1452" s="215" t="s">
        <v>484</v>
      </c>
      <c r="F1452" s="209" t="s">
        <v>170</v>
      </c>
      <c r="G1452" s="206" t="s">
        <v>244</v>
      </c>
      <c r="H1452" s="212">
        <v>222111</v>
      </c>
    </row>
    <row r="1453" spans="1:8" hidden="1" x14ac:dyDescent="0.35">
      <c r="A1453" s="209">
        <v>2</v>
      </c>
      <c r="B1453" s="206" t="s">
        <v>81</v>
      </c>
      <c r="C1453" s="206" t="s">
        <v>329</v>
      </c>
      <c r="D1453" s="210" t="s">
        <v>1735</v>
      </c>
      <c r="E1453" s="215" t="s">
        <v>484</v>
      </c>
      <c r="F1453" s="209" t="s">
        <v>170</v>
      </c>
      <c r="G1453" s="206" t="s">
        <v>244</v>
      </c>
      <c r="H1453" s="212">
        <v>222111</v>
      </c>
    </row>
    <row r="1454" spans="1:8" ht="29" hidden="1" x14ac:dyDescent="0.35">
      <c r="A1454" s="209">
        <v>2</v>
      </c>
      <c r="B1454" s="206" t="s">
        <v>81</v>
      </c>
      <c r="C1454" s="206" t="s">
        <v>329</v>
      </c>
      <c r="D1454" s="210" t="s">
        <v>1736</v>
      </c>
      <c r="E1454" s="215" t="s">
        <v>484</v>
      </c>
      <c r="F1454" s="209" t="s">
        <v>170</v>
      </c>
      <c r="G1454" s="206" t="s">
        <v>244</v>
      </c>
      <c r="H1454" s="212">
        <v>222111</v>
      </c>
    </row>
    <row r="1455" spans="1:8" hidden="1" x14ac:dyDescent="0.35">
      <c r="A1455" s="209">
        <v>2</v>
      </c>
      <c r="B1455" s="206" t="s">
        <v>81</v>
      </c>
      <c r="C1455" s="206" t="s">
        <v>329</v>
      </c>
      <c r="D1455" s="210" t="s">
        <v>1737</v>
      </c>
      <c r="E1455" s="214" t="s">
        <v>483</v>
      </c>
      <c r="F1455" s="209" t="s">
        <v>170</v>
      </c>
      <c r="G1455" s="206" t="s">
        <v>244</v>
      </c>
      <c r="H1455" s="212">
        <v>22211</v>
      </c>
    </row>
    <row r="1456" spans="1:8" ht="29" hidden="1" x14ac:dyDescent="0.35">
      <c r="A1456" s="209">
        <v>2</v>
      </c>
      <c r="B1456" s="206" t="s">
        <v>81</v>
      </c>
      <c r="C1456" s="206" t="s">
        <v>329</v>
      </c>
      <c r="D1456" s="210" t="s">
        <v>1738</v>
      </c>
      <c r="E1456" s="215" t="s">
        <v>484</v>
      </c>
      <c r="F1456" s="209" t="s">
        <v>170</v>
      </c>
      <c r="G1456" s="206" t="s">
        <v>244</v>
      </c>
      <c r="H1456" s="212">
        <v>222111</v>
      </c>
    </row>
    <row r="1457" spans="1:8" hidden="1" x14ac:dyDescent="0.35">
      <c r="A1457" s="209">
        <v>2</v>
      </c>
      <c r="B1457" s="206" t="s">
        <v>81</v>
      </c>
      <c r="C1457" s="206" t="s">
        <v>329</v>
      </c>
      <c r="D1457" s="210" t="s">
        <v>1739</v>
      </c>
      <c r="E1457" s="215" t="s">
        <v>484</v>
      </c>
      <c r="F1457" s="209" t="s">
        <v>170</v>
      </c>
      <c r="G1457" s="206" t="s">
        <v>244</v>
      </c>
      <c r="H1457" s="212">
        <v>222111</v>
      </c>
    </row>
    <row r="1458" spans="1:8" ht="29" hidden="1" x14ac:dyDescent="0.35">
      <c r="A1458" s="209">
        <v>2</v>
      </c>
      <c r="B1458" s="206" t="s">
        <v>81</v>
      </c>
      <c r="C1458" s="206" t="s">
        <v>329</v>
      </c>
      <c r="D1458" s="210" t="s">
        <v>1740</v>
      </c>
      <c r="E1458" s="215" t="s">
        <v>484</v>
      </c>
      <c r="F1458" s="209" t="s">
        <v>170</v>
      </c>
      <c r="G1458" s="206" t="s">
        <v>244</v>
      </c>
      <c r="H1458" s="212">
        <v>222111</v>
      </c>
    </row>
    <row r="1459" spans="1:8" hidden="1" x14ac:dyDescent="0.35">
      <c r="A1459" s="209">
        <v>2</v>
      </c>
      <c r="B1459" s="206" t="s">
        <v>81</v>
      </c>
      <c r="C1459" s="206" t="s">
        <v>329</v>
      </c>
      <c r="D1459" s="210" t="s">
        <v>1741</v>
      </c>
      <c r="E1459" s="215" t="s">
        <v>484</v>
      </c>
      <c r="F1459" s="209" t="s">
        <v>170</v>
      </c>
      <c r="G1459" s="206" t="s">
        <v>244</v>
      </c>
      <c r="H1459" s="212">
        <v>222111</v>
      </c>
    </row>
    <row r="1460" spans="1:8" ht="29" hidden="1" x14ac:dyDescent="0.35">
      <c r="A1460" s="209">
        <v>2</v>
      </c>
      <c r="B1460" s="206" t="s">
        <v>81</v>
      </c>
      <c r="C1460" s="206" t="s">
        <v>329</v>
      </c>
      <c r="D1460" s="210" t="s">
        <v>1742</v>
      </c>
      <c r="E1460" s="215" t="s">
        <v>484</v>
      </c>
      <c r="F1460" s="209" t="s">
        <v>170</v>
      </c>
      <c r="G1460" s="206" t="s">
        <v>244</v>
      </c>
      <c r="H1460" s="212">
        <v>222111</v>
      </c>
    </row>
    <row r="1461" spans="1:8" hidden="1" x14ac:dyDescent="0.35">
      <c r="A1461" s="209">
        <v>2</v>
      </c>
      <c r="B1461" s="206" t="s">
        <v>81</v>
      </c>
      <c r="C1461" s="206" t="s">
        <v>329</v>
      </c>
      <c r="D1461" s="210" t="s">
        <v>1743</v>
      </c>
      <c r="E1461" s="215" t="s">
        <v>484</v>
      </c>
      <c r="F1461" s="209" t="s">
        <v>170</v>
      </c>
      <c r="G1461" s="206" t="s">
        <v>244</v>
      </c>
      <c r="H1461" s="212">
        <v>222111</v>
      </c>
    </row>
    <row r="1462" spans="1:8" hidden="1" x14ac:dyDescent="0.35">
      <c r="A1462" s="209">
        <v>2</v>
      </c>
      <c r="B1462" s="206" t="s">
        <v>81</v>
      </c>
      <c r="C1462" s="206" t="s">
        <v>329</v>
      </c>
      <c r="D1462" s="210" t="s">
        <v>1744</v>
      </c>
      <c r="E1462" s="215" t="s">
        <v>484</v>
      </c>
      <c r="F1462" s="209" t="s">
        <v>170</v>
      </c>
      <c r="G1462" s="206" t="s">
        <v>244</v>
      </c>
      <c r="H1462" s="212">
        <v>222111</v>
      </c>
    </row>
    <row r="1463" spans="1:8" hidden="1" x14ac:dyDescent="0.35">
      <c r="A1463" s="209">
        <v>2</v>
      </c>
      <c r="B1463" s="206" t="s">
        <v>81</v>
      </c>
      <c r="C1463" s="206" t="s">
        <v>329</v>
      </c>
      <c r="D1463" s="210" t="s">
        <v>1745</v>
      </c>
      <c r="E1463" s="214" t="s">
        <v>483</v>
      </c>
      <c r="F1463" s="209" t="s">
        <v>170</v>
      </c>
      <c r="G1463" s="206" t="s">
        <v>244</v>
      </c>
      <c r="H1463" s="212">
        <v>22211</v>
      </c>
    </row>
    <row r="1464" spans="1:8" hidden="1" x14ac:dyDescent="0.35">
      <c r="A1464" s="209">
        <v>2</v>
      </c>
      <c r="B1464" s="206" t="s">
        <v>81</v>
      </c>
      <c r="C1464" s="206" t="s">
        <v>329</v>
      </c>
      <c r="D1464" s="210" t="s">
        <v>1746</v>
      </c>
      <c r="E1464" s="215" t="s">
        <v>484</v>
      </c>
      <c r="F1464" s="209" t="s">
        <v>170</v>
      </c>
      <c r="G1464" s="206" t="s">
        <v>244</v>
      </c>
      <c r="H1464" s="212">
        <v>222111</v>
      </c>
    </row>
    <row r="1465" spans="1:8" ht="29" hidden="1" x14ac:dyDescent="0.35">
      <c r="A1465" s="209">
        <v>2</v>
      </c>
      <c r="B1465" s="206" t="s">
        <v>81</v>
      </c>
      <c r="C1465" s="206" t="s">
        <v>329</v>
      </c>
      <c r="D1465" s="210" t="s">
        <v>1747</v>
      </c>
      <c r="E1465" s="215" t="s">
        <v>484</v>
      </c>
      <c r="F1465" s="209" t="s">
        <v>170</v>
      </c>
      <c r="G1465" s="206" t="s">
        <v>244</v>
      </c>
      <c r="H1465" s="212">
        <v>222111</v>
      </c>
    </row>
    <row r="1466" spans="1:8" ht="29" hidden="1" x14ac:dyDescent="0.35">
      <c r="A1466" s="209">
        <v>2</v>
      </c>
      <c r="B1466" s="206" t="s">
        <v>81</v>
      </c>
      <c r="C1466" s="206" t="s">
        <v>329</v>
      </c>
      <c r="D1466" s="210" t="s">
        <v>1748</v>
      </c>
      <c r="E1466" s="215" t="s">
        <v>484</v>
      </c>
      <c r="F1466" s="209" t="s">
        <v>170</v>
      </c>
      <c r="G1466" s="206" t="s">
        <v>244</v>
      </c>
      <c r="H1466" s="212">
        <v>222111</v>
      </c>
    </row>
    <row r="1467" spans="1:8" hidden="1" x14ac:dyDescent="0.35">
      <c r="A1467" s="209">
        <v>2</v>
      </c>
      <c r="B1467" s="206" t="s">
        <v>81</v>
      </c>
      <c r="C1467" s="206" t="s">
        <v>329</v>
      </c>
      <c r="D1467" s="210" t="s">
        <v>1749</v>
      </c>
      <c r="E1467" s="215" t="s">
        <v>484</v>
      </c>
      <c r="F1467" s="209" t="s">
        <v>170</v>
      </c>
      <c r="G1467" s="206" t="s">
        <v>244</v>
      </c>
      <c r="H1467" s="212">
        <v>222111</v>
      </c>
    </row>
    <row r="1468" spans="1:8" ht="29" hidden="1" x14ac:dyDescent="0.35">
      <c r="A1468" s="209">
        <v>2</v>
      </c>
      <c r="B1468" s="206" t="s">
        <v>81</v>
      </c>
      <c r="C1468" s="206" t="s">
        <v>329</v>
      </c>
      <c r="D1468" s="210" t="s">
        <v>1750</v>
      </c>
      <c r="E1468" s="215" t="s">
        <v>484</v>
      </c>
      <c r="F1468" s="209" t="s">
        <v>170</v>
      </c>
      <c r="G1468" s="206" t="s">
        <v>244</v>
      </c>
      <c r="H1468" s="212">
        <v>222111</v>
      </c>
    </row>
    <row r="1469" spans="1:8" ht="29" hidden="1" x14ac:dyDescent="0.35">
      <c r="A1469" s="209">
        <v>2</v>
      </c>
      <c r="B1469" s="206" t="s">
        <v>81</v>
      </c>
      <c r="C1469" s="206" t="s">
        <v>329</v>
      </c>
      <c r="D1469" s="210" t="s">
        <v>1751</v>
      </c>
      <c r="E1469" s="215" t="s">
        <v>484</v>
      </c>
      <c r="F1469" s="209" t="s">
        <v>170</v>
      </c>
      <c r="G1469" s="206" t="s">
        <v>244</v>
      </c>
      <c r="H1469" s="212">
        <v>222111</v>
      </c>
    </row>
    <row r="1470" spans="1:8" hidden="1" x14ac:dyDescent="0.35">
      <c r="A1470" s="209">
        <v>2</v>
      </c>
      <c r="B1470" s="206" t="s">
        <v>81</v>
      </c>
      <c r="C1470" s="206" t="s">
        <v>329</v>
      </c>
      <c r="D1470" s="210" t="s">
        <v>1752</v>
      </c>
      <c r="E1470" s="215" t="s">
        <v>484</v>
      </c>
      <c r="F1470" s="209" t="s">
        <v>170</v>
      </c>
      <c r="G1470" s="206" t="s">
        <v>244</v>
      </c>
      <c r="H1470" s="212">
        <v>222111</v>
      </c>
    </row>
    <row r="1471" spans="1:8" hidden="1" x14ac:dyDescent="0.35">
      <c r="A1471" s="209">
        <v>2</v>
      </c>
      <c r="B1471" s="206" t="s">
        <v>81</v>
      </c>
      <c r="C1471" s="206" t="s">
        <v>329</v>
      </c>
      <c r="D1471" s="210" t="s">
        <v>1753</v>
      </c>
      <c r="E1471" s="215" t="s">
        <v>484</v>
      </c>
      <c r="F1471" s="209" t="s">
        <v>170</v>
      </c>
      <c r="G1471" s="206" t="s">
        <v>244</v>
      </c>
      <c r="H1471" s="212">
        <v>222111</v>
      </c>
    </row>
    <row r="1472" spans="1:8" hidden="1" x14ac:dyDescent="0.35">
      <c r="A1472" s="209">
        <v>2</v>
      </c>
      <c r="B1472" s="206" t="s">
        <v>81</v>
      </c>
      <c r="C1472" s="206" t="s">
        <v>329</v>
      </c>
      <c r="D1472" s="210" t="s">
        <v>1754</v>
      </c>
      <c r="E1472" s="215" t="s">
        <v>484</v>
      </c>
      <c r="F1472" s="209" t="s">
        <v>170</v>
      </c>
      <c r="G1472" s="206" t="s">
        <v>244</v>
      </c>
      <c r="H1472" s="212">
        <v>222111</v>
      </c>
    </row>
    <row r="1473" spans="1:8" hidden="1" x14ac:dyDescent="0.35">
      <c r="A1473" s="209">
        <v>2</v>
      </c>
      <c r="B1473" s="206" t="s">
        <v>81</v>
      </c>
      <c r="C1473" s="206" t="s">
        <v>329</v>
      </c>
      <c r="D1473" s="210" t="s">
        <v>1755</v>
      </c>
      <c r="E1473" s="214" t="s">
        <v>483</v>
      </c>
      <c r="F1473" s="209" t="s">
        <v>170</v>
      </c>
      <c r="G1473" s="206" t="s">
        <v>244</v>
      </c>
      <c r="H1473" s="212">
        <v>22211</v>
      </c>
    </row>
    <row r="1474" spans="1:8" hidden="1" x14ac:dyDescent="0.35">
      <c r="A1474" s="209">
        <v>2</v>
      </c>
      <c r="B1474" s="206" t="s">
        <v>81</v>
      </c>
      <c r="C1474" s="206" t="s">
        <v>329</v>
      </c>
      <c r="D1474" s="210" t="s">
        <v>1756</v>
      </c>
      <c r="E1474" s="215" t="s">
        <v>484</v>
      </c>
      <c r="F1474" s="209" t="s">
        <v>170</v>
      </c>
      <c r="G1474" s="206" t="s">
        <v>244</v>
      </c>
      <c r="H1474" s="212">
        <v>222111</v>
      </c>
    </row>
    <row r="1475" spans="1:8" ht="43.5" hidden="1" x14ac:dyDescent="0.35">
      <c r="A1475" s="209">
        <v>2</v>
      </c>
      <c r="B1475" s="206" t="s">
        <v>81</v>
      </c>
      <c r="C1475" s="206" t="s">
        <v>329</v>
      </c>
      <c r="D1475" s="210" t="s">
        <v>1757</v>
      </c>
      <c r="E1475" s="215" t="s">
        <v>484</v>
      </c>
      <c r="F1475" s="209" t="s">
        <v>170</v>
      </c>
      <c r="G1475" s="206" t="s">
        <v>244</v>
      </c>
      <c r="H1475" s="212">
        <v>222111</v>
      </c>
    </row>
    <row r="1476" spans="1:8" x14ac:dyDescent="0.35">
      <c r="A1476" s="209">
        <v>2</v>
      </c>
      <c r="B1476" s="206" t="s">
        <v>81</v>
      </c>
      <c r="C1476" s="206" t="s">
        <v>329</v>
      </c>
      <c r="D1476" s="210" t="s">
        <v>1758</v>
      </c>
      <c r="E1476" s="213" t="s">
        <v>332</v>
      </c>
      <c r="F1476" s="209" t="s">
        <v>175</v>
      </c>
      <c r="G1476" s="206" t="s">
        <v>244</v>
      </c>
      <c r="H1476" s="212">
        <v>3187</v>
      </c>
    </row>
    <row r="1477" spans="1:8" hidden="1" x14ac:dyDescent="0.35">
      <c r="A1477" s="209">
        <v>2</v>
      </c>
      <c r="B1477" s="206" t="s">
        <v>81</v>
      </c>
      <c r="C1477" s="206" t="s">
        <v>329</v>
      </c>
      <c r="D1477" s="210" t="s">
        <v>1759</v>
      </c>
      <c r="E1477" s="214" t="s">
        <v>483</v>
      </c>
      <c r="F1477" s="209" t="s">
        <v>175</v>
      </c>
      <c r="G1477" s="206" t="s">
        <v>244</v>
      </c>
      <c r="H1477" s="212">
        <v>22211</v>
      </c>
    </row>
    <row r="1478" spans="1:8" ht="29" hidden="1" x14ac:dyDescent="0.35">
      <c r="A1478" s="209">
        <v>2</v>
      </c>
      <c r="B1478" s="206" t="s">
        <v>81</v>
      </c>
      <c r="C1478" s="206" t="s">
        <v>329</v>
      </c>
      <c r="D1478" s="210" t="s">
        <v>1760</v>
      </c>
      <c r="E1478" s="215" t="s">
        <v>484</v>
      </c>
      <c r="F1478" s="209" t="s">
        <v>175</v>
      </c>
      <c r="G1478" s="206" t="s">
        <v>244</v>
      </c>
      <c r="H1478" s="212">
        <v>222111</v>
      </c>
    </row>
    <row r="1479" spans="1:8" hidden="1" x14ac:dyDescent="0.35">
      <c r="A1479" s="209">
        <v>2</v>
      </c>
      <c r="B1479" s="206" t="s">
        <v>81</v>
      </c>
      <c r="C1479" s="206" t="s">
        <v>329</v>
      </c>
      <c r="D1479" s="210" t="s">
        <v>1761</v>
      </c>
      <c r="E1479" s="215" t="s">
        <v>484</v>
      </c>
      <c r="F1479" s="209" t="s">
        <v>175</v>
      </c>
      <c r="G1479" s="206" t="s">
        <v>244</v>
      </c>
      <c r="H1479" s="212">
        <v>222111</v>
      </c>
    </row>
    <row r="1480" spans="1:8" hidden="1" x14ac:dyDescent="0.35">
      <c r="A1480" s="209">
        <v>2</v>
      </c>
      <c r="B1480" s="206" t="s">
        <v>81</v>
      </c>
      <c r="C1480" s="206" t="s">
        <v>329</v>
      </c>
      <c r="D1480" s="210" t="s">
        <v>1762</v>
      </c>
      <c r="E1480" s="214" t="s">
        <v>483</v>
      </c>
      <c r="F1480" s="209" t="s">
        <v>176</v>
      </c>
      <c r="G1480" s="206" t="s">
        <v>244</v>
      </c>
      <c r="H1480" s="212">
        <v>22211</v>
      </c>
    </row>
    <row r="1481" spans="1:8" hidden="1" x14ac:dyDescent="0.35">
      <c r="A1481" s="209">
        <v>2</v>
      </c>
      <c r="B1481" s="206" t="s">
        <v>81</v>
      </c>
      <c r="C1481" s="206" t="s">
        <v>329</v>
      </c>
      <c r="D1481" s="210" t="s">
        <v>1763</v>
      </c>
      <c r="E1481" s="215" t="s">
        <v>484</v>
      </c>
      <c r="F1481" s="209" t="s">
        <v>175</v>
      </c>
      <c r="G1481" s="206" t="s">
        <v>244</v>
      </c>
      <c r="H1481" s="212">
        <v>222111</v>
      </c>
    </row>
    <row r="1482" spans="1:8" hidden="1" x14ac:dyDescent="0.35">
      <c r="A1482" s="209">
        <v>2</v>
      </c>
      <c r="B1482" s="206" t="s">
        <v>81</v>
      </c>
      <c r="C1482" s="206" t="s">
        <v>329</v>
      </c>
      <c r="D1482" s="210" t="s">
        <v>1764</v>
      </c>
      <c r="E1482" s="215" t="s">
        <v>484</v>
      </c>
      <c r="F1482" s="209" t="s">
        <v>175</v>
      </c>
      <c r="G1482" s="206" t="s">
        <v>244</v>
      </c>
      <c r="H1482" s="212">
        <v>222111</v>
      </c>
    </row>
    <row r="1483" spans="1:8" hidden="1" x14ac:dyDescent="0.35">
      <c r="A1483" s="209">
        <v>2</v>
      </c>
      <c r="B1483" s="206" t="s">
        <v>81</v>
      </c>
      <c r="C1483" s="206" t="s">
        <v>329</v>
      </c>
      <c r="D1483" s="210" t="s">
        <v>1765</v>
      </c>
      <c r="E1483" s="214" t="s">
        <v>483</v>
      </c>
      <c r="F1483" s="209" t="s">
        <v>175</v>
      </c>
      <c r="G1483" s="206" t="s">
        <v>244</v>
      </c>
      <c r="H1483" s="212">
        <v>22211</v>
      </c>
    </row>
    <row r="1484" spans="1:8" hidden="1" x14ac:dyDescent="0.35">
      <c r="A1484" s="209">
        <v>2</v>
      </c>
      <c r="B1484" s="206" t="s">
        <v>81</v>
      </c>
      <c r="C1484" s="206" t="s">
        <v>329</v>
      </c>
      <c r="D1484" s="210" t="s">
        <v>1763</v>
      </c>
      <c r="E1484" s="215" t="s">
        <v>484</v>
      </c>
      <c r="F1484" s="209" t="s">
        <v>175</v>
      </c>
      <c r="G1484" s="206" t="s">
        <v>244</v>
      </c>
      <c r="H1484" s="212">
        <v>222111</v>
      </c>
    </row>
    <row r="1485" spans="1:8" ht="29" hidden="1" x14ac:dyDescent="0.35">
      <c r="A1485" s="209">
        <v>2</v>
      </c>
      <c r="B1485" s="206" t="s">
        <v>81</v>
      </c>
      <c r="C1485" s="206" t="s">
        <v>329</v>
      </c>
      <c r="D1485" s="210" t="s">
        <v>1766</v>
      </c>
      <c r="E1485" s="215" t="s">
        <v>484</v>
      </c>
      <c r="F1485" s="209" t="s">
        <v>175</v>
      </c>
      <c r="G1485" s="206" t="s">
        <v>244</v>
      </c>
      <c r="H1485" s="212">
        <v>222111</v>
      </c>
    </row>
    <row r="1486" spans="1:8" hidden="1" x14ac:dyDescent="0.35">
      <c r="A1486" s="209">
        <v>2</v>
      </c>
      <c r="B1486" s="206" t="s">
        <v>81</v>
      </c>
      <c r="C1486" s="206" t="s">
        <v>329</v>
      </c>
      <c r="D1486" s="210" t="s">
        <v>1767</v>
      </c>
      <c r="E1486" s="214" t="s">
        <v>483</v>
      </c>
      <c r="F1486" s="209" t="s">
        <v>175</v>
      </c>
      <c r="G1486" s="206" t="s">
        <v>244</v>
      </c>
      <c r="H1486" s="212">
        <v>22211</v>
      </c>
    </row>
    <row r="1487" spans="1:8" ht="29" hidden="1" x14ac:dyDescent="0.35">
      <c r="A1487" s="209">
        <v>2</v>
      </c>
      <c r="B1487" s="206" t="s">
        <v>81</v>
      </c>
      <c r="C1487" s="206" t="s">
        <v>329</v>
      </c>
      <c r="D1487" s="210" t="s">
        <v>1768</v>
      </c>
      <c r="E1487" s="215" t="s">
        <v>484</v>
      </c>
      <c r="F1487" s="209" t="s">
        <v>175</v>
      </c>
      <c r="G1487" s="206" t="s">
        <v>244</v>
      </c>
      <c r="H1487" s="212">
        <v>222111</v>
      </c>
    </row>
    <row r="1488" spans="1:8" ht="29" hidden="1" x14ac:dyDescent="0.35">
      <c r="A1488" s="209">
        <v>2</v>
      </c>
      <c r="B1488" s="206" t="s">
        <v>81</v>
      </c>
      <c r="C1488" s="206" t="s">
        <v>329</v>
      </c>
      <c r="D1488" s="210" t="s">
        <v>1769</v>
      </c>
      <c r="E1488" s="215" t="s">
        <v>484</v>
      </c>
      <c r="F1488" s="209" t="s">
        <v>175</v>
      </c>
      <c r="G1488" s="206" t="s">
        <v>244</v>
      </c>
      <c r="H1488" s="212">
        <v>222111</v>
      </c>
    </row>
    <row r="1489" spans="1:8" x14ac:dyDescent="0.35">
      <c r="A1489" s="209">
        <v>2</v>
      </c>
      <c r="B1489" s="206" t="s">
        <v>81</v>
      </c>
      <c r="C1489" s="206" t="s">
        <v>329</v>
      </c>
      <c r="D1489" s="210" t="s">
        <v>1770</v>
      </c>
      <c r="E1489" s="213" t="s">
        <v>332</v>
      </c>
      <c r="F1489" s="209" t="s">
        <v>170</v>
      </c>
      <c r="G1489" s="206" t="s">
        <v>244</v>
      </c>
      <c r="H1489" s="212">
        <v>3188</v>
      </c>
    </row>
    <row r="1490" spans="1:8" hidden="1" x14ac:dyDescent="0.35">
      <c r="A1490" s="209">
        <v>2</v>
      </c>
      <c r="B1490" s="206" t="s">
        <v>81</v>
      </c>
      <c r="C1490" s="206" t="s">
        <v>329</v>
      </c>
      <c r="D1490" s="210" t="s">
        <v>1771</v>
      </c>
      <c r="E1490" s="214" t="s">
        <v>483</v>
      </c>
      <c r="F1490" s="209" t="s">
        <v>170</v>
      </c>
      <c r="G1490" s="206" t="s">
        <v>244</v>
      </c>
      <c r="H1490" s="212">
        <v>22211</v>
      </c>
    </row>
    <row r="1491" spans="1:8" ht="29" hidden="1" x14ac:dyDescent="0.35">
      <c r="A1491" s="209">
        <v>2</v>
      </c>
      <c r="B1491" s="206" t="s">
        <v>81</v>
      </c>
      <c r="C1491" s="206" t="s">
        <v>329</v>
      </c>
      <c r="D1491" s="210" t="s">
        <v>573</v>
      </c>
      <c r="E1491" s="215" t="s">
        <v>484</v>
      </c>
      <c r="F1491" s="209" t="s">
        <v>170</v>
      </c>
      <c r="G1491" s="206" t="s">
        <v>244</v>
      </c>
      <c r="H1491" s="212">
        <v>222111</v>
      </c>
    </row>
    <row r="1492" spans="1:8" ht="29" hidden="1" x14ac:dyDescent="0.35">
      <c r="A1492" s="209">
        <v>2</v>
      </c>
      <c r="B1492" s="206" t="s">
        <v>81</v>
      </c>
      <c r="C1492" s="206" t="s">
        <v>329</v>
      </c>
      <c r="D1492" s="210" t="s">
        <v>574</v>
      </c>
      <c r="E1492" s="215" t="s">
        <v>484</v>
      </c>
      <c r="F1492" s="209" t="s">
        <v>170</v>
      </c>
      <c r="G1492" s="206" t="s">
        <v>244</v>
      </c>
      <c r="H1492" s="212">
        <v>222111</v>
      </c>
    </row>
    <row r="1493" spans="1:8" ht="29" hidden="1" x14ac:dyDescent="0.35">
      <c r="A1493" s="209">
        <v>2</v>
      </c>
      <c r="B1493" s="206" t="s">
        <v>81</v>
      </c>
      <c r="C1493" s="206" t="s">
        <v>329</v>
      </c>
      <c r="D1493" s="210" t="s">
        <v>575</v>
      </c>
      <c r="E1493" s="215" t="s">
        <v>484</v>
      </c>
      <c r="F1493" s="209" t="s">
        <v>170</v>
      </c>
      <c r="G1493" s="206" t="s">
        <v>244</v>
      </c>
      <c r="H1493" s="212">
        <v>222111</v>
      </c>
    </row>
    <row r="1494" spans="1:8" ht="43.5" hidden="1" x14ac:dyDescent="0.35">
      <c r="A1494" s="209">
        <v>2</v>
      </c>
      <c r="B1494" s="206" t="s">
        <v>81</v>
      </c>
      <c r="C1494" s="206" t="s">
        <v>329</v>
      </c>
      <c r="D1494" s="210" t="s">
        <v>576</v>
      </c>
      <c r="E1494" s="215" t="s">
        <v>484</v>
      </c>
      <c r="F1494" s="209" t="s">
        <v>170</v>
      </c>
      <c r="G1494" s="206" t="s">
        <v>244</v>
      </c>
      <c r="H1494" s="212">
        <v>222111</v>
      </c>
    </row>
    <row r="1495" spans="1:8" ht="29" hidden="1" x14ac:dyDescent="0.35">
      <c r="A1495" s="209">
        <v>2</v>
      </c>
      <c r="B1495" s="206" t="s">
        <v>81</v>
      </c>
      <c r="C1495" s="206" t="s">
        <v>329</v>
      </c>
      <c r="D1495" s="210" t="s">
        <v>577</v>
      </c>
      <c r="E1495" s="215" t="s">
        <v>484</v>
      </c>
      <c r="F1495" s="209" t="s">
        <v>170</v>
      </c>
      <c r="G1495" s="206" t="s">
        <v>244</v>
      </c>
      <c r="H1495" s="212">
        <v>222111</v>
      </c>
    </row>
    <row r="1496" spans="1:8" hidden="1" x14ac:dyDescent="0.35">
      <c r="A1496" s="209">
        <v>2</v>
      </c>
      <c r="B1496" s="206" t="s">
        <v>81</v>
      </c>
      <c r="C1496" s="206" t="s">
        <v>329</v>
      </c>
      <c r="D1496" s="210" t="s">
        <v>578</v>
      </c>
      <c r="E1496" s="215" t="s">
        <v>484</v>
      </c>
      <c r="F1496" s="209" t="s">
        <v>170</v>
      </c>
      <c r="G1496" s="206" t="s">
        <v>244</v>
      </c>
      <c r="H1496" s="212">
        <v>222111</v>
      </c>
    </row>
    <row r="1497" spans="1:8" ht="29" hidden="1" x14ac:dyDescent="0.35">
      <c r="A1497" s="209">
        <v>2</v>
      </c>
      <c r="B1497" s="206" t="s">
        <v>81</v>
      </c>
      <c r="C1497" s="206" t="s">
        <v>329</v>
      </c>
      <c r="D1497" s="210" t="s">
        <v>1772</v>
      </c>
      <c r="E1497" s="214" t="s">
        <v>483</v>
      </c>
      <c r="F1497" s="209" t="s">
        <v>170</v>
      </c>
      <c r="G1497" s="206" t="s">
        <v>244</v>
      </c>
      <c r="H1497" s="212">
        <v>22211</v>
      </c>
    </row>
    <row r="1498" spans="1:8" ht="29" hidden="1" x14ac:dyDescent="0.35">
      <c r="A1498" s="209">
        <v>2</v>
      </c>
      <c r="B1498" s="206" t="s">
        <v>81</v>
      </c>
      <c r="C1498" s="206" t="s">
        <v>329</v>
      </c>
      <c r="D1498" s="210" t="s">
        <v>579</v>
      </c>
      <c r="E1498" s="215" t="s">
        <v>484</v>
      </c>
      <c r="F1498" s="209" t="s">
        <v>170</v>
      </c>
      <c r="G1498" s="206" t="s">
        <v>244</v>
      </c>
      <c r="H1498" s="212">
        <v>222111</v>
      </c>
    </row>
    <row r="1499" spans="1:8" ht="29" hidden="1" x14ac:dyDescent="0.35">
      <c r="A1499" s="209">
        <v>2</v>
      </c>
      <c r="B1499" s="206" t="s">
        <v>81</v>
      </c>
      <c r="C1499" s="206" t="s">
        <v>329</v>
      </c>
      <c r="D1499" s="210" t="s">
        <v>580</v>
      </c>
      <c r="E1499" s="215" t="s">
        <v>484</v>
      </c>
      <c r="F1499" s="209" t="s">
        <v>170</v>
      </c>
      <c r="G1499" s="206" t="s">
        <v>244</v>
      </c>
      <c r="H1499" s="212">
        <v>222111</v>
      </c>
    </row>
    <row r="1500" spans="1:8" ht="29" hidden="1" x14ac:dyDescent="0.35">
      <c r="A1500" s="209">
        <v>2</v>
      </c>
      <c r="B1500" s="206" t="s">
        <v>81</v>
      </c>
      <c r="C1500" s="206" t="s">
        <v>329</v>
      </c>
      <c r="D1500" s="210" t="s">
        <v>581</v>
      </c>
      <c r="E1500" s="215" t="s">
        <v>484</v>
      </c>
      <c r="F1500" s="209" t="s">
        <v>170</v>
      </c>
      <c r="G1500" s="206" t="s">
        <v>244</v>
      </c>
      <c r="H1500" s="212">
        <v>222111</v>
      </c>
    </row>
    <row r="1501" spans="1:8" ht="29" hidden="1" x14ac:dyDescent="0.35">
      <c r="A1501" s="209">
        <v>2</v>
      </c>
      <c r="B1501" s="206" t="s">
        <v>81</v>
      </c>
      <c r="C1501" s="206" t="s">
        <v>329</v>
      </c>
      <c r="D1501" s="210" t="s">
        <v>582</v>
      </c>
      <c r="E1501" s="215" t="s">
        <v>484</v>
      </c>
      <c r="F1501" s="209" t="s">
        <v>170</v>
      </c>
      <c r="G1501" s="206" t="s">
        <v>244</v>
      </c>
      <c r="H1501" s="212">
        <v>222111</v>
      </c>
    </row>
    <row r="1502" spans="1:8" ht="29" hidden="1" x14ac:dyDescent="0.35">
      <c r="A1502" s="209">
        <v>2</v>
      </c>
      <c r="B1502" s="206" t="s">
        <v>81</v>
      </c>
      <c r="C1502" s="206" t="s">
        <v>329</v>
      </c>
      <c r="D1502" s="210" t="s">
        <v>583</v>
      </c>
      <c r="E1502" s="215" t="s">
        <v>484</v>
      </c>
      <c r="F1502" s="209" t="s">
        <v>170</v>
      </c>
      <c r="G1502" s="206" t="s">
        <v>244</v>
      </c>
      <c r="H1502" s="212">
        <v>222111</v>
      </c>
    </row>
    <row r="1503" spans="1:8" ht="29" hidden="1" x14ac:dyDescent="0.35">
      <c r="A1503" s="209">
        <v>2</v>
      </c>
      <c r="B1503" s="206" t="s">
        <v>81</v>
      </c>
      <c r="C1503" s="206" t="s">
        <v>329</v>
      </c>
      <c r="D1503" s="210" t="s">
        <v>584</v>
      </c>
      <c r="E1503" s="215" t="s">
        <v>484</v>
      </c>
      <c r="F1503" s="209" t="s">
        <v>170</v>
      </c>
      <c r="G1503" s="206" t="s">
        <v>244</v>
      </c>
      <c r="H1503" s="212">
        <v>222111</v>
      </c>
    </row>
    <row r="1504" spans="1:8" ht="29" hidden="1" x14ac:dyDescent="0.35">
      <c r="A1504" s="209">
        <v>2</v>
      </c>
      <c r="B1504" s="206" t="s">
        <v>81</v>
      </c>
      <c r="C1504" s="206" t="s">
        <v>329</v>
      </c>
      <c r="D1504" s="210" t="s">
        <v>585</v>
      </c>
      <c r="E1504" s="215" t="s">
        <v>484</v>
      </c>
      <c r="F1504" s="209" t="s">
        <v>170</v>
      </c>
      <c r="G1504" s="206" t="s">
        <v>244</v>
      </c>
      <c r="H1504" s="212">
        <v>222111</v>
      </c>
    </row>
    <row r="1505" spans="1:8" x14ac:dyDescent="0.35">
      <c r="A1505" s="209">
        <v>2</v>
      </c>
      <c r="B1505" s="206" t="s">
        <v>81</v>
      </c>
      <c r="C1505" s="206" t="s">
        <v>329</v>
      </c>
      <c r="D1505" s="210" t="s">
        <v>394</v>
      </c>
      <c r="E1505" s="213" t="s">
        <v>332</v>
      </c>
      <c r="F1505" s="209" t="s">
        <v>176</v>
      </c>
      <c r="G1505" s="206" t="s">
        <v>244</v>
      </c>
      <c r="H1505" s="212">
        <v>3189</v>
      </c>
    </row>
    <row r="1506" spans="1:8" hidden="1" x14ac:dyDescent="0.35">
      <c r="A1506" s="209">
        <v>2</v>
      </c>
      <c r="B1506" s="206" t="s">
        <v>81</v>
      </c>
      <c r="C1506" s="206" t="s">
        <v>329</v>
      </c>
      <c r="D1506" s="210" t="s">
        <v>586</v>
      </c>
      <c r="E1506" s="214" t="s">
        <v>483</v>
      </c>
      <c r="F1506" s="209" t="s">
        <v>176</v>
      </c>
      <c r="G1506" s="206" t="s">
        <v>244</v>
      </c>
      <c r="H1506" s="212">
        <v>22211</v>
      </c>
    </row>
    <row r="1507" spans="1:8" hidden="1" x14ac:dyDescent="0.35">
      <c r="A1507" s="209">
        <v>2</v>
      </c>
      <c r="B1507" s="206" t="s">
        <v>81</v>
      </c>
      <c r="C1507" s="206" t="s">
        <v>329</v>
      </c>
      <c r="D1507" s="210" t="s">
        <v>1595</v>
      </c>
      <c r="E1507" s="215" t="s">
        <v>484</v>
      </c>
      <c r="F1507" s="209" t="s">
        <v>176</v>
      </c>
      <c r="G1507" s="206" t="s">
        <v>244</v>
      </c>
      <c r="H1507" s="212">
        <v>222111</v>
      </c>
    </row>
    <row r="1508" spans="1:8" ht="29" hidden="1" x14ac:dyDescent="0.35">
      <c r="A1508" s="209">
        <v>2</v>
      </c>
      <c r="B1508" s="206" t="s">
        <v>81</v>
      </c>
      <c r="C1508" s="206" t="s">
        <v>329</v>
      </c>
      <c r="D1508" s="210" t="s">
        <v>1596</v>
      </c>
      <c r="E1508" s="215" t="s">
        <v>484</v>
      </c>
      <c r="F1508" s="209" t="s">
        <v>176</v>
      </c>
      <c r="G1508" s="206" t="s">
        <v>244</v>
      </c>
      <c r="H1508" s="212">
        <v>222111</v>
      </c>
    </row>
    <row r="1509" spans="1:8" hidden="1" x14ac:dyDescent="0.35">
      <c r="A1509" s="209">
        <v>2</v>
      </c>
      <c r="B1509" s="206" t="s">
        <v>81</v>
      </c>
      <c r="C1509" s="206" t="s">
        <v>329</v>
      </c>
      <c r="D1509" s="210" t="s">
        <v>1597</v>
      </c>
      <c r="E1509" s="215" t="s">
        <v>484</v>
      </c>
      <c r="F1509" s="209" t="s">
        <v>176</v>
      </c>
      <c r="G1509" s="206" t="s">
        <v>244</v>
      </c>
      <c r="H1509" s="212">
        <v>222111</v>
      </c>
    </row>
    <row r="1510" spans="1:8" ht="43.5" hidden="1" x14ac:dyDescent="0.35">
      <c r="A1510" s="209">
        <v>2</v>
      </c>
      <c r="B1510" s="206" t="s">
        <v>81</v>
      </c>
      <c r="C1510" s="206" t="s">
        <v>329</v>
      </c>
      <c r="D1510" s="210" t="s">
        <v>1598</v>
      </c>
      <c r="E1510" s="215" t="s">
        <v>484</v>
      </c>
      <c r="F1510" s="209" t="s">
        <v>176</v>
      </c>
      <c r="G1510" s="206" t="s">
        <v>244</v>
      </c>
      <c r="H1510" s="212">
        <v>222111</v>
      </c>
    </row>
    <row r="1511" spans="1:8" x14ac:dyDescent="0.35">
      <c r="A1511" s="209">
        <v>2</v>
      </c>
      <c r="B1511" s="206" t="s">
        <v>81</v>
      </c>
      <c r="C1511" s="206" t="s">
        <v>329</v>
      </c>
      <c r="D1511" s="210" t="s">
        <v>395</v>
      </c>
      <c r="E1511" s="213" t="s">
        <v>332</v>
      </c>
      <c r="F1511" s="209" t="s">
        <v>176</v>
      </c>
      <c r="G1511" s="206" t="s">
        <v>244</v>
      </c>
      <c r="H1511" s="212">
        <v>3190</v>
      </c>
    </row>
    <row r="1512" spans="1:8" hidden="1" x14ac:dyDescent="0.35">
      <c r="A1512" s="209">
        <v>2</v>
      </c>
      <c r="B1512" s="206" t="s">
        <v>81</v>
      </c>
      <c r="C1512" s="206" t="s">
        <v>329</v>
      </c>
      <c r="D1512" s="210" t="s">
        <v>587</v>
      </c>
      <c r="E1512" s="214" t="s">
        <v>483</v>
      </c>
      <c r="F1512" s="209" t="s">
        <v>176</v>
      </c>
      <c r="G1512" s="206" t="s">
        <v>244</v>
      </c>
      <c r="H1512" s="212">
        <v>22211</v>
      </c>
    </row>
    <row r="1513" spans="1:8" hidden="1" x14ac:dyDescent="0.35">
      <c r="A1513" s="209">
        <v>2</v>
      </c>
      <c r="B1513" s="206" t="s">
        <v>81</v>
      </c>
      <c r="C1513" s="206" t="s">
        <v>329</v>
      </c>
      <c r="D1513" s="210" t="s">
        <v>1773</v>
      </c>
      <c r="E1513" s="215" t="s">
        <v>484</v>
      </c>
      <c r="F1513" s="209" t="s">
        <v>176</v>
      </c>
      <c r="G1513" s="206" t="s">
        <v>244</v>
      </c>
      <c r="H1513" s="212">
        <v>222111</v>
      </c>
    </row>
    <row r="1514" spans="1:8" hidden="1" x14ac:dyDescent="0.35">
      <c r="A1514" s="209">
        <v>2</v>
      </c>
      <c r="B1514" s="206" t="s">
        <v>81</v>
      </c>
      <c r="C1514" s="206" t="s">
        <v>329</v>
      </c>
      <c r="D1514" s="210" t="s">
        <v>1774</v>
      </c>
      <c r="E1514" s="215" t="s">
        <v>484</v>
      </c>
      <c r="F1514" s="209" t="s">
        <v>176</v>
      </c>
      <c r="G1514" s="206" t="s">
        <v>244</v>
      </c>
      <c r="H1514" s="212">
        <v>222111</v>
      </c>
    </row>
    <row r="1515" spans="1:8" ht="29" hidden="1" x14ac:dyDescent="0.35">
      <c r="A1515" s="209">
        <v>2</v>
      </c>
      <c r="B1515" s="206" t="s">
        <v>81</v>
      </c>
      <c r="C1515" s="206" t="s">
        <v>329</v>
      </c>
      <c r="D1515" s="210" t="s">
        <v>1775</v>
      </c>
      <c r="E1515" s="215" t="s">
        <v>484</v>
      </c>
      <c r="F1515" s="209" t="s">
        <v>176</v>
      </c>
      <c r="G1515" s="206" t="s">
        <v>244</v>
      </c>
      <c r="H1515" s="212">
        <v>222111</v>
      </c>
    </row>
    <row r="1516" spans="1:8" hidden="1" x14ac:dyDescent="0.35">
      <c r="A1516" s="209">
        <v>2</v>
      </c>
      <c r="B1516" s="206" t="s">
        <v>81</v>
      </c>
      <c r="C1516" s="206" t="s">
        <v>329</v>
      </c>
      <c r="D1516" s="210" t="s">
        <v>588</v>
      </c>
      <c r="E1516" s="214" t="s">
        <v>483</v>
      </c>
      <c r="F1516" s="209" t="s">
        <v>176</v>
      </c>
      <c r="G1516" s="206" t="s">
        <v>244</v>
      </c>
      <c r="H1516" s="212">
        <v>22211</v>
      </c>
    </row>
    <row r="1517" spans="1:8" ht="29" hidden="1" x14ac:dyDescent="0.35">
      <c r="A1517" s="209">
        <v>2</v>
      </c>
      <c r="B1517" s="206" t="s">
        <v>81</v>
      </c>
      <c r="C1517" s="206" t="s">
        <v>329</v>
      </c>
      <c r="D1517" s="210" t="s">
        <v>1776</v>
      </c>
      <c r="E1517" s="215" t="s">
        <v>484</v>
      </c>
      <c r="F1517" s="209" t="s">
        <v>176</v>
      </c>
      <c r="G1517" s="206" t="s">
        <v>244</v>
      </c>
      <c r="H1517" s="212">
        <v>222111</v>
      </c>
    </row>
    <row r="1518" spans="1:8" hidden="1" x14ac:dyDescent="0.35">
      <c r="A1518" s="209">
        <v>2</v>
      </c>
      <c r="B1518" s="206" t="s">
        <v>81</v>
      </c>
      <c r="C1518" s="206" t="s">
        <v>329</v>
      </c>
      <c r="D1518" s="210" t="s">
        <v>1777</v>
      </c>
      <c r="E1518" s="215" t="s">
        <v>484</v>
      </c>
      <c r="F1518" s="209" t="s">
        <v>176</v>
      </c>
      <c r="G1518" s="206" t="s">
        <v>244</v>
      </c>
      <c r="H1518" s="212">
        <v>222111</v>
      </c>
    </row>
    <row r="1519" spans="1:8" hidden="1" x14ac:dyDescent="0.35">
      <c r="A1519" s="209">
        <v>2</v>
      </c>
      <c r="B1519" s="206" t="s">
        <v>81</v>
      </c>
      <c r="C1519" s="206" t="s">
        <v>329</v>
      </c>
      <c r="D1519" s="210" t="s">
        <v>1778</v>
      </c>
      <c r="E1519" s="215" t="s">
        <v>484</v>
      </c>
      <c r="F1519" s="209" t="s">
        <v>176</v>
      </c>
      <c r="G1519" s="206" t="s">
        <v>244</v>
      </c>
      <c r="H1519" s="212">
        <v>222111</v>
      </c>
    </row>
    <row r="1520" spans="1:8" ht="29" hidden="1" x14ac:dyDescent="0.35">
      <c r="A1520" s="209">
        <v>2</v>
      </c>
      <c r="B1520" s="206" t="s">
        <v>81</v>
      </c>
      <c r="C1520" s="206" t="s">
        <v>329</v>
      </c>
      <c r="D1520" s="210" t="s">
        <v>1779</v>
      </c>
      <c r="E1520" s="215" t="s">
        <v>484</v>
      </c>
      <c r="F1520" s="209" t="s">
        <v>176</v>
      </c>
      <c r="G1520" s="206" t="s">
        <v>244</v>
      </c>
      <c r="H1520" s="212">
        <v>222111</v>
      </c>
    </row>
    <row r="1521" spans="1:8" ht="29" hidden="1" x14ac:dyDescent="0.35">
      <c r="A1521" s="209">
        <v>2</v>
      </c>
      <c r="B1521" s="206" t="s">
        <v>81</v>
      </c>
      <c r="C1521" s="206" t="s">
        <v>329</v>
      </c>
      <c r="D1521" s="210" t="s">
        <v>1780</v>
      </c>
      <c r="E1521" s="215" t="s">
        <v>484</v>
      </c>
      <c r="F1521" s="209" t="s">
        <v>176</v>
      </c>
      <c r="G1521" s="206" t="s">
        <v>244</v>
      </c>
      <c r="H1521" s="212">
        <v>222111</v>
      </c>
    </row>
    <row r="1522" spans="1:8" x14ac:dyDescent="0.35">
      <c r="A1522" s="209">
        <v>2</v>
      </c>
      <c r="B1522" s="206" t="s">
        <v>81</v>
      </c>
      <c r="C1522" s="206" t="s">
        <v>329</v>
      </c>
      <c r="D1522" s="210" t="s">
        <v>396</v>
      </c>
      <c r="E1522" s="211" t="s">
        <v>330</v>
      </c>
      <c r="F1522" s="209" t="s">
        <v>150</v>
      </c>
      <c r="G1522" s="206" t="s">
        <v>244</v>
      </c>
      <c r="H1522" s="212">
        <v>319</v>
      </c>
    </row>
    <row r="1523" spans="1:8" x14ac:dyDescent="0.35">
      <c r="A1523" s="209">
        <v>2</v>
      </c>
      <c r="B1523" s="206" t="s">
        <v>81</v>
      </c>
      <c r="C1523" s="206" t="s">
        <v>329</v>
      </c>
      <c r="D1523" s="210" t="s">
        <v>1781</v>
      </c>
      <c r="E1523" s="213" t="s">
        <v>332</v>
      </c>
      <c r="F1523" s="209" t="s">
        <v>150</v>
      </c>
      <c r="G1523" s="206" t="s">
        <v>244</v>
      </c>
      <c r="H1523" s="212">
        <v>3191</v>
      </c>
    </row>
    <row r="1524" spans="1:8" hidden="1" x14ac:dyDescent="0.35">
      <c r="A1524" s="209">
        <v>2</v>
      </c>
      <c r="B1524" s="206" t="s">
        <v>81</v>
      </c>
      <c r="C1524" s="206" t="s">
        <v>329</v>
      </c>
      <c r="D1524" s="210" t="s">
        <v>1782</v>
      </c>
      <c r="E1524" s="214" t="s">
        <v>483</v>
      </c>
      <c r="F1524" s="209" t="s">
        <v>150</v>
      </c>
      <c r="G1524" s="206" t="s">
        <v>244</v>
      </c>
      <c r="H1524" s="212">
        <v>22211</v>
      </c>
    </row>
    <row r="1525" spans="1:8" hidden="1" x14ac:dyDescent="0.35">
      <c r="A1525" s="209">
        <v>2</v>
      </c>
      <c r="B1525" s="206" t="s">
        <v>81</v>
      </c>
      <c r="C1525" s="206" t="s">
        <v>329</v>
      </c>
      <c r="D1525" s="210" t="s">
        <v>1783</v>
      </c>
      <c r="E1525" s="215" t="s">
        <v>484</v>
      </c>
      <c r="F1525" s="209" t="s">
        <v>150</v>
      </c>
      <c r="G1525" s="206" t="s">
        <v>244</v>
      </c>
      <c r="H1525" s="212">
        <v>222111</v>
      </c>
    </row>
    <row r="1526" spans="1:8" ht="43.5" hidden="1" x14ac:dyDescent="0.35">
      <c r="A1526" s="209">
        <v>2</v>
      </c>
      <c r="B1526" s="206" t="s">
        <v>81</v>
      </c>
      <c r="C1526" s="206" t="s">
        <v>329</v>
      </c>
      <c r="D1526" s="210" t="s">
        <v>1784</v>
      </c>
      <c r="E1526" s="215" t="s">
        <v>484</v>
      </c>
      <c r="F1526" s="209" t="s">
        <v>150</v>
      </c>
      <c r="G1526" s="206" t="s">
        <v>244</v>
      </c>
      <c r="H1526" s="212">
        <v>222111</v>
      </c>
    </row>
    <row r="1527" spans="1:8" hidden="1" x14ac:dyDescent="0.35">
      <c r="A1527" s="209">
        <v>2</v>
      </c>
      <c r="B1527" s="206" t="s">
        <v>81</v>
      </c>
      <c r="C1527" s="206" t="s">
        <v>329</v>
      </c>
      <c r="D1527" s="210" t="s">
        <v>1785</v>
      </c>
      <c r="E1527" s="215" t="s">
        <v>484</v>
      </c>
      <c r="F1527" s="209" t="s">
        <v>150</v>
      </c>
      <c r="G1527" s="206" t="s">
        <v>244</v>
      </c>
      <c r="H1527" s="212">
        <v>222111</v>
      </c>
    </row>
    <row r="1528" spans="1:8" hidden="1" x14ac:dyDescent="0.35">
      <c r="A1528" s="209">
        <v>2</v>
      </c>
      <c r="B1528" s="206" t="s">
        <v>81</v>
      </c>
      <c r="C1528" s="206" t="s">
        <v>329</v>
      </c>
      <c r="D1528" s="210" t="s">
        <v>1786</v>
      </c>
      <c r="E1528" s="214" t="s">
        <v>483</v>
      </c>
      <c r="F1528" s="209" t="s">
        <v>150</v>
      </c>
      <c r="G1528" s="206" t="s">
        <v>244</v>
      </c>
      <c r="H1528" s="212">
        <v>22211</v>
      </c>
    </row>
    <row r="1529" spans="1:8" ht="29" hidden="1" x14ac:dyDescent="0.35">
      <c r="A1529" s="209">
        <v>2</v>
      </c>
      <c r="B1529" s="206" t="s">
        <v>81</v>
      </c>
      <c r="C1529" s="206" t="s">
        <v>329</v>
      </c>
      <c r="D1529" s="210" t="s">
        <v>1787</v>
      </c>
      <c r="E1529" s="215" t="s">
        <v>484</v>
      </c>
      <c r="F1529" s="209" t="s">
        <v>150</v>
      </c>
      <c r="G1529" s="206" t="s">
        <v>244</v>
      </c>
      <c r="H1529" s="212">
        <v>222111</v>
      </c>
    </row>
    <row r="1530" spans="1:8" hidden="1" x14ac:dyDescent="0.35">
      <c r="A1530" s="209">
        <v>2</v>
      </c>
      <c r="B1530" s="206" t="s">
        <v>81</v>
      </c>
      <c r="C1530" s="206" t="s">
        <v>329</v>
      </c>
      <c r="D1530" s="210" t="s">
        <v>1788</v>
      </c>
      <c r="E1530" s="214" t="s">
        <v>483</v>
      </c>
      <c r="F1530" s="209" t="s">
        <v>150</v>
      </c>
      <c r="G1530" s="206" t="s">
        <v>244</v>
      </c>
      <c r="H1530" s="212">
        <v>22211</v>
      </c>
    </row>
    <row r="1531" spans="1:8" ht="29" hidden="1" x14ac:dyDescent="0.35">
      <c r="A1531" s="209">
        <v>2</v>
      </c>
      <c r="B1531" s="206" t="s">
        <v>81</v>
      </c>
      <c r="C1531" s="206" t="s">
        <v>329</v>
      </c>
      <c r="D1531" s="210" t="s">
        <v>1789</v>
      </c>
      <c r="E1531" s="215" t="s">
        <v>484</v>
      </c>
      <c r="F1531" s="209" t="s">
        <v>150</v>
      </c>
      <c r="G1531" s="206" t="s">
        <v>244</v>
      </c>
      <c r="H1531" s="212">
        <v>222111</v>
      </c>
    </row>
    <row r="1532" spans="1:8" ht="29" hidden="1" x14ac:dyDescent="0.35">
      <c r="A1532" s="209">
        <v>2</v>
      </c>
      <c r="B1532" s="206" t="s">
        <v>81</v>
      </c>
      <c r="C1532" s="206" t="s">
        <v>329</v>
      </c>
      <c r="D1532" s="210" t="s">
        <v>1790</v>
      </c>
      <c r="E1532" s="215" t="s">
        <v>484</v>
      </c>
      <c r="F1532" s="209" t="s">
        <v>150</v>
      </c>
      <c r="G1532" s="206" t="s">
        <v>244</v>
      </c>
      <c r="H1532" s="212">
        <v>222111</v>
      </c>
    </row>
    <row r="1533" spans="1:8" hidden="1" x14ac:dyDescent="0.35">
      <c r="A1533" s="209">
        <v>2</v>
      </c>
      <c r="B1533" s="206" t="s">
        <v>81</v>
      </c>
      <c r="C1533" s="206" t="s">
        <v>329</v>
      </c>
      <c r="D1533" s="210" t="s">
        <v>1791</v>
      </c>
      <c r="E1533" s="214" t="s">
        <v>483</v>
      </c>
      <c r="F1533" s="209" t="s">
        <v>150</v>
      </c>
      <c r="G1533" s="206" t="s">
        <v>244</v>
      </c>
      <c r="H1533" s="212">
        <v>22211</v>
      </c>
    </row>
    <row r="1534" spans="1:8" ht="29" hidden="1" x14ac:dyDescent="0.35">
      <c r="A1534" s="209">
        <v>2</v>
      </c>
      <c r="B1534" s="206" t="s">
        <v>81</v>
      </c>
      <c r="C1534" s="206" t="s">
        <v>329</v>
      </c>
      <c r="D1534" s="210" t="s">
        <v>1792</v>
      </c>
      <c r="E1534" s="215" t="s">
        <v>484</v>
      </c>
      <c r="F1534" s="209" t="s">
        <v>150</v>
      </c>
      <c r="G1534" s="206" t="s">
        <v>244</v>
      </c>
      <c r="H1534" s="212">
        <v>222111</v>
      </c>
    </row>
    <row r="1535" spans="1:8" ht="29" hidden="1" x14ac:dyDescent="0.35">
      <c r="A1535" s="209">
        <v>2</v>
      </c>
      <c r="B1535" s="206" t="s">
        <v>81</v>
      </c>
      <c r="C1535" s="206" t="s">
        <v>329</v>
      </c>
      <c r="D1535" s="210" t="s">
        <v>1793</v>
      </c>
      <c r="E1535" s="215" t="s">
        <v>484</v>
      </c>
      <c r="F1535" s="209" t="s">
        <v>150</v>
      </c>
      <c r="G1535" s="206" t="s">
        <v>244</v>
      </c>
      <c r="H1535" s="212">
        <v>222111</v>
      </c>
    </row>
    <row r="1536" spans="1:8" ht="29" hidden="1" x14ac:dyDescent="0.35">
      <c r="A1536" s="209">
        <v>2</v>
      </c>
      <c r="B1536" s="206" t="s">
        <v>81</v>
      </c>
      <c r="C1536" s="206" t="s">
        <v>329</v>
      </c>
      <c r="D1536" s="210" t="s">
        <v>1794</v>
      </c>
      <c r="E1536" s="215" t="s">
        <v>484</v>
      </c>
      <c r="F1536" s="209" t="s">
        <v>150</v>
      </c>
      <c r="G1536" s="206" t="s">
        <v>244</v>
      </c>
      <c r="H1536" s="212">
        <v>222111</v>
      </c>
    </row>
    <row r="1537" spans="1:8" hidden="1" x14ac:dyDescent="0.35">
      <c r="A1537" s="209">
        <v>2</v>
      </c>
      <c r="B1537" s="206" t="s">
        <v>81</v>
      </c>
      <c r="C1537" s="206" t="s">
        <v>329</v>
      </c>
      <c r="D1537" s="210" t="s">
        <v>1795</v>
      </c>
      <c r="E1537" s="214" t="s">
        <v>483</v>
      </c>
      <c r="F1537" s="209" t="s">
        <v>150</v>
      </c>
      <c r="G1537" s="206" t="s">
        <v>244</v>
      </c>
      <c r="H1537" s="212">
        <v>22211</v>
      </c>
    </row>
    <row r="1538" spans="1:8" ht="29" hidden="1" x14ac:dyDescent="0.35">
      <c r="A1538" s="209">
        <v>2</v>
      </c>
      <c r="B1538" s="206" t="s">
        <v>81</v>
      </c>
      <c r="C1538" s="206" t="s">
        <v>329</v>
      </c>
      <c r="D1538" s="210" t="s">
        <v>1796</v>
      </c>
      <c r="E1538" s="215" t="s">
        <v>484</v>
      </c>
      <c r="F1538" s="209" t="s">
        <v>150</v>
      </c>
      <c r="G1538" s="206" t="s">
        <v>244</v>
      </c>
      <c r="H1538" s="212">
        <v>222111</v>
      </c>
    </row>
    <row r="1539" spans="1:8" ht="29" hidden="1" x14ac:dyDescent="0.35">
      <c r="A1539" s="209">
        <v>2</v>
      </c>
      <c r="B1539" s="206" t="s">
        <v>81</v>
      </c>
      <c r="C1539" s="206" t="s">
        <v>329</v>
      </c>
      <c r="D1539" s="210" t="s">
        <v>1797</v>
      </c>
      <c r="E1539" s="215" t="s">
        <v>484</v>
      </c>
      <c r="F1539" s="209" t="s">
        <v>150</v>
      </c>
      <c r="G1539" s="206" t="s">
        <v>244</v>
      </c>
      <c r="H1539" s="212">
        <v>222111</v>
      </c>
    </row>
    <row r="1540" spans="1:8" ht="29" hidden="1" x14ac:dyDescent="0.35">
      <c r="A1540" s="209">
        <v>2</v>
      </c>
      <c r="B1540" s="206" t="s">
        <v>81</v>
      </c>
      <c r="C1540" s="206" t="s">
        <v>329</v>
      </c>
      <c r="D1540" s="210" t="s">
        <v>1798</v>
      </c>
      <c r="E1540" s="215" t="s">
        <v>484</v>
      </c>
      <c r="F1540" s="209" t="s">
        <v>150</v>
      </c>
      <c r="G1540" s="206" t="s">
        <v>244</v>
      </c>
      <c r="H1540" s="212">
        <v>222111</v>
      </c>
    </row>
    <row r="1541" spans="1:8" hidden="1" x14ac:dyDescent="0.35">
      <c r="A1541" s="209">
        <v>2</v>
      </c>
      <c r="B1541" s="206" t="s">
        <v>81</v>
      </c>
      <c r="C1541" s="206" t="s">
        <v>329</v>
      </c>
      <c r="D1541" s="210" t="s">
        <v>1799</v>
      </c>
      <c r="E1541" s="214" t="s">
        <v>483</v>
      </c>
      <c r="F1541" s="209" t="s">
        <v>150</v>
      </c>
      <c r="G1541" s="206" t="s">
        <v>244</v>
      </c>
      <c r="H1541" s="212">
        <v>22211</v>
      </c>
    </row>
    <row r="1542" spans="1:8" ht="29" hidden="1" x14ac:dyDescent="0.35">
      <c r="A1542" s="209">
        <v>2</v>
      </c>
      <c r="B1542" s="206" t="s">
        <v>81</v>
      </c>
      <c r="C1542" s="206" t="s">
        <v>329</v>
      </c>
      <c r="D1542" s="210" t="s">
        <v>1800</v>
      </c>
      <c r="E1542" s="215" t="s">
        <v>484</v>
      </c>
      <c r="F1542" s="209" t="s">
        <v>150</v>
      </c>
      <c r="G1542" s="206" t="s">
        <v>244</v>
      </c>
      <c r="H1542" s="212">
        <v>222111</v>
      </c>
    </row>
    <row r="1543" spans="1:8" ht="29" hidden="1" x14ac:dyDescent="0.35">
      <c r="A1543" s="209">
        <v>2</v>
      </c>
      <c r="B1543" s="206" t="s">
        <v>81</v>
      </c>
      <c r="C1543" s="206" t="s">
        <v>329</v>
      </c>
      <c r="D1543" s="210" t="s">
        <v>1801</v>
      </c>
      <c r="E1543" s="215" t="s">
        <v>484</v>
      </c>
      <c r="F1543" s="209" t="s">
        <v>150</v>
      </c>
      <c r="G1543" s="206" t="s">
        <v>244</v>
      </c>
      <c r="H1543" s="212">
        <v>222111</v>
      </c>
    </row>
    <row r="1544" spans="1:8" hidden="1" x14ac:dyDescent="0.35">
      <c r="A1544" s="209">
        <v>2</v>
      </c>
      <c r="B1544" s="206" t="s">
        <v>81</v>
      </c>
      <c r="C1544" s="206" t="s">
        <v>329</v>
      </c>
      <c r="D1544" s="210" t="s">
        <v>1802</v>
      </c>
      <c r="E1544" s="214" t="s">
        <v>483</v>
      </c>
      <c r="F1544" s="209" t="s">
        <v>150</v>
      </c>
      <c r="G1544" s="206" t="s">
        <v>244</v>
      </c>
      <c r="H1544" s="212">
        <v>22211</v>
      </c>
    </row>
    <row r="1545" spans="1:8" hidden="1" x14ac:dyDescent="0.35">
      <c r="A1545" s="209">
        <v>2</v>
      </c>
      <c r="B1545" s="206" t="s">
        <v>81</v>
      </c>
      <c r="C1545" s="206" t="s">
        <v>329</v>
      </c>
      <c r="D1545" s="210" t="s">
        <v>1803</v>
      </c>
      <c r="E1545" s="215" t="s">
        <v>484</v>
      </c>
      <c r="F1545" s="209" t="s">
        <v>150</v>
      </c>
      <c r="G1545" s="206" t="s">
        <v>244</v>
      </c>
      <c r="H1545" s="212">
        <v>222111</v>
      </c>
    </row>
    <row r="1546" spans="1:8" hidden="1" x14ac:dyDescent="0.35">
      <c r="A1546" s="209">
        <v>2</v>
      </c>
      <c r="B1546" s="206" t="s">
        <v>81</v>
      </c>
      <c r="C1546" s="206" t="s">
        <v>329</v>
      </c>
      <c r="D1546" s="210" t="s">
        <v>1804</v>
      </c>
      <c r="E1546" s="215" t="s">
        <v>484</v>
      </c>
      <c r="F1546" s="209" t="s">
        <v>150</v>
      </c>
      <c r="G1546" s="206" t="s">
        <v>244</v>
      </c>
      <c r="H1546" s="212">
        <v>222111</v>
      </c>
    </row>
    <row r="1547" spans="1:8" hidden="1" x14ac:dyDescent="0.35">
      <c r="A1547" s="209">
        <v>2</v>
      </c>
      <c r="B1547" s="206" t="s">
        <v>81</v>
      </c>
      <c r="C1547" s="206" t="s">
        <v>329</v>
      </c>
      <c r="D1547" s="210" t="s">
        <v>1805</v>
      </c>
      <c r="E1547" s="215" t="s">
        <v>484</v>
      </c>
      <c r="F1547" s="209" t="s">
        <v>150</v>
      </c>
      <c r="G1547" s="206" t="s">
        <v>244</v>
      </c>
      <c r="H1547" s="212">
        <v>222111</v>
      </c>
    </row>
    <row r="1548" spans="1:8" hidden="1" x14ac:dyDescent="0.35">
      <c r="A1548" s="209">
        <v>2</v>
      </c>
      <c r="B1548" s="206" t="s">
        <v>81</v>
      </c>
      <c r="C1548" s="206" t="s">
        <v>329</v>
      </c>
      <c r="D1548" s="210" t="s">
        <v>1806</v>
      </c>
      <c r="E1548" s="215" t="s">
        <v>484</v>
      </c>
      <c r="F1548" s="209" t="s">
        <v>150</v>
      </c>
      <c r="G1548" s="206" t="s">
        <v>244</v>
      </c>
      <c r="H1548" s="212">
        <v>222111</v>
      </c>
    </row>
    <row r="1549" spans="1:8" hidden="1" x14ac:dyDescent="0.35">
      <c r="A1549" s="209">
        <v>2</v>
      </c>
      <c r="B1549" s="206" t="s">
        <v>81</v>
      </c>
      <c r="C1549" s="206" t="s">
        <v>329</v>
      </c>
      <c r="D1549" s="210" t="s">
        <v>1807</v>
      </c>
      <c r="E1549" s="215" t="s">
        <v>484</v>
      </c>
      <c r="F1549" s="209" t="s">
        <v>150</v>
      </c>
      <c r="G1549" s="206" t="s">
        <v>244</v>
      </c>
      <c r="H1549" s="212">
        <v>222111</v>
      </c>
    </row>
    <row r="1550" spans="1:8" ht="29" hidden="1" x14ac:dyDescent="0.35">
      <c r="A1550" s="209">
        <v>2</v>
      </c>
      <c r="B1550" s="206" t="s">
        <v>81</v>
      </c>
      <c r="C1550" s="206" t="s">
        <v>329</v>
      </c>
      <c r="D1550" s="210" t="s">
        <v>1808</v>
      </c>
      <c r="E1550" s="215" t="s">
        <v>484</v>
      </c>
      <c r="F1550" s="209" t="s">
        <v>150</v>
      </c>
      <c r="G1550" s="206" t="s">
        <v>244</v>
      </c>
      <c r="H1550" s="212">
        <v>222111</v>
      </c>
    </row>
    <row r="1551" spans="1:8" x14ac:dyDescent="0.35">
      <c r="A1551" s="209">
        <v>2</v>
      </c>
      <c r="B1551" s="206" t="s">
        <v>81</v>
      </c>
      <c r="C1551" s="206" t="s">
        <v>329</v>
      </c>
      <c r="D1551" s="210" t="s">
        <v>1809</v>
      </c>
      <c r="E1551" s="213" t="s">
        <v>332</v>
      </c>
      <c r="F1551" s="209" t="s">
        <v>150</v>
      </c>
      <c r="G1551" s="206" t="s">
        <v>244</v>
      </c>
      <c r="H1551" s="212">
        <v>3192</v>
      </c>
    </row>
    <row r="1552" spans="1:8" ht="29" hidden="1" x14ac:dyDescent="0.35">
      <c r="A1552" s="209">
        <v>2</v>
      </c>
      <c r="B1552" s="206" t="s">
        <v>81</v>
      </c>
      <c r="C1552" s="206" t="s">
        <v>329</v>
      </c>
      <c r="D1552" s="210" t="s">
        <v>1810</v>
      </c>
      <c r="E1552" s="214" t="s">
        <v>483</v>
      </c>
      <c r="F1552" s="209" t="s">
        <v>150</v>
      </c>
      <c r="G1552" s="206" t="s">
        <v>244</v>
      </c>
      <c r="H1552" s="212">
        <v>22211</v>
      </c>
    </row>
    <row r="1553" spans="1:8" ht="58" hidden="1" x14ac:dyDescent="0.35">
      <c r="A1553" s="209">
        <v>2</v>
      </c>
      <c r="B1553" s="206" t="s">
        <v>81</v>
      </c>
      <c r="C1553" s="206" t="s">
        <v>329</v>
      </c>
      <c r="D1553" s="210" t="s">
        <v>1811</v>
      </c>
      <c r="E1553" s="215" t="s">
        <v>484</v>
      </c>
      <c r="F1553" s="209" t="s">
        <v>150</v>
      </c>
      <c r="G1553" s="206" t="s">
        <v>244</v>
      </c>
      <c r="H1553" s="212">
        <v>222111</v>
      </c>
    </row>
    <row r="1554" spans="1:8" ht="43.5" hidden="1" x14ac:dyDescent="0.35">
      <c r="A1554" s="209">
        <v>2</v>
      </c>
      <c r="B1554" s="206" t="s">
        <v>81</v>
      </c>
      <c r="C1554" s="206" t="s">
        <v>329</v>
      </c>
      <c r="D1554" s="210" t="s">
        <v>1812</v>
      </c>
      <c r="E1554" s="215" t="s">
        <v>484</v>
      </c>
      <c r="F1554" s="209" t="s">
        <v>150</v>
      </c>
      <c r="G1554" s="206" t="s">
        <v>244</v>
      </c>
      <c r="H1554" s="212">
        <v>222111</v>
      </c>
    </row>
    <row r="1555" spans="1:8" ht="29" hidden="1" x14ac:dyDescent="0.35">
      <c r="A1555" s="209">
        <v>2</v>
      </c>
      <c r="B1555" s="206" t="s">
        <v>81</v>
      </c>
      <c r="C1555" s="206" t="s">
        <v>329</v>
      </c>
      <c r="D1555" s="210" t="s">
        <v>1813</v>
      </c>
      <c r="E1555" s="214" t="s">
        <v>483</v>
      </c>
      <c r="F1555" s="209" t="s">
        <v>150</v>
      </c>
      <c r="G1555" s="206" t="s">
        <v>244</v>
      </c>
      <c r="H1555" s="212">
        <v>22211</v>
      </c>
    </row>
    <row r="1556" spans="1:8" ht="29" hidden="1" x14ac:dyDescent="0.35">
      <c r="A1556" s="209">
        <v>2</v>
      </c>
      <c r="B1556" s="206" t="s">
        <v>81</v>
      </c>
      <c r="C1556" s="206" t="s">
        <v>329</v>
      </c>
      <c r="D1556" s="210" t="s">
        <v>1796</v>
      </c>
      <c r="E1556" s="215" t="s">
        <v>484</v>
      </c>
      <c r="F1556" s="209" t="s">
        <v>150</v>
      </c>
      <c r="G1556" s="206" t="s">
        <v>244</v>
      </c>
      <c r="H1556" s="212">
        <v>222111</v>
      </c>
    </row>
    <row r="1557" spans="1:8" ht="29" hidden="1" x14ac:dyDescent="0.35">
      <c r="A1557" s="209">
        <v>2</v>
      </c>
      <c r="B1557" s="206" t="s">
        <v>81</v>
      </c>
      <c r="C1557" s="206" t="s">
        <v>329</v>
      </c>
      <c r="D1557" s="210" t="s">
        <v>1814</v>
      </c>
      <c r="E1557" s="215" t="s">
        <v>484</v>
      </c>
      <c r="F1557" s="209" t="s">
        <v>150</v>
      </c>
      <c r="G1557" s="206" t="s">
        <v>244</v>
      </c>
      <c r="H1557" s="212">
        <v>222111</v>
      </c>
    </row>
    <row r="1558" spans="1:8" ht="43.5" hidden="1" x14ac:dyDescent="0.35">
      <c r="A1558" s="209">
        <v>2</v>
      </c>
      <c r="B1558" s="206" t="s">
        <v>81</v>
      </c>
      <c r="C1558" s="206" t="s">
        <v>329</v>
      </c>
      <c r="D1558" s="210" t="s">
        <v>1815</v>
      </c>
      <c r="E1558" s="215" t="s">
        <v>484</v>
      </c>
      <c r="F1558" s="209" t="s">
        <v>150</v>
      </c>
      <c r="G1558" s="206" t="s">
        <v>244</v>
      </c>
      <c r="H1558" s="212">
        <v>222111</v>
      </c>
    </row>
    <row r="1559" spans="1:8" ht="29" hidden="1" x14ac:dyDescent="0.35">
      <c r="A1559" s="209">
        <v>2</v>
      </c>
      <c r="B1559" s="206" t="s">
        <v>81</v>
      </c>
      <c r="C1559" s="206" t="s">
        <v>329</v>
      </c>
      <c r="D1559" s="210" t="s">
        <v>1816</v>
      </c>
      <c r="E1559" s="215" t="s">
        <v>484</v>
      </c>
      <c r="F1559" s="209" t="s">
        <v>150</v>
      </c>
      <c r="G1559" s="206" t="s">
        <v>244</v>
      </c>
      <c r="H1559" s="212">
        <v>222111</v>
      </c>
    </row>
    <row r="1560" spans="1:8" ht="29" hidden="1" x14ac:dyDescent="0.35">
      <c r="A1560" s="209">
        <v>2</v>
      </c>
      <c r="B1560" s="206" t="s">
        <v>81</v>
      </c>
      <c r="C1560" s="206" t="s">
        <v>329</v>
      </c>
      <c r="D1560" s="210" t="s">
        <v>1817</v>
      </c>
      <c r="E1560" s="214" t="s">
        <v>483</v>
      </c>
      <c r="F1560" s="209" t="s">
        <v>150</v>
      </c>
      <c r="G1560" s="206" t="s">
        <v>244</v>
      </c>
      <c r="H1560" s="212">
        <v>22211</v>
      </c>
    </row>
    <row r="1561" spans="1:8" ht="43.5" hidden="1" x14ac:dyDescent="0.35">
      <c r="A1561" s="209">
        <v>2</v>
      </c>
      <c r="B1561" s="206" t="s">
        <v>81</v>
      </c>
      <c r="C1561" s="206" t="s">
        <v>329</v>
      </c>
      <c r="D1561" s="210" t="s">
        <v>1818</v>
      </c>
      <c r="E1561" s="215" t="s">
        <v>484</v>
      </c>
      <c r="F1561" s="209" t="s">
        <v>150</v>
      </c>
      <c r="G1561" s="206" t="s">
        <v>244</v>
      </c>
      <c r="H1561" s="212">
        <v>222111</v>
      </c>
    </row>
    <row r="1562" spans="1:8" hidden="1" x14ac:dyDescent="0.35">
      <c r="A1562" s="209">
        <v>2</v>
      </c>
      <c r="B1562" s="206" t="s">
        <v>81</v>
      </c>
      <c r="C1562" s="206" t="s">
        <v>329</v>
      </c>
      <c r="D1562" s="210" t="s">
        <v>1819</v>
      </c>
      <c r="E1562" s="214" t="s">
        <v>483</v>
      </c>
      <c r="F1562" s="209" t="s">
        <v>150</v>
      </c>
      <c r="G1562" s="206" t="s">
        <v>244</v>
      </c>
      <c r="H1562" s="212">
        <v>22211</v>
      </c>
    </row>
    <row r="1563" spans="1:8" ht="29" hidden="1" x14ac:dyDescent="0.35">
      <c r="A1563" s="209">
        <v>2</v>
      </c>
      <c r="B1563" s="206" t="s">
        <v>81</v>
      </c>
      <c r="C1563" s="206" t="s">
        <v>329</v>
      </c>
      <c r="D1563" s="210" t="s">
        <v>1820</v>
      </c>
      <c r="E1563" s="215" t="s">
        <v>484</v>
      </c>
      <c r="F1563" s="209" t="s">
        <v>150</v>
      </c>
      <c r="G1563" s="206" t="s">
        <v>244</v>
      </c>
      <c r="H1563" s="212">
        <v>222111</v>
      </c>
    </row>
    <row r="1564" spans="1:8" x14ac:dyDescent="0.35">
      <c r="A1564" s="209">
        <v>2</v>
      </c>
      <c r="B1564" s="206" t="s">
        <v>81</v>
      </c>
      <c r="C1564" s="206" t="s">
        <v>329</v>
      </c>
      <c r="D1564" s="210" t="s">
        <v>1821</v>
      </c>
      <c r="E1564" s="213" t="s">
        <v>332</v>
      </c>
      <c r="F1564" s="209" t="s">
        <v>150</v>
      </c>
      <c r="G1564" s="206" t="s">
        <v>244</v>
      </c>
      <c r="H1564" s="212">
        <v>3193</v>
      </c>
    </row>
    <row r="1565" spans="1:8" ht="29" hidden="1" x14ac:dyDescent="0.35">
      <c r="A1565" s="209">
        <v>2</v>
      </c>
      <c r="B1565" s="206" t="s">
        <v>81</v>
      </c>
      <c r="C1565" s="206" t="s">
        <v>329</v>
      </c>
      <c r="D1565" s="210" t="s">
        <v>1822</v>
      </c>
      <c r="E1565" s="214" t="s">
        <v>483</v>
      </c>
      <c r="F1565" s="209" t="s">
        <v>150</v>
      </c>
      <c r="G1565" s="206" t="s">
        <v>244</v>
      </c>
      <c r="H1565" s="212">
        <v>22211</v>
      </c>
    </row>
    <row r="1566" spans="1:8" ht="29" hidden="1" x14ac:dyDescent="0.35">
      <c r="A1566" s="209">
        <v>2</v>
      </c>
      <c r="B1566" s="206" t="s">
        <v>81</v>
      </c>
      <c r="C1566" s="206" t="s">
        <v>329</v>
      </c>
      <c r="D1566" s="210" t="s">
        <v>1823</v>
      </c>
      <c r="E1566" s="215" t="s">
        <v>484</v>
      </c>
      <c r="F1566" s="209" t="s">
        <v>150</v>
      </c>
      <c r="G1566" s="206" t="s">
        <v>244</v>
      </c>
      <c r="H1566" s="212">
        <v>222111</v>
      </c>
    </row>
    <row r="1567" spans="1:8" hidden="1" x14ac:dyDescent="0.35">
      <c r="A1567" s="209">
        <v>2</v>
      </c>
      <c r="B1567" s="206" t="s">
        <v>81</v>
      </c>
      <c r="C1567" s="206" t="s">
        <v>329</v>
      </c>
      <c r="D1567" s="210" t="s">
        <v>1824</v>
      </c>
      <c r="E1567" s="214" t="s">
        <v>483</v>
      </c>
      <c r="F1567" s="209" t="s">
        <v>150</v>
      </c>
      <c r="G1567" s="206" t="s">
        <v>244</v>
      </c>
      <c r="H1567" s="212">
        <v>22211</v>
      </c>
    </row>
    <row r="1568" spans="1:8" ht="29" hidden="1" x14ac:dyDescent="0.35">
      <c r="A1568" s="209">
        <v>2</v>
      </c>
      <c r="B1568" s="206" t="s">
        <v>81</v>
      </c>
      <c r="C1568" s="206" t="s">
        <v>329</v>
      </c>
      <c r="D1568" s="210" t="s">
        <v>1825</v>
      </c>
      <c r="E1568" s="215" t="s">
        <v>484</v>
      </c>
      <c r="F1568" s="209" t="s">
        <v>150</v>
      </c>
      <c r="G1568" s="206" t="s">
        <v>244</v>
      </c>
      <c r="H1568" s="212">
        <v>222111</v>
      </c>
    </row>
    <row r="1569" spans="1:8" x14ac:dyDescent="0.35">
      <c r="A1569" s="209">
        <v>2</v>
      </c>
      <c r="B1569" s="206" t="s">
        <v>81</v>
      </c>
      <c r="C1569" s="206" t="s">
        <v>329</v>
      </c>
      <c r="D1569" s="210" t="s">
        <v>396</v>
      </c>
      <c r="E1569" s="213" t="s">
        <v>332</v>
      </c>
      <c r="F1569" s="209" t="s">
        <v>150</v>
      </c>
      <c r="G1569" s="206" t="s">
        <v>244</v>
      </c>
      <c r="H1569" s="212">
        <v>3194</v>
      </c>
    </row>
    <row r="1570" spans="1:8" hidden="1" x14ac:dyDescent="0.35">
      <c r="A1570" s="209">
        <v>2</v>
      </c>
      <c r="B1570" s="206" t="s">
        <v>81</v>
      </c>
      <c r="C1570" s="206" t="s">
        <v>329</v>
      </c>
      <c r="D1570" s="210" t="s">
        <v>1826</v>
      </c>
      <c r="E1570" s="214" t="s">
        <v>483</v>
      </c>
      <c r="F1570" s="209" t="s">
        <v>150</v>
      </c>
      <c r="G1570" s="206" t="s">
        <v>244</v>
      </c>
      <c r="H1570" s="212">
        <v>22211</v>
      </c>
    </row>
    <row r="1571" spans="1:8" ht="29" hidden="1" x14ac:dyDescent="0.35">
      <c r="A1571" s="209">
        <v>2</v>
      </c>
      <c r="B1571" s="206" t="s">
        <v>81</v>
      </c>
      <c r="C1571" s="206" t="s">
        <v>329</v>
      </c>
      <c r="D1571" s="210" t="s">
        <v>1825</v>
      </c>
      <c r="E1571" s="215" t="s">
        <v>484</v>
      </c>
      <c r="F1571" s="209" t="s">
        <v>150</v>
      </c>
      <c r="G1571" s="206" t="s">
        <v>244</v>
      </c>
      <c r="H1571" s="212">
        <v>222111</v>
      </c>
    </row>
    <row r="1572" spans="1:8" hidden="1" x14ac:dyDescent="0.35">
      <c r="A1572" s="209">
        <v>2</v>
      </c>
      <c r="B1572" s="206" t="s">
        <v>81</v>
      </c>
      <c r="C1572" s="206" t="s">
        <v>329</v>
      </c>
      <c r="D1572" s="210" t="s">
        <v>1827</v>
      </c>
      <c r="E1572" s="214" t="s">
        <v>483</v>
      </c>
      <c r="F1572" s="209" t="s">
        <v>150</v>
      </c>
      <c r="G1572" s="206" t="s">
        <v>244</v>
      </c>
      <c r="H1572" s="212">
        <v>22211</v>
      </c>
    </row>
    <row r="1573" spans="1:8" ht="29" hidden="1" x14ac:dyDescent="0.35">
      <c r="A1573" s="209">
        <v>2</v>
      </c>
      <c r="B1573" s="206" t="s">
        <v>81</v>
      </c>
      <c r="C1573" s="206" t="s">
        <v>329</v>
      </c>
      <c r="D1573" s="210" t="s">
        <v>1825</v>
      </c>
      <c r="E1573" s="215" t="s">
        <v>484</v>
      </c>
      <c r="F1573" s="209" t="s">
        <v>150</v>
      </c>
      <c r="G1573" s="206" t="s">
        <v>244</v>
      </c>
      <c r="H1573" s="212">
        <v>222111</v>
      </c>
    </row>
    <row r="1574" spans="1:8" hidden="1" x14ac:dyDescent="0.35">
      <c r="A1574" s="209">
        <v>2</v>
      </c>
      <c r="B1574" s="206" t="s">
        <v>81</v>
      </c>
      <c r="C1574" s="206" t="s">
        <v>329</v>
      </c>
      <c r="D1574" s="210" t="s">
        <v>1828</v>
      </c>
      <c r="E1574" s="214" t="s">
        <v>483</v>
      </c>
      <c r="F1574" s="209" t="s">
        <v>150</v>
      </c>
      <c r="G1574" s="206" t="s">
        <v>244</v>
      </c>
      <c r="H1574" s="212">
        <v>22211</v>
      </c>
    </row>
    <row r="1575" spans="1:8" ht="43.5" hidden="1" x14ac:dyDescent="0.35">
      <c r="A1575" s="209">
        <v>2</v>
      </c>
      <c r="B1575" s="206" t="s">
        <v>81</v>
      </c>
      <c r="C1575" s="206" t="s">
        <v>329</v>
      </c>
      <c r="D1575" s="210" t="s">
        <v>1829</v>
      </c>
      <c r="E1575" s="215" t="s">
        <v>484</v>
      </c>
      <c r="F1575" s="209" t="s">
        <v>150</v>
      </c>
      <c r="G1575" s="206" t="s">
        <v>244</v>
      </c>
      <c r="H1575" s="212">
        <v>222111</v>
      </c>
    </row>
    <row r="1576" spans="1:8" ht="43.5" hidden="1" x14ac:dyDescent="0.35">
      <c r="A1576" s="209">
        <v>2</v>
      </c>
      <c r="B1576" s="206" t="s">
        <v>81</v>
      </c>
      <c r="C1576" s="206" t="s">
        <v>329</v>
      </c>
      <c r="D1576" s="210" t="s">
        <v>1830</v>
      </c>
      <c r="E1576" s="215" t="s">
        <v>484</v>
      </c>
      <c r="F1576" s="209" t="s">
        <v>150</v>
      </c>
      <c r="G1576" s="206" t="s">
        <v>244</v>
      </c>
      <c r="H1576" s="212">
        <v>222111</v>
      </c>
    </row>
    <row r="1577" spans="1:8" x14ac:dyDescent="0.35">
      <c r="A1577" s="209">
        <v>2</v>
      </c>
      <c r="B1577" s="206" t="s">
        <v>81</v>
      </c>
      <c r="C1577" s="206" t="s">
        <v>329</v>
      </c>
      <c r="D1577" s="210" t="s">
        <v>1831</v>
      </c>
      <c r="E1577" s="213" t="s">
        <v>332</v>
      </c>
      <c r="F1577" s="209" t="s">
        <v>150</v>
      </c>
      <c r="G1577" s="206" t="s">
        <v>244</v>
      </c>
      <c r="H1577" s="212">
        <v>3195</v>
      </c>
    </row>
    <row r="1578" spans="1:8" hidden="1" x14ac:dyDescent="0.35">
      <c r="A1578" s="209">
        <v>2</v>
      </c>
      <c r="B1578" s="206" t="s">
        <v>81</v>
      </c>
      <c r="C1578" s="206" t="s">
        <v>329</v>
      </c>
      <c r="D1578" s="210" t="s">
        <v>1832</v>
      </c>
      <c r="E1578" s="214" t="s">
        <v>483</v>
      </c>
      <c r="F1578" s="209" t="s">
        <v>150</v>
      </c>
      <c r="G1578" s="206" t="s">
        <v>244</v>
      </c>
      <c r="H1578" s="212">
        <v>22211</v>
      </c>
    </row>
    <row r="1579" spans="1:8" ht="29" hidden="1" x14ac:dyDescent="0.35">
      <c r="A1579" s="209">
        <v>2</v>
      </c>
      <c r="B1579" s="206" t="s">
        <v>81</v>
      </c>
      <c r="C1579" s="206" t="s">
        <v>329</v>
      </c>
      <c r="D1579" s="210" t="s">
        <v>1833</v>
      </c>
      <c r="E1579" s="215" t="s">
        <v>484</v>
      </c>
      <c r="F1579" s="209" t="s">
        <v>150</v>
      </c>
      <c r="G1579" s="206" t="s">
        <v>244</v>
      </c>
      <c r="H1579" s="212">
        <v>222111</v>
      </c>
    </row>
    <row r="1580" spans="1:8" ht="29" hidden="1" x14ac:dyDescent="0.35">
      <c r="A1580" s="209">
        <v>2</v>
      </c>
      <c r="B1580" s="206" t="s">
        <v>81</v>
      </c>
      <c r="C1580" s="206" t="s">
        <v>329</v>
      </c>
      <c r="D1580" s="210" t="s">
        <v>1834</v>
      </c>
      <c r="E1580" s="215" t="s">
        <v>484</v>
      </c>
      <c r="F1580" s="209" t="s">
        <v>150</v>
      </c>
      <c r="G1580" s="206" t="s">
        <v>244</v>
      </c>
      <c r="H1580" s="212">
        <v>222111</v>
      </c>
    </row>
    <row r="1581" spans="1:8" hidden="1" x14ac:dyDescent="0.35">
      <c r="A1581" s="209">
        <v>2</v>
      </c>
      <c r="B1581" s="206" t="s">
        <v>81</v>
      </c>
      <c r="C1581" s="206" t="s">
        <v>329</v>
      </c>
      <c r="D1581" s="210" t="s">
        <v>1835</v>
      </c>
      <c r="E1581" s="214" t="s">
        <v>483</v>
      </c>
      <c r="F1581" s="209" t="s">
        <v>150</v>
      </c>
      <c r="G1581" s="206" t="s">
        <v>244</v>
      </c>
      <c r="H1581" s="212">
        <v>22211</v>
      </c>
    </row>
    <row r="1582" spans="1:8" ht="29" hidden="1" x14ac:dyDescent="0.35">
      <c r="A1582" s="209">
        <v>2</v>
      </c>
      <c r="B1582" s="206" t="s">
        <v>81</v>
      </c>
      <c r="C1582" s="206" t="s">
        <v>329</v>
      </c>
      <c r="D1582" s="210" t="s">
        <v>1836</v>
      </c>
      <c r="E1582" s="215" t="s">
        <v>484</v>
      </c>
      <c r="F1582" s="209" t="s">
        <v>150</v>
      </c>
      <c r="G1582" s="206" t="s">
        <v>244</v>
      </c>
      <c r="H1582" s="212">
        <v>222111</v>
      </c>
    </row>
    <row r="1583" spans="1:8" ht="29" hidden="1" x14ac:dyDescent="0.35">
      <c r="A1583" s="209">
        <v>2</v>
      </c>
      <c r="B1583" s="206" t="s">
        <v>81</v>
      </c>
      <c r="C1583" s="206" t="s">
        <v>329</v>
      </c>
      <c r="D1583" s="210" t="s">
        <v>1837</v>
      </c>
      <c r="E1583" s="215" t="s">
        <v>484</v>
      </c>
      <c r="F1583" s="209" t="s">
        <v>150</v>
      </c>
      <c r="G1583" s="206" t="s">
        <v>244</v>
      </c>
      <c r="H1583" s="212">
        <v>222111</v>
      </c>
    </row>
    <row r="1584" spans="1:8" ht="29" hidden="1" x14ac:dyDescent="0.35">
      <c r="A1584" s="209">
        <v>2</v>
      </c>
      <c r="B1584" s="206" t="s">
        <v>81</v>
      </c>
      <c r="C1584" s="206" t="s">
        <v>329</v>
      </c>
      <c r="D1584" s="210" t="s">
        <v>1838</v>
      </c>
      <c r="E1584" s="214" t="s">
        <v>483</v>
      </c>
      <c r="F1584" s="209" t="s">
        <v>150</v>
      </c>
      <c r="G1584" s="206" t="s">
        <v>244</v>
      </c>
      <c r="H1584" s="212">
        <v>22211</v>
      </c>
    </row>
    <row r="1585" spans="1:8" ht="29" hidden="1" x14ac:dyDescent="0.35">
      <c r="A1585" s="209">
        <v>2</v>
      </c>
      <c r="B1585" s="206" t="s">
        <v>81</v>
      </c>
      <c r="C1585" s="206" t="s">
        <v>329</v>
      </c>
      <c r="D1585" s="210" t="s">
        <v>1839</v>
      </c>
      <c r="E1585" s="215" t="s">
        <v>484</v>
      </c>
      <c r="F1585" s="209" t="s">
        <v>150</v>
      </c>
      <c r="G1585" s="206" t="s">
        <v>244</v>
      </c>
      <c r="H1585" s="212">
        <v>222111</v>
      </c>
    </row>
    <row r="1586" spans="1:8" x14ac:dyDescent="0.35">
      <c r="A1586" s="209">
        <v>2</v>
      </c>
      <c r="B1586" s="206" t="s">
        <v>81</v>
      </c>
      <c r="C1586" s="206" t="s">
        <v>329</v>
      </c>
      <c r="D1586" s="210" t="s">
        <v>1840</v>
      </c>
      <c r="E1586" s="213" t="s">
        <v>332</v>
      </c>
      <c r="F1586" s="209" t="s">
        <v>150</v>
      </c>
      <c r="G1586" s="206" t="s">
        <v>244</v>
      </c>
      <c r="H1586" s="212">
        <v>3196</v>
      </c>
    </row>
    <row r="1587" spans="1:8" hidden="1" x14ac:dyDescent="0.35">
      <c r="A1587" s="209">
        <v>2</v>
      </c>
      <c r="B1587" s="206" t="s">
        <v>81</v>
      </c>
      <c r="C1587" s="206" t="s">
        <v>329</v>
      </c>
      <c r="D1587" s="210" t="s">
        <v>1841</v>
      </c>
      <c r="E1587" s="214" t="s">
        <v>483</v>
      </c>
      <c r="F1587" s="209" t="s">
        <v>150</v>
      </c>
      <c r="G1587" s="206" t="s">
        <v>244</v>
      </c>
      <c r="H1587" s="212">
        <v>22211</v>
      </c>
    </row>
    <row r="1588" spans="1:8" ht="29" hidden="1" x14ac:dyDescent="0.35">
      <c r="A1588" s="209">
        <v>2</v>
      </c>
      <c r="B1588" s="206" t="s">
        <v>81</v>
      </c>
      <c r="C1588" s="206" t="s">
        <v>329</v>
      </c>
      <c r="D1588" s="210" t="s">
        <v>1842</v>
      </c>
      <c r="E1588" s="215" t="s">
        <v>484</v>
      </c>
      <c r="F1588" s="209" t="s">
        <v>150</v>
      </c>
      <c r="G1588" s="206" t="s">
        <v>244</v>
      </c>
      <c r="H1588" s="212">
        <v>222111</v>
      </c>
    </row>
    <row r="1589" spans="1:8" hidden="1" x14ac:dyDescent="0.35">
      <c r="A1589" s="209">
        <v>2</v>
      </c>
      <c r="B1589" s="206" t="s">
        <v>81</v>
      </c>
      <c r="C1589" s="206" t="s">
        <v>329</v>
      </c>
      <c r="D1589" s="210" t="s">
        <v>1843</v>
      </c>
      <c r="E1589" s="215" t="s">
        <v>484</v>
      </c>
      <c r="F1589" s="209" t="s">
        <v>150</v>
      </c>
      <c r="G1589" s="206" t="s">
        <v>244</v>
      </c>
      <c r="H1589" s="212">
        <v>222111</v>
      </c>
    </row>
    <row r="1590" spans="1:8" hidden="1" x14ac:dyDescent="0.35">
      <c r="A1590" s="209">
        <v>2</v>
      </c>
      <c r="B1590" s="206" t="s">
        <v>81</v>
      </c>
      <c r="C1590" s="206" t="s">
        <v>329</v>
      </c>
      <c r="D1590" s="210" t="s">
        <v>1844</v>
      </c>
      <c r="E1590" s="214" t="s">
        <v>483</v>
      </c>
      <c r="F1590" s="209" t="s">
        <v>150</v>
      </c>
      <c r="G1590" s="206" t="s">
        <v>244</v>
      </c>
      <c r="H1590" s="212">
        <v>22211</v>
      </c>
    </row>
    <row r="1591" spans="1:8" hidden="1" x14ac:dyDescent="0.35">
      <c r="A1591" s="209">
        <v>2</v>
      </c>
      <c r="B1591" s="206" t="s">
        <v>81</v>
      </c>
      <c r="C1591" s="206" t="s">
        <v>329</v>
      </c>
      <c r="D1591" s="210" t="s">
        <v>1845</v>
      </c>
      <c r="E1591" s="215" t="s">
        <v>484</v>
      </c>
      <c r="F1591" s="209" t="s">
        <v>150</v>
      </c>
      <c r="G1591" s="206" t="s">
        <v>244</v>
      </c>
      <c r="H1591" s="212">
        <v>222111</v>
      </c>
    </row>
    <row r="1592" spans="1:8" hidden="1" x14ac:dyDescent="0.35">
      <c r="A1592" s="209">
        <v>2</v>
      </c>
      <c r="B1592" s="206" t="s">
        <v>81</v>
      </c>
      <c r="C1592" s="206" t="s">
        <v>329</v>
      </c>
      <c r="D1592" s="210" t="s">
        <v>1846</v>
      </c>
      <c r="E1592" s="214" t="s">
        <v>483</v>
      </c>
      <c r="F1592" s="209" t="s">
        <v>150</v>
      </c>
      <c r="G1592" s="206" t="s">
        <v>244</v>
      </c>
      <c r="H1592" s="212">
        <v>22211</v>
      </c>
    </row>
    <row r="1593" spans="1:8" hidden="1" x14ac:dyDescent="0.35">
      <c r="A1593" s="209">
        <v>2</v>
      </c>
      <c r="B1593" s="206" t="s">
        <v>81</v>
      </c>
      <c r="C1593" s="206" t="s">
        <v>329</v>
      </c>
      <c r="D1593" s="210" t="s">
        <v>1847</v>
      </c>
      <c r="E1593" s="215" t="s">
        <v>484</v>
      </c>
      <c r="F1593" s="209" t="s">
        <v>150</v>
      </c>
      <c r="G1593" s="206" t="s">
        <v>244</v>
      </c>
      <c r="H1593" s="212">
        <v>222111</v>
      </c>
    </row>
    <row r="1594" spans="1:8" ht="29" hidden="1" x14ac:dyDescent="0.35">
      <c r="A1594" s="209">
        <v>2</v>
      </c>
      <c r="B1594" s="206" t="s">
        <v>81</v>
      </c>
      <c r="C1594" s="206" t="s">
        <v>329</v>
      </c>
      <c r="D1594" s="210" t="s">
        <v>1848</v>
      </c>
      <c r="E1594" s="215" t="s">
        <v>484</v>
      </c>
      <c r="F1594" s="209" t="s">
        <v>150</v>
      </c>
      <c r="G1594" s="206" t="s">
        <v>244</v>
      </c>
      <c r="H1594" s="212">
        <v>222111</v>
      </c>
    </row>
    <row r="1595" spans="1:8" hidden="1" x14ac:dyDescent="0.35">
      <c r="A1595" s="209">
        <v>2</v>
      </c>
      <c r="B1595" s="206" t="s">
        <v>81</v>
      </c>
      <c r="C1595" s="206" t="s">
        <v>329</v>
      </c>
      <c r="D1595" s="210" t="s">
        <v>1849</v>
      </c>
      <c r="E1595" s="214" t="s">
        <v>483</v>
      </c>
      <c r="F1595" s="209" t="s">
        <v>150</v>
      </c>
      <c r="G1595" s="206" t="s">
        <v>244</v>
      </c>
      <c r="H1595" s="212">
        <v>22211</v>
      </c>
    </row>
    <row r="1596" spans="1:8" hidden="1" x14ac:dyDescent="0.35">
      <c r="A1596" s="209">
        <v>2</v>
      </c>
      <c r="B1596" s="206" t="s">
        <v>81</v>
      </c>
      <c r="C1596" s="206" t="s">
        <v>329</v>
      </c>
      <c r="D1596" s="210" t="s">
        <v>1850</v>
      </c>
      <c r="E1596" s="215" t="s">
        <v>484</v>
      </c>
      <c r="F1596" s="209" t="s">
        <v>150</v>
      </c>
      <c r="G1596" s="206" t="s">
        <v>244</v>
      </c>
      <c r="H1596" s="212">
        <v>222111</v>
      </c>
    </row>
    <row r="1597" spans="1:8" x14ac:dyDescent="0.35">
      <c r="A1597" s="209">
        <v>2</v>
      </c>
      <c r="B1597" s="206" t="s">
        <v>81</v>
      </c>
      <c r="C1597" s="206" t="s">
        <v>87</v>
      </c>
      <c r="D1597" s="210" t="s">
        <v>397</v>
      </c>
      <c r="E1597" s="211" t="s">
        <v>330</v>
      </c>
      <c r="F1597" s="209" t="s">
        <v>150</v>
      </c>
      <c r="G1597" s="206" t="s">
        <v>87</v>
      </c>
      <c r="H1597" s="212">
        <v>411</v>
      </c>
    </row>
    <row r="1598" spans="1:8" x14ac:dyDescent="0.35">
      <c r="A1598" s="209">
        <v>2</v>
      </c>
      <c r="B1598" s="206" t="s">
        <v>81</v>
      </c>
      <c r="C1598" s="206" t="s">
        <v>87</v>
      </c>
      <c r="D1598" s="210" t="s">
        <v>1851</v>
      </c>
      <c r="E1598" s="213" t="s">
        <v>332</v>
      </c>
      <c r="F1598" s="209" t="s">
        <v>150</v>
      </c>
      <c r="G1598" s="206" t="s">
        <v>87</v>
      </c>
      <c r="H1598" s="212">
        <v>4111</v>
      </c>
    </row>
    <row r="1599" spans="1:8" ht="29" hidden="1" x14ac:dyDescent="0.35">
      <c r="A1599" s="209">
        <v>2</v>
      </c>
      <c r="B1599" s="206" t="s">
        <v>81</v>
      </c>
      <c r="C1599" s="206" t="s">
        <v>87</v>
      </c>
      <c r="D1599" s="210" t="s">
        <v>1852</v>
      </c>
      <c r="E1599" s="214" t="s">
        <v>483</v>
      </c>
      <c r="F1599" s="209" t="s">
        <v>150</v>
      </c>
      <c r="G1599" s="206" t="s">
        <v>87</v>
      </c>
      <c r="H1599" s="212">
        <v>22311</v>
      </c>
    </row>
    <row r="1600" spans="1:8" ht="29" hidden="1" x14ac:dyDescent="0.35">
      <c r="A1600" s="209">
        <v>2</v>
      </c>
      <c r="B1600" s="206" t="s">
        <v>81</v>
      </c>
      <c r="C1600" s="206" t="s">
        <v>87</v>
      </c>
      <c r="D1600" s="210" t="s">
        <v>1853</v>
      </c>
      <c r="E1600" s="215" t="s">
        <v>484</v>
      </c>
      <c r="F1600" s="209" t="s">
        <v>150</v>
      </c>
      <c r="G1600" s="206" t="s">
        <v>87</v>
      </c>
      <c r="H1600" s="212">
        <v>223111</v>
      </c>
    </row>
    <row r="1601" spans="1:8" hidden="1" x14ac:dyDescent="0.35">
      <c r="A1601" s="209">
        <v>2</v>
      </c>
      <c r="B1601" s="206" t="s">
        <v>81</v>
      </c>
      <c r="C1601" s="206" t="s">
        <v>87</v>
      </c>
      <c r="D1601" s="210" t="s">
        <v>1854</v>
      </c>
      <c r="E1601" s="215" t="s">
        <v>484</v>
      </c>
      <c r="F1601" s="209" t="s">
        <v>150</v>
      </c>
      <c r="G1601" s="206" t="s">
        <v>87</v>
      </c>
      <c r="H1601" s="212">
        <v>223111</v>
      </c>
    </row>
    <row r="1602" spans="1:8" ht="29" hidden="1" x14ac:dyDescent="0.35">
      <c r="A1602" s="209">
        <v>2</v>
      </c>
      <c r="B1602" s="206" t="s">
        <v>81</v>
      </c>
      <c r="C1602" s="206" t="s">
        <v>87</v>
      </c>
      <c r="D1602" s="210" t="s">
        <v>1855</v>
      </c>
      <c r="E1602" s="215" t="s">
        <v>484</v>
      </c>
      <c r="F1602" s="209" t="s">
        <v>150</v>
      </c>
      <c r="G1602" s="206" t="s">
        <v>87</v>
      </c>
      <c r="H1602" s="212">
        <v>223111</v>
      </c>
    </row>
    <row r="1603" spans="1:8" ht="29" hidden="1" x14ac:dyDescent="0.35">
      <c r="A1603" s="209">
        <v>2</v>
      </c>
      <c r="B1603" s="206" t="s">
        <v>81</v>
      </c>
      <c r="C1603" s="206" t="s">
        <v>87</v>
      </c>
      <c r="D1603" s="210" t="s">
        <v>1856</v>
      </c>
      <c r="E1603" s="215" t="s">
        <v>484</v>
      </c>
      <c r="F1603" s="209" t="s">
        <v>150</v>
      </c>
      <c r="G1603" s="206" t="s">
        <v>87</v>
      </c>
      <c r="H1603" s="212">
        <v>223111</v>
      </c>
    </row>
    <row r="1604" spans="1:8" ht="29" hidden="1" x14ac:dyDescent="0.35">
      <c r="A1604" s="209">
        <v>2</v>
      </c>
      <c r="B1604" s="206" t="s">
        <v>81</v>
      </c>
      <c r="C1604" s="206" t="s">
        <v>87</v>
      </c>
      <c r="D1604" s="210" t="s">
        <v>1857</v>
      </c>
      <c r="E1604" s="214" t="s">
        <v>483</v>
      </c>
      <c r="F1604" s="209" t="s">
        <v>150</v>
      </c>
      <c r="G1604" s="206" t="s">
        <v>87</v>
      </c>
      <c r="H1604" s="212">
        <v>22311</v>
      </c>
    </row>
    <row r="1605" spans="1:8" ht="29" hidden="1" x14ac:dyDescent="0.35">
      <c r="A1605" s="209">
        <v>2</v>
      </c>
      <c r="B1605" s="206" t="s">
        <v>81</v>
      </c>
      <c r="C1605" s="206" t="s">
        <v>87</v>
      </c>
      <c r="D1605" s="210" t="s">
        <v>1858</v>
      </c>
      <c r="E1605" s="215" t="s">
        <v>484</v>
      </c>
      <c r="F1605" s="209" t="s">
        <v>150</v>
      </c>
      <c r="G1605" s="206" t="s">
        <v>87</v>
      </c>
      <c r="H1605" s="212">
        <v>223111</v>
      </c>
    </row>
    <row r="1606" spans="1:8" ht="29" hidden="1" x14ac:dyDescent="0.35">
      <c r="A1606" s="209">
        <v>2</v>
      </c>
      <c r="B1606" s="206" t="s">
        <v>81</v>
      </c>
      <c r="C1606" s="206" t="s">
        <v>87</v>
      </c>
      <c r="D1606" s="210" t="s">
        <v>1859</v>
      </c>
      <c r="E1606" s="215" t="s">
        <v>484</v>
      </c>
      <c r="F1606" s="209" t="s">
        <v>150</v>
      </c>
      <c r="G1606" s="206" t="s">
        <v>87</v>
      </c>
      <c r="H1606" s="212">
        <v>223111</v>
      </c>
    </row>
    <row r="1607" spans="1:8" ht="29" hidden="1" x14ac:dyDescent="0.35">
      <c r="A1607" s="209">
        <v>2</v>
      </c>
      <c r="B1607" s="206" t="s">
        <v>81</v>
      </c>
      <c r="C1607" s="206" t="s">
        <v>87</v>
      </c>
      <c r="D1607" s="210" t="s">
        <v>1860</v>
      </c>
      <c r="E1607" s="215" t="s">
        <v>484</v>
      </c>
      <c r="F1607" s="209" t="s">
        <v>150</v>
      </c>
      <c r="G1607" s="206" t="s">
        <v>87</v>
      </c>
      <c r="H1607" s="212">
        <v>223111</v>
      </c>
    </row>
    <row r="1608" spans="1:8" ht="29" hidden="1" x14ac:dyDescent="0.35">
      <c r="A1608" s="209">
        <v>2</v>
      </c>
      <c r="B1608" s="206" t="s">
        <v>81</v>
      </c>
      <c r="C1608" s="206" t="s">
        <v>87</v>
      </c>
      <c r="D1608" s="210" t="s">
        <v>1861</v>
      </c>
      <c r="E1608" s="215" t="s">
        <v>484</v>
      </c>
      <c r="F1608" s="209" t="s">
        <v>150</v>
      </c>
      <c r="G1608" s="206" t="s">
        <v>87</v>
      </c>
      <c r="H1608" s="212">
        <v>223111</v>
      </c>
    </row>
    <row r="1609" spans="1:8" hidden="1" x14ac:dyDescent="0.35">
      <c r="A1609" s="209">
        <v>2</v>
      </c>
      <c r="B1609" s="206" t="s">
        <v>81</v>
      </c>
      <c r="C1609" s="206" t="s">
        <v>87</v>
      </c>
      <c r="D1609" s="210" t="s">
        <v>1862</v>
      </c>
      <c r="E1609" s="214" t="s">
        <v>483</v>
      </c>
      <c r="F1609" s="209" t="s">
        <v>150</v>
      </c>
      <c r="G1609" s="206" t="s">
        <v>87</v>
      </c>
      <c r="H1609" s="212">
        <v>22311</v>
      </c>
    </row>
    <row r="1610" spans="1:8" ht="29" hidden="1" x14ac:dyDescent="0.35">
      <c r="A1610" s="209">
        <v>2</v>
      </c>
      <c r="B1610" s="206" t="s">
        <v>81</v>
      </c>
      <c r="C1610" s="206" t="s">
        <v>87</v>
      </c>
      <c r="D1610" s="210" t="s">
        <v>1863</v>
      </c>
      <c r="E1610" s="215" t="s">
        <v>484</v>
      </c>
      <c r="F1610" s="209" t="s">
        <v>150</v>
      </c>
      <c r="G1610" s="206" t="s">
        <v>87</v>
      </c>
      <c r="H1610" s="212">
        <v>223111</v>
      </c>
    </row>
    <row r="1611" spans="1:8" ht="29" hidden="1" x14ac:dyDescent="0.35">
      <c r="A1611" s="209">
        <v>2</v>
      </c>
      <c r="B1611" s="206" t="s">
        <v>81</v>
      </c>
      <c r="C1611" s="206" t="s">
        <v>87</v>
      </c>
      <c r="D1611" s="210" t="s">
        <v>1864</v>
      </c>
      <c r="E1611" s="215" t="s">
        <v>484</v>
      </c>
      <c r="F1611" s="209" t="s">
        <v>150</v>
      </c>
      <c r="G1611" s="206" t="s">
        <v>87</v>
      </c>
      <c r="H1611" s="212">
        <v>223111</v>
      </c>
    </row>
    <row r="1612" spans="1:8" ht="29" hidden="1" x14ac:dyDescent="0.35">
      <c r="A1612" s="209">
        <v>2</v>
      </c>
      <c r="B1612" s="206" t="s">
        <v>81</v>
      </c>
      <c r="C1612" s="206" t="s">
        <v>87</v>
      </c>
      <c r="D1612" s="210" t="s">
        <v>1865</v>
      </c>
      <c r="E1612" s="215" t="s">
        <v>484</v>
      </c>
      <c r="F1612" s="209" t="s">
        <v>150</v>
      </c>
      <c r="G1612" s="206" t="s">
        <v>87</v>
      </c>
      <c r="H1612" s="212">
        <v>223111</v>
      </c>
    </row>
    <row r="1613" spans="1:8" hidden="1" x14ac:dyDescent="0.35">
      <c r="A1613" s="209">
        <v>2</v>
      </c>
      <c r="B1613" s="206" t="s">
        <v>81</v>
      </c>
      <c r="C1613" s="206" t="s">
        <v>87</v>
      </c>
      <c r="D1613" s="210" t="s">
        <v>1866</v>
      </c>
      <c r="E1613" s="214" t="s">
        <v>483</v>
      </c>
      <c r="F1613" s="209" t="s">
        <v>150</v>
      </c>
      <c r="G1613" s="206" t="s">
        <v>87</v>
      </c>
      <c r="H1613" s="212">
        <v>22311</v>
      </c>
    </row>
    <row r="1614" spans="1:8" ht="29" hidden="1" x14ac:dyDescent="0.35">
      <c r="A1614" s="209">
        <v>2</v>
      </c>
      <c r="B1614" s="206" t="s">
        <v>81</v>
      </c>
      <c r="C1614" s="206" t="s">
        <v>87</v>
      </c>
      <c r="D1614" s="210" t="s">
        <v>1867</v>
      </c>
      <c r="E1614" s="215" t="s">
        <v>484</v>
      </c>
      <c r="F1614" s="209" t="s">
        <v>150</v>
      </c>
      <c r="G1614" s="206" t="s">
        <v>87</v>
      </c>
      <c r="H1614" s="212">
        <v>223111</v>
      </c>
    </row>
    <row r="1615" spans="1:8" ht="29" hidden="1" x14ac:dyDescent="0.35">
      <c r="A1615" s="209">
        <v>2</v>
      </c>
      <c r="B1615" s="206" t="s">
        <v>81</v>
      </c>
      <c r="C1615" s="206" t="s">
        <v>87</v>
      </c>
      <c r="D1615" s="210" t="s">
        <v>1868</v>
      </c>
      <c r="E1615" s="215" t="s">
        <v>484</v>
      </c>
      <c r="F1615" s="209" t="s">
        <v>150</v>
      </c>
      <c r="G1615" s="206" t="s">
        <v>87</v>
      </c>
      <c r="H1615" s="212">
        <v>223111</v>
      </c>
    </row>
    <row r="1616" spans="1:8" ht="29" hidden="1" x14ac:dyDescent="0.35">
      <c r="A1616" s="209">
        <v>2</v>
      </c>
      <c r="B1616" s="206" t="s">
        <v>81</v>
      </c>
      <c r="C1616" s="206" t="s">
        <v>87</v>
      </c>
      <c r="D1616" s="210" t="s">
        <v>1869</v>
      </c>
      <c r="E1616" s="215" t="s">
        <v>484</v>
      </c>
      <c r="F1616" s="209" t="s">
        <v>150</v>
      </c>
      <c r="G1616" s="206" t="s">
        <v>87</v>
      </c>
      <c r="H1616" s="212">
        <v>223111</v>
      </c>
    </row>
    <row r="1617" spans="1:8" hidden="1" x14ac:dyDescent="0.35">
      <c r="A1617" s="209">
        <v>2</v>
      </c>
      <c r="B1617" s="206" t="s">
        <v>81</v>
      </c>
      <c r="C1617" s="206" t="s">
        <v>87</v>
      </c>
      <c r="D1617" s="210" t="s">
        <v>1870</v>
      </c>
      <c r="E1617" s="215" t="s">
        <v>484</v>
      </c>
      <c r="F1617" s="209" t="s">
        <v>150</v>
      </c>
      <c r="G1617" s="206" t="s">
        <v>87</v>
      </c>
      <c r="H1617" s="212">
        <v>223111</v>
      </c>
    </row>
    <row r="1618" spans="1:8" x14ac:dyDescent="0.35">
      <c r="A1618" s="209">
        <v>2</v>
      </c>
      <c r="B1618" s="206" t="s">
        <v>81</v>
      </c>
      <c r="C1618" s="206" t="s">
        <v>87</v>
      </c>
      <c r="D1618" s="210" t="s">
        <v>1871</v>
      </c>
      <c r="E1618" s="213" t="s">
        <v>332</v>
      </c>
      <c r="F1618" s="209" t="s">
        <v>150</v>
      </c>
      <c r="G1618" s="206" t="s">
        <v>87</v>
      </c>
      <c r="H1618" s="212">
        <v>4112</v>
      </c>
    </row>
    <row r="1619" spans="1:8" hidden="1" x14ac:dyDescent="0.35">
      <c r="A1619" s="209">
        <v>2</v>
      </c>
      <c r="B1619" s="206" t="s">
        <v>81</v>
      </c>
      <c r="C1619" s="206" t="s">
        <v>87</v>
      </c>
      <c r="D1619" s="210" t="s">
        <v>1872</v>
      </c>
      <c r="E1619" s="214" t="s">
        <v>483</v>
      </c>
      <c r="F1619" s="209" t="s">
        <v>150</v>
      </c>
      <c r="G1619" s="206" t="s">
        <v>87</v>
      </c>
      <c r="H1619" s="212">
        <v>22311</v>
      </c>
    </row>
    <row r="1620" spans="1:8" hidden="1" x14ac:dyDescent="0.35">
      <c r="A1620" s="209">
        <v>2</v>
      </c>
      <c r="B1620" s="206" t="s">
        <v>81</v>
      </c>
      <c r="C1620" s="206" t="s">
        <v>87</v>
      </c>
      <c r="D1620" s="210" t="s">
        <v>1873</v>
      </c>
      <c r="E1620" s="215" t="s">
        <v>484</v>
      </c>
      <c r="F1620" s="209" t="s">
        <v>150</v>
      </c>
      <c r="G1620" s="206" t="s">
        <v>87</v>
      </c>
      <c r="H1620" s="212">
        <v>223111</v>
      </c>
    </row>
    <row r="1621" spans="1:8" hidden="1" x14ac:dyDescent="0.35">
      <c r="A1621" s="209">
        <v>2</v>
      </c>
      <c r="B1621" s="206" t="s">
        <v>81</v>
      </c>
      <c r="C1621" s="206" t="s">
        <v>87</v>
      </c>
      <c r="D1621" s="210" t="s">
        <v>1874</v>
      </c>
      <c r="E1621" s="215" t="s">
        <v>484</v>
      </c>
      <c r="F1621" s="209" t="s">
        <v>150</v>
      </c>
      <c r="G1621" s="206" t="s">
        <v>87</v>
      </c>
      <c r="H1621" s="212">
        <v>223111</v>
      </c>
    </row>
    <row r="1622" spans="1:8" hidden="1" x14ac:dyDescent="0.35">
      <c r="A1622" s="209">
        <v>2</v>
      </c>
      <c r="B1622" s="206" t="s">
        <v>81</v>
      </c>
      <c r="C1622" s="206" t="s">
        <v>87</v>
      </c>
      <c r="D1622" s="210" t="s">
        <v>1875</v>
      </c>
      <c r="E1622" s="215" t="s">
        <v>484</v>
      </c>
      <c r="F1622" s="209" t="s">
        <v>150</v>
      </c>
      <c r="G1622" s="206" t="s">
        <v>87</v>
      </c>
      <c r="H1622" s="212">
        <v>223111</v>
      </c>
    </row>
    <row r="1623" spans="1:8" hidden="1" x14ac:dyDescent="0.35">
      <c r="A1623" s="209">
        <v>2</v>
      </c>
      <c r="B1623" s="206" t="s">
        <v>81</v>
      </c>
      <c r="C1623" s="206" t="s">
        <v>87</v>
      </c>
      <c r="D1623" s="210" t="s">
        <v>1876</v>
      </c>
      <c r="E1623" s="215" t="s">
        <v>484</v>
      </c>
      <c r="F1623" s="209" t="s">
        <v>150</v>
      </c>
      <c r="G1623" s="206" t="s">
        <v>87</v>
      </c>
      <c r="H1623" s="212">
        <v>223111</v>
      </c>
    </row>
    <row r="1624" spans="1:8" hidden="1" x14ac:dyDescent="0.35">
      <c r="A1624" s="209">
        <v>2</v>
      </c>
      <c r="B1624" s="206" t="s">
        <v>81</v>
      </c>
      <c r="C1624" s="206" t="s">
        <v>87</v>
      </c>
      <c r="D1624" s="210" t="s">
        <v>1877</v>
      </c>
      <c r="E1624" s="215" t="s">
        <v>484</v>
      </c>
      <c r="F1624" s="209" t="s">
        <v>150</v>
      </c>
      <c r="G1624" s="206" t="s">
        <v>87</v>
      </c>
      <c r="H1624" s="212">
        <v>223111</v>
      </c>
    </row>
    <row r="1625" spans="1:8" hidden="1" x14ac:dyDescent="0.35">
      <c r="A1625" s="209">
        <v>2</v>
      </c>
      <c r="B1625" s="206" t="s">
        <v>81</v>
      </c>
      <c r="C1625" s="206" t="s">
        <v>87</v>
      </c>
      <c r="D1625" s="210" t="s">
        <v>1878</v>
      </c>
      <c r="E1625" s="215" t="s">
        <v>484</v>
      </c>
      <c r="F1625" s="209" t="s">
        <v>150</v>
      </c>
      <c r="G1625" s="206" t="s">
        <v>87</v>
      </c>
      <c r="H1625" s="212">
        <v>223111</v>
      </c>
    </row>
    <row r="1626" spans="1:8" ht="29" hidden="1" x14ac:dyDescent="0.35">
      <c r="A1626" s="209">
        <v>2</v>
      </c>
      <c r="B1626" s="206" t="s">
        <v>81</v>
      </c>
      <c r="C1626" s="206" t="s">
        <v>87</v>
      </c>
      <c r="D1626" s="210" t="s">
        <v>1879</v>
      </c>
      <c r="E1626" s="215" t="s">
        <v>484</v>
      </c>
      <c r="F1626" s="209" t="s">
        <v>150</v>
      </c>
      <c r="G1626" s="206" t="s">
        <v>87</v>
      </c>
      <c r="H1626" s="212">
        <v>223111</v>
      </c>
    </row>
    <row r="1627" spans="1:8" ht="29" hidden="1" x14ac:dyDescent="0.35">
      <c r="A1627" s="209">
        <v>2</v>
      </c>
      <c r="B1627" s="206" t="s">
        <v>81</v>
      </c>
      <c r="C1627" s="206" t="s">
        <v>87</v>
      </c>
      <c r="D1627" s="210" t="s">
        <v>1880</v>
      </c>
      <c r="E1627" s="215" t="s">
        <v>484</v>
      </c>
      <c r="F1627" s="209" t="s">
        <v>150</v>
      </c>
      <c r="G1627" s="206" t="s">
        <v>87</v>
      </c>
      <c r="H1627" s="212">
        <v>223111</v>
      </c>
    </row>
    <row r="1628" spans="1:8" ht="29" hidden="1" x14ac:dyDescent="0.35">
      <c r="A1628" s="209">
        <v>2</v>
      </c>
      <c r="B1628" s="206" t="s">
        <v>81</v>
      </c>
      <c r="C1628" s="206" t="s">
        <v>87</v>
      </c>
      <c r="D1628" s="210" t="s">
        <v>1881</v>
      </c>
      <c r="E1628" s="215" t="s">
        <v>484</v>
      </c>
      <c r="F1628" s="209" t="s">
        <v>150</v>
      </c>
      <c r="G1628" s="206" t="s">
        <v>87</v>
      </c>
      <c r="H1628" s="212">
        <v>223111</v>
      </c>
    </row>
    <row r="1629" spans="1:8" hidden="1" x14ac:dyDescent="0.35">
      <c r="A1629" s="209">
        <v>2</v>
      </c>
      <c r="B1629" s="206" t="s">
        <v>81</v>
      </c>
      <c r="C1629" s="206" t="s">
        <v>87</v>
      </c>
      <c r="D1629" s="210" t="s">
        <v>1882</v>
      </c>
      <c r="E1629" s="215" t="s">
        <v>484</v>
      </c>
      <c r="F1629" s="209" t="s">
        <v>150</v>
      </c>
      <c r="G1629" s="206" t="s">
        <v>87</v>
      </c>
      <c r="H1629" s="212">
        <v>223111</v>
      </c>
    </row>
    <row r="1630" spans="1:8" hidden="1" x14ac:dyDescent="0.35">
      <c r="A1630" s="209">
        <v>2</v>
      </c>
      <c r="B1630" s="206" t="s">
        <v>81</v>
      </c>
      <c r="C1630" s="206" t="s">
        <v>87</v>
      </c>
      <c r="D1630" s="210" t="s">
        <v>1883</v>
      </c>
      <c r="E1630" s="215" t="s">
        <v>484</v>
      </c>
      <c r="F1630" s="209" t="s">
        <v>150</v>
      </c>
      <c r="G1630" s="206" t="s">
        <v>87</v>
      </c>
      <c r="H1630" s="212">
        <v>223111</v>
      </c>
    </row>
    <row r="1631" spans="1:8" hidden="1" x14ac:dyDescent="0.35">
      <c r="A1631" s="209">
        <v>2</v>
      </c>
      <c r="B1631" s="206" t="s">
        <v>81</v>
      </c>
      <c r="C1631" s="206" t="s">
        <v>87</v>
      </c>
      <c r="D1631" s="210" t="s">
        <v>1884</v>
      </c>
      <c r="E1631" s="215" t="s">
        <v>484</v>
      </c>
      <c r="F1631" s="209" t="s">
        <v>150</v>
      </c>
      <c r="G1631" s="206" t="s">
        <v>87</v>
      </c>
      <c r="H1631" s="212">
        <v>223111</v>
      </c>
    </row>
    <row r="1632" spans="1:8" ht="29" hidden="1" x14ac:dyDescent="0.35">
      <c r="A1632" s="209">
        <v>2</v>
      </c>
      <c r="B1632" s="206" t="s">
        <v>81</v>
      </c>
      <c r="C1632" s="206" t="s">
        <v>87</v>
      </c>
      <c r="D1632" s="210" t="s">
        <v>1885</v>
      </c>
      <c r="E1632" s="215" t="s">
        <v>484</v>
      </c>
      <c r="F1632" s="209" t="s">
        <v>150</v>
      </c>
      <c r="G1632" s="206" t="s">
        <v>87</v>
      </c>
      <c r="H1632" s="212">
        <v>223111</v>
      </c>
    </row>
    <row r="1633" spans="1:8" hidden="1" x14ac:dyDescent="0.35">
      <c r="A1633" s="209">
        <v>2</v>
      </c>
      <c r="B1633" s="206" t="s">
        <v>81</v>
      </c>
      <c r="C1633" s="206" t="s">
        <v>87</v>
      </c>
      <c r="D1633" s="210" t="s">
        <v>1886</v>
      </c>
      <c r="E1633" s="214" t="s">
        <v>483</v>
      </c>
      <c r="F1633" s="209" t="s">
        <v>150</v>
      </c>
      <c r="G1633" s="206" t="s">
        <v>87</v>
      </c>
      <c r="H1633" s="212">
        <v>22311</v>
      </c>
    </row>
    <row r="1634" spans="1:8" hidden="1" x14ac:dyDescent="0.35">
      <c r="A1634" s="209">
        <v>2</v>
      </c>
      <c r="B1634" s="206" t="s">
        <v>81</v>
      </c>
      <c r="C1634" s="206" t="s">
        <v>87</v>
      </c>
      <c r="D1634" s="210" t="s">
        <v>1873</v>
      </c>
      <c r="E1634" s="215" t="s">
        <v>484</v>
      </c>
      <c r="F1634" s="209" t="s">
        <v>150</v>
      </c>
      <c r="G1634" s="206" t="s">
        <v>87</v>
      </c>
      <c r="H1634" s="212">
        <v>223111</v>
      </c>
    </row>
    <row r="1635" spans="1:8" hidden="1" x14ac:dyDescent="0.35">
      <c r="A1635" s="209">
        <v>2</v>
      </c>
      <c r="B1635" s="206" t="s">
        <v>81</v>
      </c>
      <c r="C1635" s="206" t="s">
        <v>87</v>
      </c>
      <c r="D1635" s="210" t="s">
        <v>1887</v>
      </c>
      <c r="E1635" s="215" t="s">
        <v>484</v>
      </c>
      <c r="F1635" s="209" t="s">
        <v>150</v>
      </c>
      <c r="G1635" s="206" t="s">
        <v>87</v>
      </c>
      <c r="H1635" s="212">
        <v>223111</v>
      </c>
    </row>
    <row r="1636" spans="1:8" hidden="1" x14ac:dyDescent="0.35">
      <c r="A1636" s="209">
        <v>2</v>
      </c>
      <c r="B1636" s="206" t="s">
        <v>81</v>
      </c>
      <c r="C1636" s="206" t="s">
        <v>87</v>
      </c>
      <c r="D1636" s="210" t="s">
        <v>1888</v>
      </c>
      <c r="E1636" s="215" t="s">
        <v>484</v>
      </c>
      <c r="F1636" s="209" t="s">
        <v>150</v>
      </c>
      <c r="G1636" s="206" t="s">
        <v>87</v>
      </c>
      <c r="H1636" s="212">
        <v>223111</v>
      </c>
    </row>
    <row r="1637" spans="1:8" hidden="1" x14ac:dyDescent="0.35">
      <c r="A1637" s="209">
        <v>2</v>
      </c>
      <c r="B1637" s="206" t="s">
        <v>81</v>
      </c>
      <c r="C1637" s="206" t="s">
        <v>87</v>
      </c>
      <c r="D1637" s="210" t="s">
        <v>1876</v>
      </c>
      <c r="E1637" s="215" t="s">
        <v>484</v>
      </c>
      <c r="F1637" s="209" t="s">
        <v>150</v>
      </c>
      <c r="G1637" s="206" t="s">
        <v>87</v>
      </c>
      <c r="H1637" s="212">
        <v>223111</v>
      </c>
    </row>
    <row r="1638" spans="1:8" hidden="1" x14ac:dyDescent="0.35">
      <c r="A1638" s="209">
        <v>2</v>
      </c>
      <c r="B1638" s="206" t="s">
        <v>81</v>
      </c>
      <c r="C1638" s="206" t="s">
        <v>87</v>
      </c>
      <c r="D1638" s="210" t="s">
        <v>1877</v>
      </c>
      <c r="E1638" s="215" t="s">
        <v>484</v>
      </c>
      <c r="F1638" s="209" t="s">
        <v>150</v>
      </c>
      <c r="G1638" s="206" t="s">
        <v>87</v>
      </c>
      <c r="H1638" s="212">
        <v>223111</v>
      </c>
    </row>
    <row r="1639" spans="1:8" hidden="1" x14ac:dyDescent="0.35">
      <c r="A1639" s="209">
        <v>2</v>
      </c>
      <c r="B1639" s="206" t="s">
        <v>81</v>
      </c>
      <c r="C1639" s="206" t="s">
        <v>87</v>
      </c>
      <c r="D1639" s="210" t="s">
        <v>1889</v>
      </c>
      <c r="E1639" s="215" t="s">
        <v>484</v>
      </c>
      <c r="F1639" s="209" t="s">
        <v>150</v>
      </c>
      <c r="G1639" s="206" t="s">
        <v>87</v>
      </c>
      <c r="H1639" s="212">
        <v>223111</v>
      </c>
    </row>
    <row r="1640" spans="1:8" hidden="1" x14ac:dyDescent="0.35">
      <c r="A1640" s="209">
        <v>2</v>
      </c>
      <c r="B1640" s="206" t="s">
        <v>81</v>
      </c>
      <c r="C1640" s="206" t="s">
        <v>87</v>
      </c>
      <c r="D1640" s="210" t="s">
        <v>1890</v>
      </c>
      <c r="E1640" s="215" t="s">
        <v>484</v>
      </c>
      <c r="F1640" s="209" t="s">
        <v>150</v>
      </c>
      <c r="G1640" s="206" t="s">
        <v>87</v>
      </c>
      <c r="H1640" s="212">
        <v>223111</v>
      </c>
    </row>
    <row r="1641" spans="1:8" ht="29" hidden="1" x14ac:dyDescent="0.35">
      <c r="A1641" s="209">
        <v>2</v>
      </c>
      <c r="B1641" s="206" t="s">
        <v>81</v>
      </c>
      <c r="C1641" s="206" t="s">
        <v>87</v>
      </c>
      <c r="D1641" s="210" t="s">
        <v>1879</v>
      </c>
      <c r="E1641" s="215" t="s">
        <v>484</v>
      </c>
      <c r="F1641" s="209" t="s">
        <v>150</v>
      </c>
      <c r="G1641" s="206" t="s">
        <v>87</v>
      </c>
      <c r="H1641" s="212">
        <v>223111</v>
      </c>
    </row>
    <row r="1642" spans="1:8" ht="43.5" hidden="1" x14ac:dyDescent="0.35">
      <c r="A1642" s="209">
        <v>2</v>
      </c>
      <c r="B1642" s="206" t="s">
        <v>81</v>
      </c>
      <c r="C1642" s="206" t="s">
        <v>87</v>
      </c>
      <c r="D1642" s="210" t="s">
        <v>1891</v>
      </c>
      <c r="E1642" s="215" t="s">
        <v>484</v>
      </c>
      <c r="F1642" s="209" t="s">
        <v>150</v>
      </c>
      <c r="G1642" s="206" t="s">
        <v>87</v>
      </c>
      <c r="H1642" s="212">
        <v>223111</v>
      </c>
    </row>
    <row r="1643" spans="1:8" ht="29" hidden="1" x14ac:dyDescent="0.35">
      <c r="A1643" s="209">
        <v>2</v>
      </c>
      <c r="B1643" s="206" t="s">
        <v>81</v>
      </c>
      <c r="C1643" s="206" t="s">
        <v>87</v>
      </c>
      <c r="D1643" s="210" t="s">
        <v>1892</v>
      </c>
      <c r="E1643" s="214" t="s">
        <v>483</v>
      </c>
      <c r="F1643" s="209" t="s">
        <v>150</v>
      </c>
      <c r="G1643" s="206" t="s">
        <v>87</v>
      </c>
      <c r="H1643" s="212">
        <v>22311</v>
      </c>
    </row>
    <row r="1644" spans="1:8" hidden="1" x14ac:dyDescent="0.35">
      <c r="A1644" s="209">
        <v>2</v>
      </c>
      <c r="B1644" s="206" t="s">
        <v>81</v>
      </c>
      <c r="C1644" s="206" t="s">
        <v>87</v>
      </c>
      <c r="D1644" s="210" t="s">
        <v>1873</v>
      </c>
      <c r="E1644" s="215" t="s">
        <v>484</v>
      </c>
      <c r="F1644" s="209" t="s">
        <v>150</v>
      </c>
      <c r="G1644" s="206" t="s">
        <v>87</v>
      </c>
      <c r="H1644" s="212">
        <v>223111</v>
      </c>
    </row>
    <row r="1645" spans="1:8" hidden="1" x14ac:dyDescent="0.35">
      <c r="A1645" s="209">
        <v>2</v>
      </c>
      <c r="B1645" s="206" t="s">
        <v>81</v>
      </c>
      <c r="C1645" s="206" t="s">
        <v>87</v>
      </c>
      <c r="D1645" s="210" t="s">
        <v>1887</v>
      </c>
      <c r="E1645" s="215" t="s">
        <v>484</v>
      </c>
      <c r="F1645" s="209" t="s">
        <v>150</v>
      </c>
      <c r="G1645" s="206" t="s">
        <v>87</v>
      </c>
      <c r="H1645" s="212">
        <v>223111</v>
      </c>
    </row>
    <row r="1646" spans="1:8" hidden="1" x14ac:dyDescent="0.35">
      <c r="A1646" s="209">
        <v>2</v>
      </c>
      <c r="B1646" s="206" t="s">
        <v>81</v>
      </c>
      <c r="C1646" s="206" t="s">
        <v>87</v>
      </c>
      <c r="D1646" s="210" t="s">
        <v>1888</v>
      </c>
      <c r="E1646" s="215" t="s">
        <v>484</v>
      </c>
      <c r="F1646" s="209" t="s">
        <v>150</v>
      </c>
      <c r="G1646" s="206" t="s">
        <v>87</v>
      </c>
      <c r="H1646" s="212">
        <v>223111</v>
      </c>
    </row>
    <row r="1647" spans="1:8" hidden="1" x14ac:dyDescent="0.35">
      <c r="A1647" s="209">
        <v>2</v>
      </c>
      <c r="B1647" s="206" t="s">
        <v>81</v>
      </c>
      <c r="C1647" s="206" t="s">
        <v>87</v>
      </c>
      <c r="D1647" s="210" t="s">
        <v>1876</v>
      </c>
      <c r="E1647" s="215" t="s">
        <v>484</v>
      </c>
      <c r="F1647" s="209" t="s">
        <v>150</v>
      </c>
      <c r="G1647" s="206" t="s">
        <v>87</v>
      </c>
      <c r="H1647" s="212">
        <v>223111</v>
      </c>
    </row>
    <row r="1648" spans="1:8" hidden="1" x14ac:dyDescent="0.35">
      <c r="A1648" s="209">
        <v>2</v>
      </c>
      <c r="B1648" s="206" t="s">
        <v>81</v>
      </c>
      <c r="C1648" s="206" t="s">
        <v>87</v>
      </c>
      <c r="D1648" s="210" t="s">
        <v>1877</v>
      </c>
      <c r="E1648" s="215" t="s">
        <v>484</v>
      </c>
      <c r="F1648" s="209" t="s">
        <v>150</v>
      </c>
      <c r="G1648" s="206" t="s">
        <v>87</v>
      </c>
      <c r="H1648" s="212">
        <v>223111</v>
      </c>
    </row>
    <row r="1649" spans="1:8" hidden="1" x14ac:dyDescent="0.35">
      <c r="A1649" s="209">
        <v>2</v>
      </c>
      <c r="B1649" s="206" t="s">
        <v>81</v>
      </c>
      <c r="C1649" s="206" t="s">
        <v>87</v>
      </c>
      <c r="D1649" s="210" t="s">
        <v>1889</v>
      </c>
      <c r="E1649" s="215" t="s">
        <v>484</v>
      </c>
      <c r="F1649" s="209" t="s">
        <v>150</v>
      </c>
      <c r="G1649" s="206" t="s">
        <v>87</v>
      </c>
      <c r="H1649" s="212">
        <v>223111</v>
      </c>
    </row>
    <row r="1650" spans="1:8" ht="29" hidden="1" x14ac:dyDescent="0.35">
      <c r="A1650" s="209">
        <v>2</v>
      </c>
      <c r="B1650" s="206" t="s">
        <v>81</v>
      </c>
      <c r="C1650" s="206" t="s">
        <v>87</v>
      </c>
      <c r="D1650" s="210" t="s">
        <v>1879</v>
      </c>
      <c r="E1650" s="215" t="s">
        <v>484</v>
      </c>
      <c r="F1650" s="209" t="s">
        <v>150</v>
      </c>
      <c r="G1650" s="206" t="s">
        <v>87</v>
      </c>
      <c r="H1650" s="212">
        <v>223111</v>
      </c>
    </row>
    <row r="1651" spans="1:8" ht="29" hidden="1" x14ac:dyDescent="0.35">
      <c r="A1651" s="209">
        <v>2</v>
      </c>
      <c r="B1651" s="206" t="s">
        <v>81</v>
      </c>
      <c r="C1651" s="206" t="s">
        <v>87</v>
      </c>
      <c r="D1651" s="210" t="s">
        <v>1880</v>
      </c>
      <c r="E1651" s="215" t="s">
        <v>484</v>
      </c>
      <c r="F1651" s="209" t="s">
        <v>150</v>
      </c>
      <c r="G1651" s="206" t="s">
        <v>87</v>
      </c>
      <c r="H1651" s="212">
        <v>223111</v>
      </c>
    </row>
    <row r="1652" spans="1:8" hidden="1" x14ac:dyDescent="0.35">
      <c r="A1652" s="209">
        <v>2</v>
      </c>
      <c r="B1652" s="206" t="s">
        <v>81</v>
      </c>
      <c r="C1652" s="206" t="s">
        <v>87</v>
      </c>
      <c r="D1652" s="210" t="s">
        <v>1884</v>
      </c>
      <c r="E1652" s="215" t="s">
        <v>484</v>
      </c>
      <c r="F1652" s="209" t="s">
        <v>150</v>
      </c>
      <c r="G1652" s="206" t="s">
        <v>87</v>
      </c>
      <c r="H1652" s="212">
        <v>223111</v>
      </c>
    </row>
    <row r="1653" spans="1:8" ht="29" hidden="1" x14ac:dyDescent="0.35">
      <c r="A1653" s="209">
        <v>2</v>
      </c>
      <c r="B1653" s="206" t="s">
        <v>81</v>
      </c>
      <c r="C1653" s="206" t="s">
        <v>87</v>
      </c>
      <c r="D1653" s="210" t="s">
        <v>1893</v>
      </c>
      <c r="E1653" s="215" t="s">
        <v>484</v>
      </c>
      <c r="F1653" s="209" t="s">
        <v>150</v>
      </c>
      <c r="G1653" s="206" t="s">
        <v>87</v>
      </c>
      <c r="H1653" s="212">
        <v>223111</v>
      </c>
    </row>
    <row r="1654" spans="1:8" ht="29" hidden="1" x14ac:dyDescent="0.35">
      <c r="A1654" s="209">
        <v>2</v>
      </c>
      <c r="B1654" s="206" t="s">
        <v>81</v>
      </c>
      <c r="C1654" s="206" t="s">
        <v>87</v>
      </c>
      <c r="D1654" s="210" t="s">
        <v>1894</v>
      </c>
      <c r="E1654" s="215" t="s">
        <v>484</v>
      </c>
      <c r="F1654" s="209" t="s">
        <v>150</v>
      </c>
      <c r="G1654" s="206" t="s">
        <v>87</v>
      </c>
      <c r="H1654" s="212">
        <v>223111</v>
      </c>
    </row>
    <row r="1655" spans="1:8" hidden="1" x14ac:dyDescent="0.35">
      <c r="A1655" s="209">
        <v>2</v>
      </c>
      <c r="B1655" s="206" t="s">
        <v>81</v>
      </c>
      <c r="C1655" s="206" t="s">
        <v>87</v>
      </c>
      <c r="D1655" s="210" t="s">
        <v>1895</v>
      </c>
      <c r="E1655" s="215" t="s">
        <v>484</v>
      </c>
      <c r="F1655" s="209" t="s">
        <v>150</v>
      </c>
      <c r="G1655" s="206" t="s">
        <v>87</v>
      </c>
      <c r="H1655" s="212">
        <v>223111</v>
      </c>
    </row>
    <row r="1656" spans="1:8" hidden="1" x14ac:dyDescent="0.35">
      <c r="A1656" s="209">
        <v>2</v>
      </c>
      <c r="B1656" s="206" t="s">
        <v>81</v>
      </c>
      <c r="C1656" s="206" t="s">
        <v>87</v>
      </c>
      <c r="D1656" s="210" t="s">
        <v>1884</v>
      </c>
      <c r="E1656" s="215" t="s">
        <v>484</v>
      </c>
      <c r="F1656" s="209" t="s">
        <v>150</v>
      </c>
      <c r="G1656" s="206" t="s">
        <v>87</v>
      </c>
      <c r="H1656" s="212">
        <v>223111</v>
      </c>
    </row>
    <row r="1657" spans="1:8" x14ac:dyDescent="0.35">
      <c r="A1657" s="209">
        <v>2</v>
      </c>
      <c r="B1657" s="206" t="s">
        <v>81</v>
      </c>
      <c r="C1657" s="206" t="s">
        <v>87</v>
      </c>
      <c r="D1657" s="210" t="s">
        <v>1896</v>
      </c>
      <c r="E1657" s="213" t="s">
        <v>332</v>
      </c>
      <c r="F1657" s="209" t="s">
        <v>150</v>
      </c>
      <c r="G1657" s="206" t="s">
        <v>87</v>
      </c>
      <c r="H1657" s="212">
        <v>4113</v>
      </c>
    </row>
    <row r="1658" spans="1:8" hidden="1" x14ac:dyDescent="0.35">
      <c r="A1658" s="209">
        <v>2</v>
      </c>
      <c r="B1658" s="206" t="s">
        <v>81</v>
      </c>
      <c r="C1658" s="206" t="s">
        <v>87</v>
      </c>
      <c r="D1658" s="210" t="s">
        <v>1897</v>
      </c>
      <c r="E1658" s="214" t="s">
        <v>483</v>
      </c>
      <c r="F1658" s="209" t="s">
        <v>150</v>
      </c>
      <c r="G1658" s="206" t="s">
        <v>87</v>
      </c>
      <c r="H1658" s="212">
        <v>22311</v>
      </c>
    </row>
    <row r="1659" spans="1:8" ht="43.5" hidden="1" x14ac:dyDescent="0.35">
      <c r="A1659" s="209">
        <v>2</v>
      </c>
      <c r="B1659" s="206" t="s">
        <v>81</v>
      </c>
      <c r="C1659" s="206" t="s">
        <v>87</v>
      </c>
      <c r="D1659" s="210" t="s">
        <v>1898</v>
      </c>
      <c r="E1659" s="215" t="s">
        <v>484</v>
      </c>
      <c r="F1659" s="209" t="s">
        <v>150</v>
      </c>
      <c r="G1659" s="206" t="s">
        <v>87</v>
      </c>
      <c r="H1659" s="212">
        <v>223111</v>
      </c>
    </row>
    <row r="1660" spans="1:8" ht="58" hidden="1" x14ac:dyDescent="0.35">
      <c r="A1660" s="209">
        <v>2</v>
      </c>
      <c r="B1660" s="206" t="s">
        <v>81</v>
      </c>
      <c r="C1660" s="206" t="s">
        <v>87</v>
      </c>
      <c r="D1660" s="210" t="s">
        <v>1899</v>
      </c>
      <c r="E1660" s="215" t="s">
        <v>484</v>
      </c>
      <c r="F1660" s="209" t="s">
        <v>150</v>
      </c>
      <c r="G1660" s="206" t="s">
        <v>87</v>
      </c>
      <c r="H1660" s="212">
        <v>223111</v>
      </c>
    </row>
    <row r="1661" spans="1:8" ht="29" hidden="1" x14ac:dyDescent="0.35">
      <c r="A1661" s="209">
        <v>2</v>
      </c>
      <c r="B1661" s="206" t="s">
        <v>81</v>
      </c>
      <c r="C1661" s="206" t="s">
        <v>87</v>
      </c>
      <c r="D1661" s="210" t="s">
        <v>1900</v>
      </c>
      <c r="E1661" s="215" t="s">
        <v>484</v>
      </c>
      <c r="F1661" s="209" t="s">
        <v>150</v>
      </c>
      <c r="G1661" s="206" t="s">
        <v>87</v>
      </c>
      <c r="H1661" s="212">
        <v>223111</v>
      </c>
    </row>
    <row r="1662" spans="1:8" ht="72.5" hidden="1" x14ac:dyDescent="0.35">
      <c r="A1662" s="209">
        <v>2</v>
      </c>
      <c r="B1662" s="206" t="s">
        <v>81</v>
      </c>
      <c r="C1662" s="206" t="s">
        <v>87</v>
      </c>
      <c r="D1662" s="210" t="s">
        <v>1901</v>
      </c>
      <c r="E1662" s="215" t="s">
        <v>484</v>
      </c>
      <c r="F1662" s="209" t="s">
        <v>150</v>
      </c>
      <c r="G1662" s="206" t="s">
        <v>87</v>
      </c>
      <c r="H1662" s="212">
        <v>223111</v>
      </c>
    </row>
    <row r="1663" spans="1:8" hidden="1" x14ac:dyDescent="0.35">
      <c r="A1663" s="209">
        <v>2</v>
      </c>
      <c r="B1663" s="206" t="s">
        <v>81</v>
      </c>
      <c r="C1663" s="206" t="s">
        <v>87</v>
      </c>
      <c r="D1663" s="210" t="s">
        <v>1902</v>
      </c>
      <c r="E1663" s="214" t="s">
        <v>483</v>
      </c>
      <c r="F1663" s="209" t="s">
        <v>150</v>
      </c>
      <c r="G1663" s="206" t="s">
        <v>87</v>
      </c>
      <c r="H1663" s="212">
        <v>22311</v>
      </c>
    </row>
    <row r="1664" spans="1:8" ht="43.5" hidden="1" x14ac:dyDescent="0.35">
      <c r="A1664" s="209">
        <v>2</v>
      </c>
      <c r="B1664" s="206" t="s">
        <v>81</v>
      </c>
      <c r="C1664" s="206" t="s">
        <v>87</v>
      </c>
      <c r="D1664" s="210" t="s">
        <v>1903</v>
      </c>
      <c r="E1664" s="215" t="s">
        <v>484</v>
      </c>
      <c r="F1664" s="209" t="s">
        <v>150</v>
      </c>
      <c r="G1664" s="206" t="s">
        <v>87</v>
      </c>
      <c r="H1664" s="212">
        <v>223111</v>
      </c>
    </row>
    <row r="1665" spans="1:8" ht="43.5" hidden="1" x14ac:dyDescent="0.35">
      <c r="A1665" s="209">
        <v>2</v>
      </c>
      <c r="B1665" s="206" t="s">
        <v>81</v>
      </c>
      <c r="C1665" s="206" t="s">
        <v>87</v>
      </c>
      <c r="D1665" s="210" t="s">
        <v>1904</v>
      </c>
      <c r="E1665" s="215" t="s">
        <v>484</v>
      </c>
      <c r="F1665" s="209" t="s">
        <v>150</v>
      </c>
      <c r="G1665" s="206" t="s">
        <v>87</v>
      </c>
      <c r="H1665" s="212">
        <v>223111</v>
      </c>
    </row>
    <row r="1666" spans="1:8" ht="58" hidden="1" x14ac:dyDescent="0.35">
      <c r="A1666" s="209">
        <v>2</v>
      </c>
      <c r="B1666" s="206" t="s">
        <v>81</v>
      </c>
      <c r="C1666" s="206" t="s">
        <v>87</v>
      </c>
      <c r="D1666" s="210" t="s">
        <v>1905</v>
      </c>
      <c r="E1666" s="215" t="s">
        <v>484</v>
      </c>
      <c r="F1666" s="209" t="s">
        <v>150</v>
      </c>
      <c r="G1666" s="206" t="s">
        <v>87</v>
      </c>
      <c r="H1666" s="212">
        <v>223111</v>
      </c>
    </row>
    <row r="1667" spans="1:8" x14ac:dyDescent="0.35">
      <c r="A1667" s="209">
        <v>2</v>
      </c>
      <c r="B1667" s="206" t="s">
        <v>81</v>
      </c>
      <c r="C1667" s="206" t="s">
        <v>87</v>
      </c>
      <c r="D1667" s="210" t="s">
        <v>1906</v>
      </c>
      <c r="E1667" s="213" t="s">
        <v>332</v>
      </c>
      <c r="F1667" s="209" t="s">
        <v>150</v>
      </c>
      <c r="G1667" s="206" t="s">
        <v>87</v>
      </c>
      <c r="H1667" s="212">
        <v>4114</v>
      </c>
    </row>
    <row r="1668" spans="1:8" hidden="1" x14ac:dyDescent="0.35">
      <c r="A1668" s="209">
        <v>2</v>
      </c>
      <c r="B1668" s="206" t="s">
        <v>81</v>
      </c>
      <c r="C1668" s="206" t="s">
        <v>87</v>
      </c>
      <c r="D1668" s="210" t="s">
        <v>1907</v>
      </c>
      <c r="E1668" s="214" t="s">
        <v>483</v>
      </c>
      <c r="F1668" s="209" t="s">
        <v>150</v>
      </c>
      <c r="G1668" s="206" t="s">
        <v>87</v>
      </c>
      <c r="H1668" s="212">
        <v>22311</v>
      </c>
    </row>
    <row r="1669" spans="1:8" ht="29" hidden="1" x14ac:dyDescent="0.35">
      <c r="A1669" s="209">
        <v>2</v>
      </c>
      <c r="B1669" s="206" t="s">
        <v>81</v>
      </c>
      <c r="C1669" s="206" t="s">
        <v>87</v>
      </c>
      <c r="D1669" s="210" t="s">
        <v>1908</v>
      </c>
      <c r="E1669" s="215" t="s">
        <v>484</v>
      </c>
      <c r="F1669" s="209" t="s">
        <v>150</v>
      </c>
      <c r="G1669" s="206" t="s">
        <v>87</v>
      </c>
      <c r="H1669" s="212">
        <v>223111</v>
      </c>
    </row>
    <row r="1670" spans="1:8" hidden="1" x14ac:dyDescent="0.35">
      <c r="A1670" s="209">
        <v>2</v>
      </c>
      <c r="B1670" s="206" t="s">
        <v>81</v>
      </c>
      <c r="C1670" s="206" t="s">
        <v>87</v>
      </c>
      <c r="D1670" s="210" t="s">
        <v>1909</v>
      </c>
      <c r="E1670" s="214" t="s">
        <v>483</v>
      </c>
      <c r="F1670" s="209" t="s">
        <v>150</v>
      </c>
      <c r="G1670" s="206" t="s">
        <v>87</v>
      </c>
      <c r="H1670" s="212">
        <v>22311</v>
      </c>
    </row>
    <row r="1671" spans="1:8" ht="29" hidden="1" x14ac:dyDescent="0.35">
      <c r="A1671" s="209">
        <v>2</v>
      </c>
      <c r="B1671" s="206" t="s">
        <v>81</v>
      </c>
      <c r="C1671" s="206" t="s">
        <v>87</v>
      </c>
      <c r="D1671" s="210" t="s">
        <v>1910</v>
      </c>
      <c r="E1671" s="215" t="s">
        <v>484</v>
      </c>
      <c r="F1671" s="209" t="s">
        <v>150</v>
      </c>
      <c r="G1671" s="206" t="s">
        <v>87</v>
      </c>
      <c r="H1671" s="212">
        <v>223111</v>
      </c>
    </row>
    <row r="1672" spans="1:8" x14ac:dyDescent="0.35">
      <c r="A1672" s="209">
        <v>2</v>
      </c>
      <c r="B1672" s="206" t="s">
        <v>81</v>
      </c>
      <c r="C1672" s="206" t="s">
        <v>87</v>
      </c>
      <c r="D1672" s="210" t="s">
        <v>398</v>
      </c>
      <c r="E1672" s="211" t="s">
        <v>330</v>
      </c>
      <c r="F1672" s="209" t="s">
        <v>177</v>
      </c>
      <c r="G1672" s="206" t="s">
        <v>87</v>
      </c>
      <c r="H1672" s="212">
        <v>412</v>
      </c>
    </row>
    <row r="1673" spans="1:8" x14ac:dyDescent="0.35">
      <c r="A1673" s="209">
        <v>2</v>
      </c>
      <c r="B1673" s="206" t="s">
        <v>81</v>
      </c>
      <c r="C1673" s="206" t="s">
        <v>87</v>
      </c>
      <c r="D1673" s="210" t="s">
        <v>1911</v>
      </c>
      <c r="E1673" s="213" t="s">
        <v>332</v>
      </c>
      <c r="F1673" s="209" t="s">
        <v>177</v>
      </c>
      <c r="G1673" s="206" t="s">
        <v>87</v>
      </c>
      <c r="H1673" s="212">
        <v>4121</v>
      </c>
    </row>
    <row r="1674" spans="1:8" hidden="1" x14ac:dyDescent="0.35">
      <c r="A1674" s="209">
        <v>2</v>
      </c>
      <c r="B1674" s="206" t="s">
        <v>81</v>
      </c>
      <c r="C1674" s="206" t="s">
        <v>87</v>
      </c>
      <c r="D1674" s="210" t="s">
        <v>1912</v>
      </c>
      <c r="E1674" s="214" t="s">
        <v>483</v>
      </c>
      <c r="F1674" s="209" t="s">
        <v>600</v>
      </c>
      <c r="G1674" s="206" t="s">
        <v>87</v>
      </c>
      <c r="H1674" s="212">
        <v>22311</v>
      </c>
    </row>
    <row r="1675" spans="1:8" hidden="1" x14ac:dyDescent="0.35">
      <c r="A1675" s="209">
        <v>2</v>
      </c>
      <c r="B1675" s="206" t="s">
        <v>81</v>
      </c>
      <c r="C1675" s="206" t="s">
        <v>87</v>
      </c>
      <c r="D1675" s="218" t="s">
        <v>1913</v>
      </c>
      <c r="E1675" s="215" t="s">
        <v>484</v>
      </c>
      <c r="F1675" s="209" t="s">
        <v>177</v>
      </c>
      <c r="G1675" s="206" t="s">
        <v>87</v>
      </c>
      <c r="H1675" s="212">
        <v>223111</v>
      </c>
    </row>
    <row r="1676" spans="1:8" ht="29" hidden="1" x14ac:dyDescent="0.35">
      <c r="A1676" s="209">
        <v>2</v>
      </c>
      <c r="B1676" s="206" t="s">
        <v>81</v>
      </c>
      <c r="C1676" s="206" t="s">
        <v>87</v>
      </c>
      <c r="D1676" s="210" t="s">
        <v>1914</v>
      </c>
      <c r="E1676" s="215" t="s">
        <v>484</v>
      </c>
      <c r="F1676" s="209" t="s">
        <v>177</v>
      </c>
      <c r="G1676" s="206" t="s">
        <v>87</v>
      </c>
      <c r="H1676" s="212">
        <v>223111</v>
      </c>
    </row>
    <row r="1677" spans="1:8" hidden="1" x14ac:dyDescent="0.35">
      <c r="A1677" s="209">
        <v>2</v>
      </c>
      <c r="B1677" s="206" t="s">
        <v>81</v>
      </c>
      <c r="C1677" s="206" t="s">
        <v>87</v>
      </c>
      <c r="D1677" s="210" t="s">
        <v>1915</v>
      </c>
      <c r="E1677" s="215" t="s">
        <v>484</v>
      </c>
      <c r="F1677" s="209" t="s">
        <v>177</v>
      </c>
      <c r="G1677" s="206" t="s">
        <v>87</v>
      </c>
      <c r="H1677" s="212">
        <v>223111</v>
      </c>
    </row>
    <row r="1678" spans="1:8" ht="29" hidden="1" x14ac:dyDescent="0.35">
      <c r="A1678" s="209">
        <v>2</v>
      </c>
      <c r="B1678" s="206" t="s">
        <v>81</v>
      </c>
      <c r="C1678" s="206" t="s">
        <v>87</v>
      </c>
      <c r="D1678" s="218" t="s">
        <v>1916</v>
      </c>
      <c r="E1678" s="215" t="s">
        <v>484</v>
      </c>
      <c r="F1678" s="209" t="s">
        <v>177</v>
      </c>
      <c r="G1678" s="206" t="s">
        <v>87</v>
      </c>
      <c r="H1678" s="212">
        <v>223111</v>
      </c>
    </row>
    <row r="1679" spans="1:8" hidden="1" x14ac:dyDescent="0.35">
      <c r="A1679" s="209">
        <v>2</v>
      </c>
      <c r="B1679" s="206" t="s">
        <v>81</v>
      </c>
      <c r="C1679" s="206" t="s">
        <v>87</v>
      </c>
      <c r="D1679" s="210" t="s">
        <v>1917</v>
      </c>
      <c r="E1679" s="214" t="s">
        <v>483</v>
      </c>
      <c r="F1679" s="209" t="s">
        <v>178</v>
      </c>
      <c r="G1679" s="206" t="s">
        <v>87</v>
      </c>
      <c r="H1679" s="212">
        <v>22311</v>
      </c>
    </row>
    <row r="1680" spans="1:8" ht="29" hidden="1" x14ac:dyDescent="0.35">
      <c r="A1680" s="209">
        <v>2</v>
      </c>
      <c r="B1680" s="206" t="s">
        <v>81</v>
      </c>
      <c r="C1680" s="206" t="s">
        <v>87</v>
      </c>
      <c r="D1680" s="210" t="s">
        <v>1918</v>
      </c>
      <c r="E1680" s="215" t="s">
        <v>484</v>
      </c>
      <c r="F1680" s="209" t="s">
        <v>177</v>
      </c>
      <c r="G1680" s="206" t="s">
        <v>87</v>
      </c>
      <c r="H1680" s="212">
        <v>223111</v>
      </c>
    </row>
    <row r="1681" spans="1:8" hidden="1" x14ac:dyDescent="0.35">
      <c r="A1681" s="209">
        <v>2</v>
      </c>
      <c r="B1681" s="206" t="s">
        <v>81</v>
      </c>
      <c r="C1681" s="206" t="s">
        <v>87</v>
      </c>
      <c r="D1681" s="210" t="s">
        <v>1919</v>
      </c>
      <c r="E1681" s="215" t="s">
        <v>484</v>
      </c>
      <c r="F1681" s="209" t="s">
        <v>177</v>
      </c>
      <c r="G1681" s="206" t="s">
        <v>87</v>
      </c>
      <c r="H1681" s="212">
        <v>223111</v>
      </c>
    </row>
    <row r="1682" spans="1:8" ht="29" hidden="1" x14ac:dyDescent="0.35">
      <c r="A1682" s="209">
        <v>2</v>
      </c>
      <c r="B1682" s="206" t="s">
        <v>81</v>
      </c>
      <c r="C1682" s="206" t="s">
        <v>87</v>
      </c>
      <c r="D1682" s="210" t="s">
        <v>1920</v>
      </c>
      <c r="E1682" s="215" t="s">
        <v>484</v>
      </c>
      <c r="F1682" s="209" t="s">
        <v>177</v>
      </c>
      <c r="G1682" s="206" t="s">
        <v>87</v>
      </c>
      <c r="H1682" s="212">
        <v>223111</v>
      </c>
    </row>
    <row r="1683" spans="1:8" hidden="1" x14ac:dyDescent="0.35">
      <c r="A1683" s="209">
        <v>2</v>
      </c>
      <c r="B1683" s="206" t="s">
        <v>81</v>
      </c>
      <c r="C1683" s="206" t="s">
        <v>87</v>
      </c>
      <c r="D1683" s="210" t="s">
        <v>1921</v>
      </c>
      <c r="E1683" s="215" t="s">
        <v>484</v>
      </c>
      <c r="F1683" s="209" t="s">
        <v>177</v>
      </c>
      <c r="G1683" s="206" t="s">
        <v>87</v>
      </c>
      <c r="H1683" s="212">
        <v>223111</v>
      </c>
    </row>
    <row r="1684" spans="1:8" x14ac:dyDescent="0.35">
      <c r="A1684" s="209">
        <v>2</v>
      </c>
      <c r="B1684" s="206" t="s">
        <v>81</v>
      </c>
      <c r="C1684" s="206" t="s">
        <v>87</v>
      </c>
      <c r="D1684" s="210" t="s">
        <v>1922</v>
      </c>
      <c r="E1684" s="213" t="s">
        <v>332</v>
      </c>
      <c r="F1684" s="209" t="s">
        <v>179</v>
      </c>
      <c r="G1684" s="206" t="s">
        <v>87</v>
      </c>
      <c r="H1684" s="212">
        <v>4122</v>
      </c>
    </row>
    <row r="1685" spans="1:8" ht="29" hidden="1" x14ac:dyDescent="0.35">
      <c r="A1685" s="209">
        <v>2</v>
      </c>
      <c r="B1685" s="206" t="s">
        <v>81</v>
      </c>
      <c r="C1685" s="206" t="s">
        <v>87</v>
      </c>
      <c r="D1685" s="210" t="s">
        <v>1923</v>
      </c>
      <c r="E1685" s="214" t="s">
        <v>483</v>
      </c>
      <c r="F1685" s="209" t="s">
        <v>179</v>
      </c>
      <c r="G1685" s="206" t="s">
        <v>87</v>
      </c>
      <c r="H1685" s="212">
        <v>22311</v>
      </c>
    </row>
    <row r="1686" spans="1:8" hidden="1" x14ac:dyDescent="0.35">
      <c r="A1686" s="209">
        <v>2</v>
      </c>
      <c r="B1686" s="206" t="s">
        <v>81</v>
      </c>
      <c r="C1686" s="206" t="s">
        <v>87</v>
      </c>
      <c r="D1686" s="210" t="s">
        <v>1924</v>
      </c>
      <c r="E1686" s="215" t="s">
        <v>484</v>
      </c>
      <c r="F1686" s="209" t="s">
        <v>155</v>
      </c>
      <c r="G1686" s="206" t="s">
        <v>87</v>
      </c>
      <c r="H1686" s="212">
        <v>223111</v>
      </c>
    </row>
    <row r="1687" spans="1:8" ht="29" hidden="1" x14ac:dyDescent="0.35">
      <c r="A1687" s="209">
        <v>2</v>
      </c>
      <c r="B1687" s="206" t="s">
        <v>81</v>
      </c>
      <c r="C1687" s="206" t="s">
        <v>87</v>
      </c>
      <c r="D1687" s="210" t="s">
        <v>1925</v>
      </c>
      <c r="E1687" s="215" t="s">
        <v>484</v>
      </c>
      <c r="F1687" s="209" t="s">
        <v>179</v>
      </c>
      <c r="G1687" s="206" t="s">
        <v>87</v>
      </c>
      <c r="H1687" s="212">
        <v>223111</v>
      </c>
    </row>
    <row r="1688" spans="1:8" ht="43.5" hidden="1" x14ac:dyDescent="0.35">
      <c r="A1688" s="209">
        <v>2</v>
      </c>
      <c r="B1688" s="206" t="s">
        <v>81</v>
      </c>
      <c r="C1688" s="206" t="s">
        <v>87</v>
      </c>
      <c r="D1688" s="210" t="s">
        <v>1926</v>
      </c>
      <c r="E1688" s="215" t="s">
        <v>484</v>
      </c>
      <c r="F1688" s="209" t="s">
        <v>541</v>
      </c>
      <c r="G1688" s="206" t="s">
        <v>87</v>
      </c>
      <c r="H1688" s="212">
        <v>223111</v>
      </c>
    </row>
    <row r="1689" spans="1:8" ht="29" hidden="1" x14ac:dyDescent="0.35">
      <c r="A1689" s="209">
        <v>2</v>
      </c>
      <c r="B1689" s="206" t="s">
        <v>81</v>
      </c>
      <c r="C1689" s="206" t="s">
        <v>87</v>
      </c>
      <c r="D1689" s="210" t="s">
        <v>1927</v>
      </c>
      <c r="E1689" s="215" t="s">
        <v>484</v>
      </c>
      <c r="F1689" s="209" t="s">
        <v>179</v>
      </c>
      <c r="G1689" s="206" t="s">
        <v>87</v>
      </c>
      <c r="H1689" s="212">
        <v>223111</v>
      </c>
    </row>
    <row r="1690" spans="1:8" hidden="1" x14ac:dyDescent="0.35">
      <c r="A1690" s="209">
        <v>2</v>
      </c>
      <c r="B1690" s="206" t="s">
        <v>81</v>
      </c>
      <c r="C1690" s="206" t="s">
        <v>87</v>
      </c>
      <c r="D1690" s="210" t="s">
        <v>1928</v>
      </c>
      <c r="E1690" s="215" t="s">
        <v>484</v>
      </c>
      <c r="F1690" s="209" t="s">
        <v>179</v>
      </c>
      <c r="G1690" s="206" t="s">
        <v>87</v>
      </c>
      <c r="H1690" s="212">
        <v>223111</v>
      </c>
    </row>
    <row r="1691" spans="1:8" ht="43.5" hidden="1" x14ac:dyDescent="0.35">
      <c r="A1691" s="209">
        <v>2</v>
      </c>
      <c r="B1691" s="206" t="s">
        <v>81</v>
      </c>
      <c r="C1691" s="206" t="s">
        <v>87</v>
      </c>
      <c r="D1691" s="210" t="s">
        <v>1929</v>
      </c>
      <c r="E1691" s="215" t="s">
        <v>484</v>
      </c>
      <c r="F1691" s="209" t="s">
        <v>179</v>
      </c>
      <c r="G1691" s="206" t="s">
        <v>87</v>
      </c>
      <c r="H1691" s="212">
        <v>223111</v>
      </c>
    </row>
    <row r="1692" spans="1:8" ht="58" hidden="1" x14ac:dyDescent="0.35">
      <c r="A1692" s="209">
        <v>2</v>
      </c>
      <c r="B1692" s="206" t="s">
        <v>81</v>
      </c>
      <c r="C1692" s="206" t="s">
        <v>87</v>
      </c>
      <c r="D1692" s="210" t="s">
        <v>1930</v>
      </c>
      <c r="E1692" s="215" t="s">
        <v>484</v>
      </c>
      <c r="F1692" s="209" t="s">
        <v>179</v>
      </c>
      <c r="G1692" s="206" t="s">
        <v>87</v>
      </c>
      <c r="H1692" s="212">
        <v>223111</v>
      </c>
    </row>
    <row r="1693" spans="1:8" ht="29" hidden="1" x14ac:dyDescent="0.35">
      <c r="A1693" s="209">
        <v>2</v>
      </c>
      <c r="B1693" s="206" t="s">
        <v>81</v>
      </c>
      <c r="C1693" s="206" t="s">
        <v>87</v>
      </c>
      <c r="D1693" s="210" t="s">
        <v>1931</v>
      </c>
      <c r="E1693" s="215" t="s">
        <v>484</v>
      </c>
      <c r="F1693" s="209" t="s">
        <v>179</v>
      </c>
      <c r="G1693" s="206" t="s">
        <v>87</v>
      </c>
      <c r="H1693" s="212">
        <v>223111</v>
      </c>
    </row>
    <row r="1694" spans="1:8" ht="29" hidden="1" x14ac:dyDescent="0.35">
      <c r="A1694" s="209">
        <v>2</v>
      </c>
      <c r="B1694" s="206" t="s">
        <v>81</v>
      </c>
      <c r="C1694" s="206" t="s">
        <v>87</v>
      </c>
      <c r="D1694" s="210" t="s">
        <v>1932</v>
      </c>
      <c r="E1694" s="215" t="s">
        <v>484</v>
      </c>
      <c r="F1694" s="209" t="s">
        <v>179</v>
      </c>
      <c r="G1694" s="206" t="s">
        <v>87</v>
      </c>
      <c r="H1694" s="212">
        <v>223111</v>
      </c>
    </row>
    <row r="1695" spans="1:8" hidden="1" x14ac:dyDescent="0.35">
      <c r="A1695" s="209">
        <v>2</v>
      </c>
      <c r="B1695" s="206" t="s">
        <v>81</v>
      </c>
      <c r="C1695" s="206" t="s">
        <v>87</v>
      </c>
      <c r="D1695" s="210" t="s">
        <v>1933</v>
      </c>
      <c r="E1695" s="215" t="s">
        <v>484</v>
      </c>
      <c r="F1695" s="209" t="s">
        <v>179</v>
      </c>
      <c r="G1695" s="206" t="s">
        <v>87</v>
      </c>
      <c r="H1695" s="212">
        <v>223111</v>
      </c>
    </row>
    <row r="1696" spans="1:8" ht="29" hidden="1" x14ac:dyDescent="0.35">
      <c r="A1696" s="209">
        <v>2</v>
      </c>
      <c r="B1696" s="206" t="s">
        <v>81</v>
      </c>
      <c r="C1696" s="206" t="s">
        <v>87</v>
      </c>
      <c r="D1696" s="210" t="s">
        <v>1934</v>
      </c>
      <c r="E1696" s="215" t="s">
        <v>484</v>
      </c>
      <c r="F1696" s="209" t="s">
        <v>179</v>
      </c>
      <c r="G1696" s="206" t="s">
        <v>87</v>
      </c>
      <c r="H1696" s="212">
        <v>223111</v>
      </c>
    </row>
    <row r="1697" spans="1:8" ht="29" hidden="1" x14ac:dyDescent="0.35">
      <c r="A1697" s="209">
        <v>2</v>
      </c>
      <c r="B1697" s="206" t="s">
        <v>81</v>
      </c>
      <c r="C1697" s="206" t="s">
        <v>87</v>
      </c>
      <c r="D1697" s="210" t="s">
        <v>1935</v>
      </c>
      <c r="E1697" s="215" t="s">
        <v>484</v>
      </c>
      <c r="F1697" s="209" t="s">
        <v>179</v>
      </c>
      <c r="G1697" s="206" t="s">
        <v>87</v>
      </c>
      <c r="H1697" s="212">
        <v>223111</v>
      </c>
    </row>
    <row r="1698" spans="1:8" hidden="1" x14ac:dyDescent="0.35">
      <c r="A1698" s="209">
        <v>2</v>
      </c>
      <c r="B1698" s="206" t="s">
        <v>81</v>
      </c>
      <c r="C1698" s="206" t="s">
        <v>87</v>
      </c>
      <c r="D1698" s="210" t="s">
        <v>1936</v>
      </c>
      <c r="E1698" s="215" t="s">
        <v>484</v>
      </c>
      <c r="F1698" s="209" t="s">
        <v>179</v>
      </c>
      <c r="G1698" s="206" t="s">
        <v>87</v>
      </c>
      <c r="H1698" s="212">
        <v>223111</v>
      </c>
    </row>
    <row r="1699" spans="1:8" hidden="1" x14ac:dyDescent="0.35">
      <c r="A1699" s="209">
        <v>2</v>
      </c>
      <c r="B1699" s="206" t="s">
        <v>81</v>
      </c>
      <c r="C1699" s="206" t="s">
        <v>87</v>
      </c>
      <c r="D1699" s="210" t="s">
        <v>1937</v>
      </c>
      <c r="E1699" s="215" t="s">
        <v>484</v>
      </c>
      <c r="F1699" s="209" t="s">
        <v>179</v>
      </c>
      <c r="G1699" s="206" t="s">
        <v>87</v>
      </c>
      <c r="H1699" s="212">
        <v>223111</v>
      </c>
    </row>
    <row r="1700" spans="1:8" hidden="1" x14ac:dyDescent="0.35">
      <c r="A1700" s="209">
        <v>2</v>
      </c>
      <c r="B1700" s="206" t="s">
        <v>81</v>
      </c>
      <c r="C1700" s="206" t="s">
        <v>87</v>
      </c>
      <c r="D1700" s="210" t="s">
        <v>1938</v>
      </c>
      <c r="E1700" s="214" t="s">
        <v>483</v>
      </c>
      <c r="F1700" s="209" t="s">
        <v>179</v>
      </c>
      <c r="G1700" s="206" t="s">
        <v>87</v>
      </c>
      <c r="H1700" s="212">
        <v>22311</v>
      </c>
    </row>
    <row r="1701" spans="1:8" hidden="1" x14ac:dyDescent="0.35">
      <c r="A1701" s="209">
        <v>2</v>
      </c>
      <c r="B1701" s="206" t="s">
        <v>81</v>
      </c>
      <c r="C1701" s="206" t="s">
        <v>87</v>
      </c>
      <c r="D1701" s="210" t="s">
        <v>1939</v>
      </c>
      <c r="E1701" s="215" t="s">
        <v>484</v>
      </c>
      <c r="F1701" s="209" t="s">
        <v>179</v>
      </c>
      <c r="G1701" s="206" t="s">
        <v>87</v>
      </c>
      <c r="H1701" s="212">
        <v>223111</v>
      </c>
    </row>
    <row r="1702" spans="1:8" hidden="1" x14ac:dyDescent="0.35">
      <c r="A1702" s="209">
        <v>2</v>
      </c>
      <c r="B1702" s="206" t="s">
        <v>81</v>
      </c>
      <c r="C1702" s="206" t="s">
        <v>87</v>
      </c>
      <c r="D1702" s="210" t="s">
        <v>1940</v>
      </c>
      <c r="E1702" s="215" t="s">
        <v>484</v>
      </c>
      <c r="F1702" s="209" t="s">
        <v>179</v>
      </c>
      <c r="G1702" s="206" t="s">
        <v>87</v>
      </c>
      <c r="H1702" s="212">
        <v>223111</v>
      </c>
    </row>
    <row r="1703" spans="1:8" hidden="1" x14ac:dyDescent="0.35">
      <c r="A1703" s="209">
        <v>2</v>
      </c>
      <c r="B1703" s="206" t="s">
        <v>81</v>
      </c>
      <c r="C1703" s="206" t="s">
        <v>87</v>
      </c>
      <c r="D1703" s="210" t="s">
        <v>1941</v>
      </c>
      <c r="E1703" s="215" t="s">
        <v>484</v>
      </c>
      <c r="F1703" s="209" t="s">
        <v>179</v>
      </c>
      <c r="G1703" s="206" t="s">
        <v>87</v>
      </c>
      <c r="H1703" s="212">
        <v>223111</v>
      </c>
    </row>
    <row r="1704" spans="1:8" hidden="1" x14ac:dyDescent="0.35">
      <c r="A1704" s="209">
        <v>2</v>
      </c>
      <c r="B1704" s="206" t="s">
        <v>81</v>
      </c>
      <c r="C1704" s="206" t="s">
        <v>87</v>
      </c>
      <c r="D1704" s="210" t="s">
        <v>1942</v>
      </c>
      <c r="E1704" s="215" t="s">
        <v>484</v>
      </c>
      <c r="F1704" s="209" t="s">
        <v>179</v>
      </c>
      <c r="G1704" s="206" t="s">
        <v>87</v>
      </c>
      <c r="H1704" s="212">
        <v>223111</v>
      </c>
    </row>
    <row r="1705" spans="1:8" x14ac:dyDescent="0.35">
      <c r="A1705" s="209">
        <v>2</v>
      </c>
      <c r="B1705" s="206" t="s">
        <v>81</v>
      </c>
      <c r="C1705" s="206" t="s">
        <v>87</v>
      </c>
      <c r="D1705" s="210" t="s">
        <v>1943</v>
      </c>
      <c r="E1705" s="213" t="s">
        <v>332</v>
      </c>
      <c r="F1705" s="209" t="s">
        <v>178</v>
      </c>
      <c r="G1705" s="206" t="s">
        <v>87</v>
      </c>
      <c r="H1705" s="212">
        <v>4123</v>
      </c>
    </row>
    <row r="1706" spans="1:8" hidden="1" x14ac:dyDescent="0.35">
      <c r="A1706" s="209">
        <v>2</v>
      </c>
      <c r="B1706" s="206" t="s">
        <v>81</v>
      </c>
      <c r="C1706" s="206" t="s">
        <v>87</v>
      </c>
      <c r="D1706" s="210" t="s">
        <v>1944</v>
      </c>
      <c r="E1706" s="214" t="s">
        <v>483</v>
      </c>
      <c r="F1706" s="209" t="s">
        <v>178</v>
      </c>
      <c r="G1706" s="206" t="s">
        <v>87</v>
      </c>
      <c r="H1706" s="212">
        <v>22311</v>
      </c>
    </row>
    <row r="1707" spans="1:8" hidden="1" x14ac:dyDescent="0.35">
      <c r="A1707" s="209">
        <v>2</v>
      </c>
      <c r="B1707" s="206" t="s">
        <v>81</v>
      </c>
      <c r="C1707" s="206" t="s">
        <v>87</v>
      </c>
      <c r="D1707" s="210" t="s">
        <v>1945</v>
      </c>
      <c r="E1707" s="215" t="s">
        <v>484</v>
      </c>
      <c r="F1707" s="209" t="s">
        <v>178</v>
      </c>
      <c r="G1707" s="206" t="s">
        <v>87</v>
      </c>
      <c r="H1707" s="212">
        <v>223111</v>
      </c>
    </row>
    <row r="1708" spans="1:8" ht="43.5" hidden="1" x14ac:dyDescent="0.35">
      <c r="A1708" s="209">
        <v>2</v>
      </c>
      <c r="B1708" s="206" t="s">
        <v>81</v>
      </c>
      <c r="C1708" s="206" t="s">
        <v>87</v>
      </c>
      <c r="D1708" s="210" t="s">
        <v>1946</v>
      </c>
      <c r="E1708" s="215" t="s">
        <v>484</v>
      </c>
      <c r="F1708" s="209" t="s">
        <v>178</v>
      </c>
      <c r="G1708" s="206" t="s">
        <v>87</v>
      </c>
      <c r="H1708" s="212">
        <v>223111</v>
      </c>
    </row>
    <row r="1709" spans="1:8" ht="29" hidden="1" x14ac:dyDescent="0.35">
      <c r="A1709" s="209">
        <v>2</v>
      </c>
      <c r="B1709" s="206" t="s">
        <v>81</v>
      </c>
      <c r="C1709" s="206" t="s">
        <v>87</v>
      </c>
      <c r="D1709" s="210" t="s">
        <v>1947</v>
      </c>
      <c r="E1709" s="215" t="s">
        <v>484</v>
      </c>
      <c r="F1709" s="209" t="s">
        <v>178</v>
      </c>
      <c r="G1709" s="206" t="s">
        <v>87</v>
      </c>
      <c r="H1709" s="212">
        <v>223111</v>
      </c>
    </row>
    <row r="1710" spans="1:8" ht="29" hidden="1" x14ac:dyDescent="0.35">
      <c r="A1710" s="209">
        <v>2</v>
      </c>
      <c r="B1710" s="206" t="s">
        <v>81</v>
      </c>
      <c r="C1710" s="206" t="s">
        <v>87</v>
      </c>
      <c r="D1710" s="210" t="s">
        <v>1948</v>
      </c>
      <c r="E1710" s="215" t="s">
        <v>484</v>
      </c>
      <c r="F1710" s="209" t="s">
        <v>178</v>
      </c>
      <c r="G1710" s="206" t="s">
        <v>87</v>
      </c>
      <c r="H1710" s="212">
        <v>223111</v>
      </c>
    </row>
    <row r="1711" spans="1:8" ht="29" hidden="1" x14ac:dyDescent="0.35">
      <c r="A1711" s="209">
        <v>2</v>
      </c>
      <c r="B1711" s="206" t="s">
        <v>81</v>
      </c>
      <c r="C1711" s="206" t="s">
        <v>87</v>
      </c>
      <c r="D1711" s="210" t="s">
        <v>1949</v>
      </c>
      <c r="E1711" s="215" t="s">
        <v>484</v>
      </c>
      <c r="F1711" s="209" t="s">
        <v>178</v>
      </c>
      <c r="G1711" s="206" t="s">
        <v>87</v>
      </c>
      <c r="H1711" s="212">
        <v>223111</v>
      </c>
    </row>
    <row r="1712" spans="1:8" hidden="1" x14ac:dyDescent="0.35">
      <c r="A1712" s="209">
        <v>2</v>
      </c>
      <c r="B1712" s="206" t="s">
        <v>81</v>
      </c>
      <c r="C1712" s="206" t="s">
        <v>87</v>
      </c>
      <c r="D1712" s="210" t="s">
        <v>1950</v>
      </c>
      <c r="E1712" s="215" t="s">
        <v>484</v>
      </c>
      <c r="F1712" s="209" t="s">
        <v>178</v>
      </c>
      <c r="G1712" s="206" t="s">
        <v>87</v>
      </c>
      <c r="H1712" s="212">
        <v>223111</v>
      </c>
    </row>
    <row r="1713" spans="1:8" ht="29" hidden="1" x14ac:dyDescent="0.35">
      <c r="A1713" s="209">
        <v>2</v>
      </c>
      <c r="B1713" s="206" t="s">
        <v>81</v>
      </c>
      <c r="C1713" s="206" t="s">
        <v>87</v>
      </c>
      <c r="D1713" s="210" t="s">
        <v>1951</v>
      </c>
      <c r="E1713" s="215" t="s">
        <v>484</v>
      </c>
      <c r="F1713" s="209" t="s">
        <v>178</v>
      </c>
      <c r="G1713" s="206" t="s">
        <v>87</v>
      </c>
      <c r="H1713" s="212">
        <v>223111</v>
      </c>
    </row>
    <row r="1714" spans="1:8" ht="29" hidden="1" x14ac:dyDescent="0.35">
      <c r="A1714" s="209">
        <v>2</v>
      </c>
      <c r="B1714" s="206" t="s">
        <v>81</v>
      </c>
      <c r="C1714" s="206" t="s">
        <v>87</v>
      </c>
      <c r="D1714" s="210" t="s">
        <v>1952</v>
      </c>
      <c r="E1714" s="215" t="s">
        <v>484</v>
      </c>
      <c r="F1714" s="209" t="s">
        <v>178</v>
      </c>
      <c r="G1714" s="206" t="s">
        <v>87</v>
      </c>
      <c r="H1714" s="212">
        <v>223111</v>
      </c>
    </row>
    <row r="1715" spans="1:8" hidden="1" x14ac:dyDescent="0.35">
      <c r="A1715" s="209">
        <v>2</v>
      </c>
      <c r="B1715" s="206" t="s">
        <v>81</v>
      </c>
      <c r="C1715" s="206" t="s">
        <v>87</v>
      </c>
      <c r="D1715" s="210" t="s">
        <v>1953</v>
      </c>
      <c r="E1715" s="215" t="s">
        <v>484</v>
      </c>
      <c r="F1715" s="209" t="s">
        <v>178</v>
      </c>
      <c r="G1715" s="206" t="s">
        <v>87</v>
      </c>
      <c r="H1715" s="212">
        <v>223111</v>
      </c>
    </row>
    <row r="1716" spans="1:8" hidden="1" x14ac:dyDescent="0.35">
      <c r="A1716" s="209">
        <v>2</v>
      </c>
      <c r="B1716" s="206" t="s">
        <v>81</v>
      </c>
      <c r="C1716" s="206" t="s">
        <v>87</v>
      </c>
      <c r="D1716" s="210" t="s">
        <v>1954</v>
      </c>
      <c r="E1716" s="215" t="s">
        <v>484</v>
      </c>
      <c r="F1716" s="209" t="s">
        <v>178</v>
      </c>
      <c r="G1716" s="206" t="s">
        <v>87</v>
      </c>
      <c r="H1716" s="212">
        <v>223111</v>
      </c>
    </row>
    <row r="1717" spans="1:8" hidden="1" x14ac:dyDescent="0.35">
      <c r="A1717" s="209">
        <v>2</v>
      </c>
      <c r="B1717" s="206" t="s">
        <v>81</v>
      </c>
      <c r="C1717" s="206" t="s">
        <v>87</v>
      </c>
      <c r="D1717" s="210" t="s">
        <v>1955</v>
      </c>
      <c r="E1717" s="214" t="s">
        <v>483</v>
      </c>
      <c r="F1717" s="209" t="s">
        <v>178</v>
      </c>
      <c r="G1717" s="206" t="s">
        <v>87</v>
      </c>
      <c r="H1717" s="212">
        <v>22311</v>
      </c>
    </row>
    <row r="1718" spans="1:8" ht="29" hidden="1" x14ac:dyDescent="0.35">
      <c r="A1718" s="209">
        <v>2</v>
      </c>
      <c r="B1718" s="206" t="s">
        <v>81</v>
      </c>
      <c r="C1718" s="206" t="s">
        <v>87</v>
      </c>
      <c r="D1718" s="210" t="s">
        <v>1956</v>
      </c>
      <c r="E1718" s="215" t="s">
        <v>484</v>
      </c>
      <c r="F1718" s="209" t="s">
        <v>178</v>
      </c>
      <c r="G1718" s="206" t="s">
        <v>87</v>
      </c>
      <c r="H1718" s="212">
        <v>223111</v>
      </c>
    </row>
    <row r="1719" spans="1:8" hidden="1" x14ac:dyDescent="0.35">
      <c r="A1719" s="209">
        <v>2</v>
      </c>
      <c r="B1719" s="206" t="s">
        <v>81</v>
      </c>
      <c r="C1719" s="206" t="s">
        <v>87</v>
      </c>
      <c r="D1719" s="210" t="s">
        <v>1957</v>
      </c>
      <c r="E1719" s="215" t="s">
        <v>484</v>
      </c>
      <c r="F1719" s="209" t="s">
        <v>178</v>
      </c>
      <c r="G1719" s="206" t="s">
        <v>87</v>
      </c>
      <c r="H1719" s="212">
        <v>223111</v>
      </c>
    </row>
    <row r="1720" spans="1:8" hidden="1" x14ac:dyDescent="0.35">
      <c r="A1720" s="209">
        <v>2</v>
      </c>
      <c r="B1720" s="206" t="s">
        <v>81</v>
      </c>
      <c r="C1720" s="206" t="s">
        <v>87</v>
      </c>
      <c r="D1720" s="210" t="s">
        <v>1958</v>
      </c>
      <c r="E1720" s="215" t="s">
        <v>484</v>
      </c>
      <c r="F1720" s="209" t="s">
        <v>178</v>
      </c>
      <c r="G1720" s="206" t="s">
        <v>87</v>
      </c>
      <c r="H1720" s="212">
        <v>223111</v>
      </c>
    </row>
    <row r="1721" spans="1:8" ht="29" hidden="1" x14ac:dyDescent="0.35">
      <c r="A1721" s="209">
        <v>2</v>
      </c>
      <c r="B1721" s="206" t="s">
        <v>81</v>
      </c>
      <c r="C1721" s="206" t="s">
        <v>87</v>
      </c>
      <c r="D1721" s="210" t="s">
        <v>1959</v>
      </c>
      <c r="E1721" s="215" t="s">
        <v>484</v>
      </c>
      <c r="F1721" s="209" t="s">
        <v>178</v>
      </c>
      <c r="G1721" s="206" t="s">
        <v>87</v>
      </c>
      <c r="H1721" s="212">
        <v>223111</v>
      </c>
    </row>
    <row r="1722" spans="1:8" hidden="1" x14ac:dyDescent="0.35">
      <c r="A1722" s="209">
        <v>2</v>
      </c>
      <c r="B1722" s="206" t="s">
        <v>81</v>
      </c>
      <c r="C1722" s="206" t="s">
        <v>87</v>
      </c>
      <c r="D1722" s="210" t="s">
        <v>1960</v>
      </c>
      <c r="E1722" s="215" t="s">
        <v>484</v>
      </c>
      <c r="F1722" s="209" t="s">
        <v>178</v>
      </c>
      <c r="G1722" s="206" t="s">
        <v>87</v>
      </c>
      <c r="H1722" s="212">
        <v>223111</v>
      </c>
    </row>
    <row r="1723" spans="1:8" hidden="1" x14ac:dyDescent="0.35">
      <c r="A1723" s="209">
        <v>2</v>
      </c>
      <c r="B1723" s="206" t="s">
        <v>81</v>
      </c>
      <c r="C1723" s="206" t="s">
        <v>87</v>
      </c>
      <c r="D1723" s="210" t="s">
        <v>1961</v>
      </c>
      <c r="E1723" s="215" t="s">
        <v>484</v>
      </c>
      <c r="F1723" s="209" t="s">
        <v>178</v>
      </c>
      <c r="G1723" s="206" t="s">
        <v>87</v>
      </c>
      <c r="H1723" s="212">
        <v>223111</v>
      </c>
    </row>
    <row r="1724" spans="1:8" ht="29" hidden="1" x14ac:dyDescent="0.35">
      <c r="A1724" s="209">
        <v>2</v>
      </c>
      <c r="B1724" s="206" t="s">
        <v>81</v>
      </c>
      <c r="C1724" s="206" t="s">
        <v>87</v>
      </c>
      <c r="D1724" s="210" t="s">
        <v>1962</v>
      </c>
      <c r="E1724" s="215" t="s">
        <v>484</v>
      </c>
      <c r="F1724" s="209" t="s">
        <v>178</v>
      </c>
      <c r="G1724" s="206" t="s">
        <v>87</v>
      </c>
      <c r="H1724" s="212">
        <v>223111</v>
      </c>
    </row>
    <row r="1725" spans="1:8" hidden="1" x14ac:dyDescent="0.35">
      <c r="A1725" s="209">
        <v>2</v>
      </c>
      <c r="B1725" s="206" t="s">
        <v>81</v>
      </c>
      <c r="C1725" s="206" t="s">
        <v>87</v>
      </c>
      <c r="D1725" s="210" t="s">
        <v>1963</v>
      </c>
      <c r="E1725" s="214" t="s">
        <v>483</v>
      </c>
      <c r="F1725" s="209" t="s">
        <v>178</v>
      </c>
      <c r="G1725" s="206" t="s">
        <v>87</v>
      </c>
      <c r="H1725" s="212">
        <v>22311</v>
      </c>
    </row>
    <row r="1726" spans="1:8" ht="29" hidden="1" x14ac:dyDescent="0.35">
      <c r="A1726" s="209">
        <v>2</v>
      </c>
      <c r="B1726" s="206" t="s">
        <v>81</v>
      </c>
      <c r="C1726" s="206" t="s">
        <v>87</v>
      </c>
      <c r="D1726" s="210" t="s">
        <v>1956</v>
      </c>
      <c r="E1726" s="215" t="s">
        <v>484</v>
      </c>
      <c r="F1726" s="209" t="s">
        <v>178</v>
      </c>
      <c r="G1726" s="206" t="s">
        <v>87</v>
      </c>
      <c r="H1726" s="212">
        <v>223111</v>
      </c>
    </row>
    <row r="1727" spans="1:8" hidden="1" x14ac:dyDescent="0.35">
      <c r="A1727" s="209">
        <v>2</v>
      </c>
      <c r="B1727" s="206" t="s">
        <v>81</v>
      </c>
      <c r="C1727" s="206" t="s">
        <v>87</v>
      </c>
      <c r="D1727" s="210" t="s">
        <v>1957</v>
      </c>
      <c r="E1727" s="215" t="s">
        <v>484</v>
      </c>
      <c r="F1727" s="209" t="s">
        <v>178</v>
      </c>
      <c r="G1727" s="206" t="s">
        <v>87</v>
      </c>
      <c r="H1727" s="212">
        <v>223111</v>
      </c>
    </row>
    <row r="1728" spans="1:8" hidden="1" x14ac:dyDescent="0.35">
      <c r="A1728" s="209">
        <v>2</v>
      </c>
      <c r="B1728" s="206" t="s">
        <v>81</v>
      </c>
      <c r="C1728" s="206" t="s">
        <v>87</v>
      </c>
      <c r="D1728" s="210" t="s">
        <v>1958</v>
      </c>
      <c r="E1728" s="215" t="s">
        <v>484</v>
      </c>
      <c r="F1728" s="209" t="s">
        <v>178</v>
      </c>
      <c r="G1728" s="206" t="s">
        <v>87</v>
      </c>
      <c r="H1728" s="212">
        <v>223111</v>
      </c>
    </row>
    <row r="1729" spans="1:8" ht="29" hidden="1" x14ac:dyDescent="0.35">
      <c r="A1729" s="209">
        <v>2</v>
      </c>
      <c r="B1729" s="206" t="s">
        <v>81</v>
      </c>
      <c r="C1729" s="206" t="s">
        <v>87</v>
      </c>
      <c r="D1729" s="210" t="s">
        <v>1959</v>
      </c>
      <c r="E1729" s="215" t="s">
        <v>484</v>
      </c>
      <c r="F1729" s="209" t="s">
        <v>178</v>
      </c>
      <c r="G1729" s="206" t="s">
        <v>87</v>
      </c>
      <c r="H1729" s="212">
        <v>223111</v>
      </c>
    </row>
    <row r="1730" spans="1:8" hidden="1" x14ac:dyDescent="0.35">
      <c r="A1730" s="209">
        <v>2</v>
      </c>
      <c r="B1730" s="206" t="s">
        <v>81</v>
      </c>
      <c r="C1730" s="206" t="s">
        <v>87</v>
      </c>
      <c r="D1730" s="210" t="s">
        <v>1960</v>
      </c>
      <c r="E1730" s="215" t="s">
        <v>484</v>
      </c>
      <c r="F1730" s="209" t="s">
        <v>178</v>
      </c>
      <c r="G1730" s="206" t="s">
        <v>87</v>
      </c>
      <c r="H1730" s="212">
        <v>223111</v>
      </c>
    </row>
    <row r="1731" spans="1:8" ht="29" hidden="1" x14ac:dyDescent="0.35">
      <c r="A1731" s="209">
        <v>2</v>
      </c>
      <c r="B1731" s="206" t="s">
        <v>81</v>
      </c>
      <c r="C1731" s="206" t="s">
        <v>87</v>
      </c>
      <c r="D1731" s="210" t="s">
        <v>1964</v>
      </c>
      <c r="E1731" s="215" t="s">
        <v>484</v>
      </c>
      <c r="F1731" s="209" t="s">
        <v>178</v>
      </c>
      <c r="G1731" s="206" t="s">
        <v>87</v>
      </c>
      <c r="H1731" s="212">
        <v>223111</v>
      </c>
    </row>
    <row r="1732" spans="1:8" ht="29" hidden="1" x14ac:dyDescent="0.35">
      <c r="A1732" s="209">
        <v>2</v>
      </c>
      <c r="B1732" s="206" t="s">
        <v>81</v>
      </c>
      <c r="C1732" s="206" t="s">
        <v>87</v>
      </c>
      <c r="D1732" s="210" t="s">
        <v>1965</v>
      </c>
      <c r="E1732" s="215" t="s">
        <v>484</v>
      </c>
      <c r="F1732" s="209" t="s">
        <v>178</v>
      </c>
      <c r="G1732" s="206" t="s">
        <v>87</v>
      </c>
      <c r="H1732" s="212">
        <v>223111</v>
      </c>
    </row>
    <row r="1733" spans="1:8" hidden="1" x14ac:dyDescent="0.35">
      <c r="A1733" s="209">
        <v>2</v>
      </c>
      <c r="B1733" s="206" t="s">
        <v>81</v>
      </c>
      <c r="C1733" s="206" t="s">
        <v>87</v>
      </c>
      <c r="D1733" s="210" t="s">
        <v>1966</v>
      </c>
      <c r="E1733" s="215" t="s">
        <v>484</v>
      </c>
      <c r="F1733" s="209" t="s">
        <v>178</v>
      </c>
      <c r="G1733" s="206" t="s">
        <v>87</v>
      </c>
      <c r="H1733" s="212">
        <v>223111</v>
      </c>
    </row>
    <row r="1734" spans="1:8" hidden="1" x14ac:dyDescent="0.35">
      <c r="A1734" s="209">
        <v>2</v>
      </c>
      <c r="B1734" s="206" t="s">
        <v>81</v>
      </c>
      <c r="C1734" s="206" t="s">
        <v>87</v>
      </c>
      <c r="D1734" s="210" t="s">
        <v>1967</v>
      </c>
      <c r="E1734" s="215" t="s">
        <v>484</v>
      </c>
      <c r="F1734" s="209" t="s">
        <v>178</v>
      </c>
      <c r="G1734" s="206" t="s">
        <v>87</v>
      </c>
      <c r="H1734" s="212">
        <v>223111</v>
      </c>
    </row>
    <row r="1735" spans="1:8" hidden="1" x14ac:dyDescent="0.35">
      <c r="A1735" s="209">
        <v>2</v>
      </c>
      <c r="B1735" s="206" t="s">
        <v>81</v>
      </c>
      <c r="C1735" s="206" t="s">
        <v>87</v>
      </c>
      <c r="D1735" s="210" t="s">
        <v>1968</v>
      </c>
      <c r="E1735" s="215" t="s">
        <v>484</v>
      </c>
      <c r="F1735" s="209" t="s">
        <v>178</v>
      </c>
      <c r="G1735" s="206" t="s">
        <v>87</v>
      </c>
      <c r="H1735" s="212">
        <v>223111</v>
      </c>
    </row>
    <row r="1736" spans="1:8" hidden="1" x14ac:dyDescent="0.35">
      <c r="A1736" s="209">
        <v>2</v>
      </c>
      <c r="B1736" s="206" t="s">
        <v>81</v>
      </c>
      <c r="C1736" s="206" t="s">
        <v>87</v>
      </c>
      <c r="D1736" s="210" t="s">
        <v>1969</v>
      </c>
      <c r="E1736" s="214" t="s">
        <v>483</v>
      </c>
      <c r="F1736" s="209" t="s">
        <v>178</v>
      </c>
      <c r="G1736" s="206" t="s">
        <v>87</v>
      </c>
      <c r="H1736" s="212">
        <v>22311</v>
      </c>
    </row>
    <row r="1737" spans="1:8" ht="29" hidden="1" x14ac:dyDescent="0.35">
      <c r="A1737" s="209">
        <v>2</v>
      </c>
      <c r="B1737" s="206" t="s">
        <v>81</v>
      </c>
      <c r="C1737" s="206" t="s">
        <v>87</v>
      </c>
      <c r="D1737" s="210" t="s">
        <v>1970</v>
      </c>
      <c r="E1737" s="215" t="s">
        <v>484</v>
      </c>
      <c r="F1737" s="209" t="s">
        <v>178</v>
      </c>
      <c r="G1737" s="206" t="s">
        <v>87</v>
      </c>
      <c r="H1737" s="212">
        <v>223111</v>
      </c>
    </row>
    <row r="1738" spans="1:8" ht="29" hidden="1" x14ac:dyDescent="0.35">
      <c r="A1738" s="209">
        <v>2</v>
      </c>
      <c r="B1738" s="206" t="s">
        <v>81</v>
      </c>
      <c r="C1738" s="206" t="s">
        <v>87</v>
      </c>
      <c r="D1738" s="210" t="s">
        <v>1971</v>
      </c>
      <c r="E1738" s="215" t="s">
        <v>484</v>
      </c>
      <c r="F1738" s="209" t="s">
        <v>178</v>
      </c>
      <c r="G1738" s="206" t="s">
        <v>87</v>
      </c>
      <c r="H1738" s="212">
        <v>223111</v>
      </c>
    </row>
    <row r="1739" spans="1:8" hidden="1" x14ac:dyDescent="0.35">
      <c r="A1739" s="209">
        <v>2</v>
      </c>
      <c r="B1739" s="206" t="s">
        <v>81</v>
      </c>
      <c r="C1739" s="206" t="s">
        <v>87</v>
      </c>
      <c r="D1739" s="210" t="s">
        <v>1972</v>
      </c>
      <c r="E1739" s="215" t="s">
        <v>484</v>
      </c>
      <c r="F1739" s="209" t="s">
        <v>178</v>
      </c>
      <c r="G1739" s="206" t="s">
        <v>87</v>
      </c>
      <c r="H1739" s="212">
        <v>223111</v>
      </c>
    </row>
    <row r="1740" spans="1:8" hidden="1" x14ac:dyDescent="0.35">
      <c r="A1740" s="209">
        <v>2</v>
      </c>
      <c r="B1740" s="206" t="s">
        <v>81</v>
      </c>
      <c r="C1740" s="206" t="s">
        <v>87</v>
      </c>
      <c r="D1740" s="210" t="s">
        <v>1973</v>
      </c>
      <c r="E1740" s="215" t="s">
        <v>484</v>
      </c>
      <c r="F1740" s="209" t="s">
        <v>178</v>
      </c>
      <c r="G1740" s="206" t="s">
        <v>87</v>
      </c>
      <c r="H1740" s="212">
        <v>223111</v>
      </c>
    </row>
    <row r="1741" spans="1:8" hidden="1" x14ac:dyDescent="0.35">
      <c r="A1741" s="209">
        <v>2</v>
      </c>
      <c r="B1741" s="206" t="s">
        <v>81</v>
      </c>
      <c r="C1741" s="206" t="s">
        <v>87</v>
      </c>
      <c r="D1741" s="210" t="s">
        <v>1974</v>
      </c>
      <c r="E1741" s="214" t="s">
        <v>483</v>
      </c>
      <c r="F1741" s="209" t="s">
        <v>178</v>
      </c>
      <c r="G1741" s="206" t="s">
        <v>87</v>
      </c>
      <c r="H1741" s="212">
        <v>22311</v>
      </c>
    </row>
    <row r="1742" spans="1:8" hidden="1" x14ac:dyDescent="0.35">
      <c r="A1742" s="209">
        <v>2</v>
      </c>
      <c r="B1742" s="206" t="s">
        <v>81</v>
      </c>
      <c r="C1742" s="206" t="s">
        <v>87</v>
      </c>
      <c r="D1742" s="210" t="s">
        <v>1975</v>
      </c>
      <c r="E1742" s="215" t="s">
        <v>484</v>
      </c>
      <c r="F1742" s="209" t="s">
        <v>178</v>
      </c>
      <c r="G1742" s="206" t="s">
        <v>87</v>
      </c>
      <c r="H1742" s="212">
        <v>223111</v>
      </c>
    </row>
    <row r="1743" spans="1:8" ht="43.5" hidden="1" x14ac:dyDescent="0.35">
      <c r="A1743" s="209">
        <v>2</v>
      </c>
      <c r="B1743" s="206" t="s">
        <v>81</v>
      </c>
      <c r="C1743" s="206" t="s">
        <v>87</v>
      </c>
      <c r="D1743" s="210" t="s">
        <v>1976</v>
      </c>
      <c r="E1743" s="215" t="s">
        <v>484</v>
      </c>
      <c r="F1743" s="209" t="s">
        <v>178</v>
      </c>
      <c r="G1743" s="206" t="s">
        <v>87</v>
      </c>
      <c r="H1743" s="212">
        <v>223111</v>
      </c>
    </row>
    <row r="1744" spans="1:8" ht="29" hidden="1" x14ac:dyDescent="0.35">
      <c r="A1744" s="209">
        <v>2</v>
      </c>
      <c r="B1744" s="206" t="s">
        <v>81</v>
      </c>
      <c r="C1744" s="206" t="s">
        <v>87</v>
      </c>
      <c r="D1744" s="210" t="s">
        <v>1977</v>
      </c>
      <c r="E1744" s="215" t="s">
        <v>484</v>
      </c>
      <c r="F1744" s="209" t="s">
        <v>178</v>
      </c>
      <c r="G1744" s="206" t="s">
        <v>87</v>
      </c>
      <c r="H1744" s="212">
        <v>223111</v>
      </c>
    </row>
    <row r="1745" spans="1:8" ht="58" hidden="1" x14ac:dyDescent="0.35">
      <c r="A1745" s="209">
        <v>2</v>
      </c>
      <c r="B1745" s="206" t="s">
        <v>81</v>
      </c>
      <c r="C1745" s="206" t="s">
        <v>87</v>
      </c>
      <c r="D1745" s="210" t="s">
        <v>1978</v>
      </c>
      <c r="E1745" s="215" t="s">
        <v>484</v>
      </c>
      <c r="F1745" s="209" t="s">
        <v>178</v>
      </c>
      <c r="G1745" s="206" t="s">
        <v>87</v>
      </c>
      <c r="H1745" s="212">
        <v>223111</v>
      </c>
    </row>
    <row r="1746" spans="1:8" hidden="1" x14ac:dyDescent="0.35">
      <c r="A1746" s="209">
        <v>2</v>
      </c>
      <c r="B1746" s="206" t="s">
        <v>81</v>
      </c>
      <c r="C1746" s="206" t="s">
        <v>87</v>
      </c>
      <c r="D1746" s="210" t="s">
        <v>1979</v>
      </c>
      <c r="E1746" s="215" t="s">
        <v>484</v>
      </c>
      <c r="F1746" s="209" t="s">
        <v>178</v>
      </c>
      <c r="G1746" s="206" t="s">
        <v>87</v>
      </c>
      <c r="H1746" s="212">
        <v>223111</v>
      </c>
    </row>
    <row r="1747" spans="1:8" ht="29" hidden="1" x14ac:dyDescent="0.35">
      <c r="A1747" s="209">
        <v>2</v>
      </c>
      <c r="B1747" s="206" t="s">
        <v>81</v>
      </c>
      <c r="C1747" s="206" t="s">
        <v>87</v>
      </c>
      <c r="D1747" s="210" t="s">
        <v>1980</v>
      </c>
      <c r="E1747" s="215" t="s">
        <v>484</v>
      </c>
      <c r="F1747" s="209" t="s">
        <v>178</v>
      </c>
      <c r="G1747" s="206" t="s">
        <v>87</v>
      </c>
      <c r="H1747" s="212">
        <v>223111</v>
      </c>
    </row>
    <row r="1748" spans="1:8" hidden="1" x14ac:dyDescent="0.35">
      <c r="A1748" s="209">
        <v>2</v>
      </c>
      <c r="B1748" s="206" t="s">
        <v>81</v>
      </c>
      <c r="C1748" s="206" t="s">
        <v>87</v>
      </c>
      <c r="D1748" s="210" t="s">
        <v>1981</v>
      </c>
      <c r="E1748" s="215" t="s">
        <v>484</v>
      </c>
      <c r="F1748" s="209" t="s">
        <v>178</v>
      </c>
      <c r="G1748" s="206" t="s">
        <v>87</v>
      </c>
      <c r="H1748" s="212">
        <v>223111</v>
      </c>
    </row>
    <row r="1749" spans="1:8" hidden="1" x14ac:dyDescent="0.35">
      <c r="A1749" s="209">
        <v>2</v>
      </c>
      <c r="B1749" s="206" t="s">
        <v>81</v>
      </c>
      <c r="C1749" s="206" t="s">
        <v>87</v>
      </c>
      <c r="D1749" s="210" t="s">
        <v>1982</v>
      </c>
      <c r="E1749" s="215" t="s">
        <v>484</v>
      </c>
      <c r="F1749" s="209" t="s">
        <v>178</v>
      </c>
      <c r="G1749" s="206" t="s">
        <v>87</v>
      </c>
      <c r="H1749" s="212">
        <v>223111</v>
      </c>
    </row>
    <row r="1750" spans="1:8" hidden="1" x14ac:dyDescent="0.35">
      <c r="A1750" s="209">
        <v>2</v>
      </c>
      <c r="B1750" s="206" t="s">
        <v>81</v>
      </c>
      <c r="C1750" s="206" t="s">
        <v>87</v>
      </c>
      <c r="D1750" s="210" t="s">
        <v>1983</v>
      </c>
      <c r="E1750" s="215" t="s">
        <v>484</v>
      </c>
      <c r="F1750" s="209" t="s">
        <v>178</v>
      </c>
      <c r="G1750" s="206" t="s">
        <v>87</v>
      </c>
      <c r="H1750" s="212">
        <v>223111</v>
      </c>
    </row>
    <row r="1751" spans="1:8" hidden="1" x14ac:dyDescent="0.35">
      <c r="A1751" s="209">
        <v>2</v>
      </c>
      <c r="B1751" s="206" t="s">
        <v>81</v>
      </c>
      <c r="C1751" s="206" t="s">
        <v>87</v>
      </c>
      <c r="D1751" s="210" t="s">
        <v>1984</v>
      </c>
      <c r="E1751" s="215" t="s">
        <v>484</v>
      </c>
      <c r="F1751" s="209" t="s">
        <v>178</v>
      </c>
      <c r="G1751" s="206" t="s">
        <v>87</v>
      </c>
      <c r="H1751" s="212">
        <v>223111</v>
      </c>
    </row>
    <row r="1752" spans="1:8" x14ac:dyDescent="0.35">
      <c r="A1752" s="209">
        <v>2</v>
      </c>
      <c r="B1752" s="206" t="s">
        <v>81</v>
      </c>
      <c r="C1752" s="206" t="s">
        <v>88</v>
      </c>
      <c r="D1752" s="210" t="s">
        <v>401</v>
      </c>
      <c r="E1752" s="211" t="s">
        <v>330</v>
      </c>
      <c r="F1752" s="209" t="s">
        <v>149</v>
      </c>
      <c r="G1752" s="206" t="s">
        <v>88</v>
      </c>
      <c r="H1752" s="212">
        <v>511</v>
      </c>
    </row>
    <row r="1753" spans="1:8" x14ac:dyDescent="0.35">
      <c r="A1753" s="209">
        <v>2</v>
      </c>
      <c r="B1753" s="206" t="s">
        <v>81</v>
      </c>
      <c r="C1753" s="206" t="s">
        <v>88</v>
      </c>
      <c r="D1753" s="210" t="s">
        <v>1985</v>
      </c>
      <c r="E1753" s="213" t="s">
        <v>332</v>
      </c>
      <c r="F1753" s="209" t="s">
        <v>149</v>
      </c>
      <c r="G1753" s="206" t="s">
        <v>88</v>
      </c>
      <c r="H1753" s="212">
        <v>5111</v>
      </c>
    </row>
    <row r="1754" spans="1:8" ht="29" hidden="1" x14ac:dyDescent="0.35">
      <c r="A1754" s="209">
        <v>2</v>
      </c>
      <c r="B1754" s="206" t="s">
        <v>81</v>
      </c>
      <c r="C1754" s="206" t="s">
        <v>88</v>
      </c>
      <c r="D1754" s="210" t="s">
        <v>1986</v>
      </c>
      <c r="E1754" s="214" t="s">
        <v>483</v>
      </c>
      <c r="F1754" s="209" t="s">
        <v>602</v>
      </c>
      <c r="G1754" s="206" t="s">
        <v>88</v>
      </c>
      <c r="H1754" s="212">
        <v>22411</v>
      </c>
    </row>
    <row r="1755" spans="1:8" ht="29" hidden="1" x14ac:dyDescent="0.35">
      <c r="A1755" s="209">
        <v>2</v>
      </c>
      <c r="B1755" s="206" t="s">
        <v>81</v>
      </c>
      <c r="C1755" s="206" t="s">
        <v>88</v>
      </c>
      <c r="D1755" s="210" t="s">
        <v>1987</v>
      </c>
      <c r="E1755" s="215" t="s">
        <v>484</v>
      </c>
      <c r="F1755" s="209" t="s">
        <v>602</v>
      </c>
      <c r="G1755" s="206" t="s">
        <v>88</v>
      </c>
      <c r="H1755" s="212">
        <v>224111</v>
      </c>
    </row>
    <row r="1756" spans="1:8" ht="29" hidden="1" x14ac:dyDescent="0.35">
      <c r="A1756" s="209">
        <v>2</v>
      </c>
      <c r="B1756" s="206" t="s">
        <v>81</v>
      </c>
      <c r="C1756" s="206" t="s">
        <v>88</v>
      </c>
      <c r="D1756" s="210" t="s">
        <v>1988</v>
      </c>
      <c r="E1756" s="215" t="s">
        <v>484</v>
      </c>
      <c r="F1756" s="209" t="s">
        <v>602</v>
      </c>
      <c r="G1756" s="206" t="s">
        <v>88</v>
      </c>
      <c r="H1756" s="212">
        <v>224111</v>
      </c>
    </row>
    <row r="1757" spans="1:8" ht="29" hidden="1" x14ac:dyDescent="0.35">
      <c r="A1757" s="209">
        <v>2</v>
      </c>
      <c r="B1757" s="206" t="s">
        <v>81</v>
      </c>
      <c r="C1757" s="206" t="s">
        <v>88</v>
      </c>
      <c r="D1757" s="210" t="s">
        <v>1989</v>
      </c>
      <c r="E1757" s="215" t="s">
        <v>484</v>
      </c>
      <c r="F1757" s="209" t="s">
        <v>602</v>
      </c>
      <c r="G1757" s="206" t="s">
        <v>88</v>
      </c>
      <c r="H1757" s="212">
        <v>224111</v>
      </c>
    </row>
    <row r="1758" spans="1:8" ht="29" hidden="1" x14ac:dyDescent="0.35">
      <c r="A1758" s="209">
        <v>2</v>
      </c>
      <c r="B1758" s="206" t="s">
        <v>81</v>
      </c>
      <c r="C1758" s="206" t="s">
        <v>88</v>
      </c>
      <c r="D1758" s="210" t="s">
        <v>1990</v>
      </c>
      <c r="E1758" s="215" t="s">
        <v>484</v>
      </c>
      <c r="F1758" s="209" t="s">
        <v>602</v>
      </c>
      <c r="G1758" s="206" t="s">
        <v>88</v>
      </c>
      <c r="H1758" s="212">
        <v>224111</v>
      </c>
    </row>
    <row r="1759" spans="1:8" hidden="1" x14ac:dyDescent="0.35">
      <c r="A1759" s="209">
        <v>2</v>
      </c>
      <c r="B1759" s="206" t="s">
        <v>81</v>
      </c>
      <c r="C1759" s="206" t="s">
        <v>88</v>
      </c>
      <c r="D1759" s="210" t="s">
        <v>1991</v>
      </c>
      <c r="E1759" s="214" t="s">
        <v>483</v>
      </c>
      <c r="F1759" s="216" t="s">
        <v>149</v>
      </c>
      <c r="G1759" s="206" t="s">
        <v>88</v>
      </c>
      <c r="H1759" s="212">
        <v>22411</v>
      </c>
    </row>
    <row r="1760" spans="1:8" ht="29" hidden="1" x14ac:dyDescent="0.35">
      <c r="A1760" s="209">
        <v>2</v>
      </c>
      <c r="B1760" s="206" t="s">
        <v>81</v>
      </c>
      <c r="C1760" s="206" t="s">
        <v>88</v>
      </c>
      <c r="D1760" s="210" t="s">
        <v>1992</v>
      </c>
      <c r="E1760" s="215" t="s">
        <v>484</v>
      </c>
      <c r="F1760" s="209" t="s">
        <v>149</v>
      </c>
      <c r="G1760" s="206" t="s">
        <v>88</v>
      </c>
      <c r="H1760" s="212">
        <v>224111</v>
      </c>
    </row>
    <row r="1761" spans="1:8" hidden="1" x14ac:dyDescent="0.35">
      <c r="A1761" s="209">
        <v>2</v>
      </c>
      <c r="B1761" s="206" t="s">
        <v>81</v>
      </c>
      <c r="C1761" s="206" t="s">
        <v>88</v>
      </c>
      <c r="D1761" s="210" t="s">
        <v>1993</v>
      </c>
      <c r="E1761" s="215" t="s">
        <v>484</v>
      </c>
      <c r="F1761" s="209" t="s">
        <v>149</v>
      </c>
      <c r="G1761" s="206" t="s">
        <v>88</v>
      </c>
      <c r="H1761" s="212">
        <v>224111</v>
      </c>
    </row>
    <row r="1762" spans="1:8" ht="43.5" hidden="1" x14ac:dyDescent="0.35">
      <c r="A1762" s="209">
        <v>2</v>
      </c>
      <c r="B1762" s="206" t="s">
        <v>81</v>
      </c>
      <c r="C1762" s="206" t="s">
        <v>88</v>
      </c>
      <c r="D1762" s="210" t="s">
        <v>1994</v>
      </c>
      <c r="E1762" s="215" t="s">
        <v>484</v>
      </c>
      <c r="F1762" s="209" t="s">
        <v>149</v>
      </c>
      <c r="G1762" s="206" t="s">
        <v>88</v>
      </c>
      <c r="H1762" s="212">
        <v>224111</v>
      </c>
    </row>
    <row r="1763" spans="1:8" hidden="1" x14ac:dyDescent="0.35">
      <c r="A1763" s="209">
        <v>2</v>
      </c>
      <c r="B1763" s="206" t="s">
        <v>81</v>
      </c>
      <c r="C1763" s="206" t="s">
        <v>88</v>
      </c>
      <c r="D1763" s="210" t="s">
        <v>1995</v>
      </c>
      <c r="E1763" s="214" t="s">
        <v>483</v>
      </c>
      <c r="F1763" s="216" t="s">
        <v>150</v>
      </c>
      <c r="G1763" s="206" t="s">
        <v>88</v>
      </c>
      <c r="H1763" s="212">
        <v>22411</v>
      </c>
    </row>
    <row r="1764" spans="1:8" hidden="1" x14ac:dyDescent="0.35">
      <c r="A1764" s="209">
        <v>2</v>
      </c>
      <c r="B1764" s="206" t="s">
        <v>81</v>
      </c>
      <c r="C1764" s="206" t="s">
        <v>88</v>
      </c>
      <c r="D1764" s="210" t="s">
        <v>1996</v>
      </c>
      <c r="E1764" s="215" t="s">
        <v>484</v>
      </c>
      <c r="F1764" s="216" t="s">
        <v>150</v>
      </c>
      <c r="G1764" s="206" t="s">
        <v>88</v>
      </c>
      <c r="H1764" s="212">
        <v>224111</v>
      </c>
    </row>
    <row r="1765" spans="1:8" hidden="1" x14ac:dyDescent="0.35">
      <c r="A1765" s="209">
        <v>2</v>
      </c>
      <c r="B1765" s="206" t="s">
        <v>81</v>
      </c>
      <c r="C1765" s="206" t="s">
        <v>88</v>
      </c>
      <c r="D1765" s="210" t="s">
        <v>1997</v>
      </c>
      <c r="E1765" s="214" t="s">
        <v>483</v>
      </c>
      <c r="F1765" s="216" t="s">
        <v>150</v>
      </c>
      <c r="G1765" s="206" t="s">
        <v>88</v>
      </c>
      <c r="H1765" s="212">
        <v>22411</v>
      </c>
    </row>
    <row r="1766" spans="1:8" ht="29" hidden="1" x14ac:dyDescent="0.35">
      <c r="A1766" s="209">
        <v>2</v>
      </c>
      <c r="B1766" s="206" t="s">
        <v>81</v>
      </c>
      <c r="C1766" s="206" t="s">
        <v>88</v>
      </c>
      <c r="D1766" s="210" t="s">
        <v>1998</v>
      </c>
      <c r="E1766" s="215" t="s">
        <v>484</v>
      </c>
      <c r="F1766" s="216" t="s">
        <v>150</v>
      </c>
      <c r="G1766" s="206" t="s">
        <v>88</v>
      </c>
      <c r="H1766" s="212">
        <v>224111</v>
      </c>
    </row>
    <row r="1767" spans="1:8" ht="29" hidden="1" x14ac:dyDescent="0.35">
      <c r="A1767" s="209">
        <v>2</v>
      </c>
      <c r="B1767" s="206" t="s">
        <v>81</v>
      </c>
      <c r="C1767" s="206" t="s">
        <v>88</v>
      </c>
      <c r="D1767" s="210" t="s">
        <v>1999</v>
      </c>
      <c r="E1767" s="215" t="s">
        <v>484</v>
      </c>
      <c r="F1767" s="216" t="s">
        <v>150</v>
      </c>
      <c r="G1767" s="206" t="s">
        <v>88</v>
      </c>
      <c r="H1767" s="212">
        <v>224111</v>
      </c>
    </row>
    <row r="1768" spans="1:8" hidden="1" x14ac:dyDescent="0.35">
      <c r="A1768" s="209">
        <v>2</v>
      </c>
      <c r="B1768" s="206" t="s">
        <v>81</v>
      </c>
      <c r="C1768" s="206" t="s">
        <v>88</v>
      </c>
      <c r="D1768" s="210" t="s">
        <v>2000</v>
      </c>
      <c r="E1768" s="215" t="s">
        <v>484</v>
      </c>
      <c r="F1768" s="216" t="s">
        <v>150</v>
      </c>
      <c r="G1768" s="206" t="s">
        <v>88</v>
      </c>
      <c r="H1768" s="212">
        <v>224111</v>
      </c>
    </row>
    <row r="1769" spans="1:8" hidden="1" x14ac:dyDescent="0.35">
      <c r="A1769" s="209">
        <v>2</v>
      </c>
      <c r="B1769" s="206" t="s">
        <v>81</v>
      </c>
      <c r="C1769" s="206" t="s">
        <v>88</v>
      </c>
      <c r="D1769" s="210" t="s">
        <v>2001</v>
      </c>
      <c r="E1769" s="215" t="s">
        <v>484</v>
      </c>
      <c r="F1769" s="216" t="s">
        <v>150</v>
      </c>
      <c r="G1769" s="206" t="s">
        <v>88</v>
      </c>
      <c r="H1769" s="212">
        <v>224111</v>
      </c>
    </row>
    <row r="1770" spans="1:8" hidden="1" x14ac:dyDescent="0.35">
      <c r="A1770" s="209">
        <v>2</v>
      </c>
      <c r="B1770" s="206" t="s">
        <v>81</v>
      </c>
      <c r="C1770" s="206" t="s">
        <v>88</v>
      </c>
      <c r="D1770" s="210" t="s">
        <v>1996</v>
      </c>
      <c r="E1770" s="215" t="s">
        <v>484</v>
      </c>
      <c r="F1770" s="216" t="s">
        <v>150</v>
      </c>
      <c r="G1770" s="206" t="s">
        <v>88</v>
      </c>
      <c r="H1770" s="212">
        <v>224111</v>
      </c>
    </row>
    <row r="1771" spans="1:8" ht="29" hidden="1" x14ac:dyDescent="0.35">
      <c r="A1771" s="209">
        <v>2</v>
      </c>
      <c r="B1771" s="206" t="s">
        <v>81</v>
      </c>
      <c r="C1771" s="206" t="s">
        <v>88</v>
      </c>
      <c r="D1771" s="210" t="s">
        <v>2002</v>
      </c>
      <c r="E1771" s="214" t="s">
        <v>483</v>
      </c>
      <c r="F1771" s="209" t="s">
        <v>180</v>
      </c>
      <c r="G1771" s="206" t="s">
        <v>88</v>
      </c>
      <c r="H1771" s="212">
        <v>22411</v>
      </c>
    </row>
    <row r="1772" spans="1:8" ht="29" hidden="1" x14ac:dyDescent="0.35">
      <c r="A1772" s="209">
        <v>2</v>
      </c>
      <c r="B1772" s="206" t="s">
        <v>81</v>
      </c>
      <c r="C1772" s="206" t="s">
        <v>88</v>
      </c>
      <c r="D1772" s="210" t="s">
        <v>2003</v>
      </c>
      <c r="E1772" s="215" t="s">
        <v>484</v>
      </c>
      <c r="F1772" s="209" t="s">
        <v>180</v>
      </c>
      <c r="G1772" s="206" t="s">
        <v>88</v>
      </c>
      <c r="H1772" s="212">
        <v>224111</v>
      </c>
    </row>
    <row r="1773" spans="1:8" ht="29" hidden="1" x14ac:dyDescent="0.35">
      <c r="A1773" s="209">
        <v>2</v>
      </c>
      <c r="B1773" s="206" t="s">
        <v>81</v>
      </c>
      <c r="C1773" s="206" t="s">
        <v>88</v>
      </c>
      <c r="D1773" s="210" t="s">
        <v>2004</v>
      </c>
      <c r="E1773" s="214" t="s">
        <v>483</v>
      </c>
      <c r="F1773" s="209" t="s">
        <v>181</v>
      </c>
      <c r="G1773" s="206" t="s">
        <v>88</v>
      </c>
      <c r="H1773" s="212">
        <v>22411</v>
      </c>
    </row>
    <row r="1774" spans="1:8" ht="29" hidden="1" x14ac:dyDescent="0.35">
      <c r="A1774" s="209">
        <v>2</v>
      </c>
      <c r="B1774" s="206" t="s">
        <v>81</v>
      </c>
      <c r="C1774" s="206" t="s">
        <v>88</v>
      </c>
      <c r="D1774" s="210" t="s">
        <v>2005</v>
      </c>
      <c r="E1774" s="215" t="s">
        <v>484</v>
      </c>
      <c r="F1774" s="209" t="s">
        <v>181</v>
      </c>
      <c r="G1774" s="206" t="s">
        <v>88</v>
      </c>
      <c r="H1774" s="212">
        <v>224111</v>
      </c>
    </row>
    <row r="1775" spans="1:8" ht="29" hidden="1" x14ac:dyDescent="0.35">
      <c r="A1775" s="209">
        <v>2</v>
      </c>
      <c r="B1775" s="206" t="s">
        <v>81</v>
      </c>
      <c r="C1775" s="206" t="s">
        <v>88</v>
      </c>
      <c r="D1775" s="210" t="s">
        <v>2006</v>
      </c>
      <c r="E1775" s="214" t="s">
        <v>483</v>
      </c>
      <c r="F1775" s="209" t="s">
        <v>603</v>
      </c>
      <c r="G1775" s="206" t="s">
        <v>88</v>
      </c>
      <c r="H1775" s="212">
        <v>22411</v>
      </c>
    </row>
    <row r="1776" spans="1:8" ht="29" hidden="1" x14ac:dyDescent="0.35">
      <c r="A1776" s="209">
        <v>2</v>
      </c>
      <c r="B1776" s="206" t="s">
        <v>81</v>
      </c>
      <c r="C1776" s="206" t="s">
        <v>88</v>
      </c>
      <c r="D1776" s="210" t="s">
        <v>2007</v>
      </c>
      <c r="E1776" s="215" t="s">
        <v>484</v>
      </c>
      <c r="F1776" s="209" t="s">
        <v>603</v>
      </c>
      <c r="G1776" s="206" t="s">
        <v>88</v>
      </c>
      <c r="H1776" s="212">
        <v>224111</v>
      </c>
    </row>
    <row r="1777" spans="1:8" ht="29" hidden="1" x14ac:dyDescent="0.35">
      <c r="A1777" s="209">
        <v>2</v>
      </c>
      <c r="B1777" s="206" t="s">
        <v>81</v>
      </c>
      <c r="C1777" s="206" t="s">
        <v>88</v>
      </c>
      <c r="D1777" s="210" t="s">
        <v>2008</v>
      </c>
      <c r="E1777" s="214" t="s">
        <v>483</v>
      </c>
      <c r="F1777" s="209" t="s">
        <v>149</v>
      </c>
      <c r="G1777" s="206" t="s">
        <v>88</v>
      </c>
      <c r="H1777" s="212">
        <v>22411</v>
      </c>
    </row>
    <row r="1778" spans="1:8" ht="29" hidden="1" x14ac:dyDescent="0.35">
      <c r="A1778" s="209">
        <v>2</v>
      </c>
      <c r="B1778" s="206" t="s">
        <v>81</v>
      </c>
      <c r="C1778" s="206" t="s">
        <v>88</v>
      </c>
      <c r="D1778" s="210" t="s">
        <v>2009</v>
      </c>
      <c r="E1778" s="215" t="s">
        <v>484</v>
      </c>
      <c r="F1778" s="209" t="s">
        <v>149</v>
      </c>
      <c r="G1778" s="206" t="s">
        <v>88</v>
      </c>
      <c r="H1778" s="212">
        <v>224111</v>
      </c>
    </row>
    <row r="1779" spans="1:8" ht="29" hidden="1" x14ac:dyDescent="0.35">
      <c r="A1779" s="209">
        <v>2</v>
      </c>
      <c r="B1779" s="206" t="s">
        <v>81</v>
      </c>
      <c r="C1779" s="206" t="s">
        <v>88</v>
      </c>
      <c r="D1779" s="210" t="s">
        <v>2010</v>
      </c>
      <c r="E1779" s="214" t="s">
        <v>483</v>
      </c>
      <c r="F1779" s="209" t="s">
        <v>149</v>
      </c>
      <c r="G1779" s="206" t="s">
        <v>88</v>
      </c>
      <c r="H1779" s="212">
        <v>22411</v>
      </c>
    </row>
    <row r="1780" spans="1:8" ht="29" hidden="1" x14ac:dyDescent="0.35">
      <c r="A1780" s="209">
        <v>2</v>
      </c>
      <c r="B1780" s="206" t="s">
        <v>81</v>
      </c>
      <c r="C1780" s="206" t="s">
        <v>88</v>
      </c>
      <c r="D1780" s="210" t="s">
        <v>2011</v>
      </c>
      <c r="E1780" s="215" t="s">
        <v>484</v>
      </c>
      <c r="F1780" s="209" t="s">
        <v>149</v>
      </c>
      <c r="G1780" s="206" t="s">
        <v>88</v>
      </c>
      <c r="H1780" s="212">
        <v>224111</v>
      </c>
    </row>
    <row r="1781" spans="1:8" ht="29" hidden="1" x14ac:dyDescent="0.35">
      <c r="A1781" s="209">
        <v>2</v>
      </c>
      <c r="B1781" s="206" t="s">
        <v>81</v>
      </c>
      <c r="C1781" s="206" t="s">
        <v>88</v>
      </c>
      <c r="D1781" s="210" t="s">
        <v>2012</v>
      </c>
      <c r="E1781" s="214" t="s">
        <v>483</v>
      </c>
      <c r="F1781" s="216" t="s">
        <v>604</v>
      </c>
      <c r="G1781" s="206" t="s">
        <v>88</v>
      </c>
      <c r="H1781" s="212">
        <v>22411</v>
      </c>
    </row>
    <row r="1782" spans="1:8" ht="43.5" hidden="1" x14ac:dyDescent="0.35">
      <c r="A1782" s="209">
        <v>2</v>
      </c>
      <c r="B1782" s="206" t="s">
        <v>81</v>
      </c>
      <c r="C1782" s="206" t="s">
        <v>88</v>
      </c>
      <c r="D1782" s="210" t="s">
        <v>2013</v>
      </c>
      <c r="E1782" s="215" t="s">
        <v>484</v>
      </c>
      <c r="F1782" s="216" t="s">
        <v>604</v>
      </c>
      <c r="G1782" s="206" t="s">
        <v>88</v>
      </c>
      <c r="H1782" s="212">
        <v>224111</v>
      </c>
    </row>
    <row r="1783" spans="1:8" x14ac:dyDescent="0.35">
      <c r="A1783" s="209">
        <v>2</v>
      </c>
      <c r="B1783" s="206" t="s">
        <v>81</v>
      </c>
      <c r="C1783" s="206" t="s">
        <v>88</v>
      </c>
      <c r="D1783" s="210" t="s">
        <v>2014</v>
      </c>
      <c r="E1783" s="213" t="s">
        <v>332</v>
      </c>
      <c r="F1783" s="209" t="s">
        <v>180</v>
      </c>
      <c r="G1783" s="206" t="s">
        <v>88</v>
      </c>
      <c r="H1783" s="212">
        <v>5112</v>
      </c>
    </row>
    <row r="1784" spans="1:8" hidden="1" x14ac:dyDescent="0.35">
      <c r="A1784" s="209">
        <v>2</v>
      </c>
      <c r="B1784" s="206" t="s">
        <v>81</v>
      </c>
      <c r="C1784" s="206" t="s">
        <v>88</v>
      </c>
      <c r="D1784" s="210" t="s">
        <v>2015</v>
      </c>
      <c r="E1784" s="214" t="s">
        <v>483</v>
      </c>
      <c r="F1784" s="209" t="s">
        <v>180</v>
      </c>
      <c r="G1784" s="206" t="s">
        <v>88</v>
      </c>
      <c r="H1784" s="212">
        <v>22411</v>
      </c>
    </row>
    <row r="1785" spans="1:8" ht="43.5" hidden="1" x14ac:dyDescent="0.35">
      <c r="A1785" s="209">
        <v>2</v>
      </c>
      <c r="B1785" s="206" t="s">
        <v>81</v>
      </c>
      <c r="C1785" s="206" t="s">
        <v>88</v>
      </c>
      <c r="D1785" s="210" t="s">
        <v>2016</v>
      </c>
      <c r="E1785" s="215" t="s">
        <v>484</v>
      </c>
      <c r="F1785" s="209" t="s">
        <v>180</v>
      </c>
      <c r="G1785" s="206" t="s">
        <v>88</v>
      </c>
      <c r="H1785" s="212">
        <v>224111</v>
      </c>
    </row>
    <row r="1786" spans="1:8" ht="29" hidden="1" x14ac:dyDescent="0.35">
      <c r="A1786" s="209">
        <v>2</v>
      </c>
      <c r="B1786" s="206" t="s">
        <v>81</v>
      </c>
      <c r="C1786" s="206" t="s">
        <v>88</v>
      </c>
      <c r="D1786" s="210" t="s">
        <v>2017</v>
      </c>
      <c r="E1786" s="214" t="s">
        <v>483</v>
      </c>
      <c r="F1786" s="209" t="s">
        <v>180</v>
      </c>
      <c r="G1786" s="206" t="s">
        <v>88</v>
      </c>
      <c r="H1786" s="212">
        <v>22411</v>
      </c>
    </row>
    <row r="1787" spans="1:8" ht="29" hidden="1" x14ac:dyDescent="0.35">
      <c r="A1787" s="209">
        <v>2</v>
      </c>
      <c r="B1787" s="206" t="s">
        <v>81</v>
      </c>
      <c r="C1787" s="206" t="s">
        <v>88</v>
      </c>
      <c r="D1787" s="210" t="s">
        <v>2018</v>
      </c>
      <c r="E1787" s="215" t="s">
        <v>484</v>
      </c>
      <c r="F1787" s="209" t="s">
        <v>180</v>
      </c>
      <c r="G1787" s="206" t="s">
        <v>88</v>
      </c>
      <c r="H1787" s="212">
        <v>224111</v>
      </c>
    </row>
    <row r="1788" spans="1:8" hidden="1" x14ac:dyDescent="0.35">
      <c r="A1788" s="209">
        <v>2</v>
      </c>
      <c r="B1788" s="206" t="s">
        <v>81</v>
      </c>
      <c r="C1788" s="206" t="s">
        <v>88</v>
      </c>
      <c r="D1788" s="210" t="s">
        <v>2019</v>
      </c>
      <c r="E1788" s="214" t="s">
        <v>483</v>
      </c>
      <c r="F1788" s="209" t="s">
        <v>180</v>
      </c>
      <c r="G1788" s="206" t="s">
        <v>88</v>
      </c>
      <c r="H1788" s="212">
        <v>22411</v>
      </c>
    </row>
    <row r="1789" spans="1:8" ht="43.5" hidden="1" x14ac:dyDescent="0.35">
      <c r="A1789" s="209">
        <v>2</v>
      </c>
      <c r="B1789" s="206" t="s">
        <v>81</v>
      </c>
      <c r="C1789" s="206" t="s">
        <v>88</v>
      </c>
      <c r="D1789" s="210" t="s">
        <v>2020</v>
      </c>
      <c r="E1789" s="215" t="s">
        <v>484</v>
      </c>
      <c r="F1789" s="209" t="s">
        <v>180</v>
      </c>
      <c r="G1789" s="206" t="s">
        <v>88</v>
      </c>
      <c r="H1789" s="212">
        <v>224111</v>
      </c>
    </row>
    <row r="1790" spans="1:8" ht="43.5" hidden="1" x14ac:dyDescent="0.35">
      <c r="A1790" s="209">
        <v>2</v>
      </c>
      <c r="B1790" s="206" t="s">
        <v>81</v>
      </c>
      <c r="C1790" s="206" t="s">
        <v>88</v>
      </c>
      <c r="D1790" s="210" t="s">
        <v>2021</v>
      </c>
      <c r="E1790" s="215" t="s">
        <v>484</v>
      </c>
      <c r="F1790" s="209" t="s">
        <v>180</v>
      </c>
      <c r="G1790" s="206" t="s">
        <v>88</v>
      </c>
      <c r="H1790" s="212">
        <v>224111</v>
      </c>
    </row>
    <row r="1791" spans="1:8" ht="43.5" hidden="1" x14ac:dyDescent="0.35">
      <c r="A1791" s="209">
        <v>2</v>
      </c>
      <c r="B1791" s="206" t="s">
        <v>81</v>
      </c>
      <c r="C1791" s="206" t="s">
        <v>88</v>
      </c>
      <c r="D1791" s="210" t="s">
        <v>2022</v>
      </c>
      <c r="E1791" s="215" t="s">
        <v>484</v>
      </c>
      <c r="F1791" s="209" t="s">
        <v>180</v>
      </c>
      <c r="G1791" s="206" t="s">
        <v>88</v>
      </c>
      <c r="H1791" s="212">
        <v>224111</v>
      </c>
    </row>
    <row r="1792" spans="1:8" hidden="1" x14ac:dyDescent="0.35">
      <c r="A1792" s="209">
        <v>2</v>
      </c>
      <c r="B1792" s="206" t="s">
        <v>81</v>
      </c>
      <c r="C1792" s="206" t="s">
        <v>88</v>
      </c>
      <c r="D1792" s="210" t="s">
        <v>2023</v>
      </c>
      <c r="E1792" s="215" t="s">
        <v>484</v>
      </c>
      <c r="F1792" s="209" t="s">
        <v>180</v>
      </c>
      <c r="G1792" s="206" t="s">
        <v>88</v>
      </c>
      <c r="H1792" s="212">
        <v>224111</v>
      </c>
    </row>
    <row r="1793" spans="1:8" ht="29" hidden="1" x14ac:dyDescent="0.35">
      <c r="A1793" s="209">
        <v>2</v>
      </c>
      <c r="B1793" s="206" t="s">
        <v>81</v>
      </c>
      <c r="C1793" s="206" t="s">
        <v>88</v>
      </c>
      <c r="D1793" s="210" t="s">
        <v>2024</v>
      </c>
      <c r="E1793" s="214" t="s">
        <v>483</v>
      </c>
      <c r="F1793" s="209" t="s">
        <v>180</v>
      </c>
      <c r="G1793" s="206" t="s">
        <v>88</v>
      </c>
      <c r="H1793" s="212">
        <v>22411</v>
      </c>
    </row>
    <row r="1794" spans="1:8" ht="29" hidden="1" x14ac:dyDescent="0.35">
      <c r="A1794" s="209">
        <v>2</v>
      </c>
      <c r="B1794" s="206" t="s">
        <v>81</v>
      </c>
      <c r="C1794" s="206" t="s">
        <v>88</v>
      </c>
      <c r="D1794" s="210" t="s">
        <v>2025</v>
      </c>
      <c r="E1794" s="215" t="s">
        <v>484</v>
      </c>
      <c r="F1794" s="209" t="s">
        <v>180</v>
      </c>
      <c r="G1794" s="206" t="s">
        <v>88</v>
      </c>
      <c r="H1794" s="212">
        <v>224111</v>
      </c>
    </row>
    <row r="1795" spans="1:8" hidden="1" x14ac:dyDescent="0.35">
      <c r="A1795" s="209">
        <v>2</v>
      </c>
      <c r="B1795" s="206" t="s">
        <v>81</v>
      </c>
      <c r="C1795" s="206" t="s">
        <v>88</v>
      </c>
      <c r="D1795" s="210" t="s">
        <v>2026</v>
      </c>
      <c r="E1795" s="215" t="s">
        <v>484</v>
      </c>
      <c r="F1795" s="209" t="s">
        <v>180</v>
      </c>
      <c r="G1795" s="206" t="s">
        <v>88</v>
      </c>
      <c r="H1795" s="212">
        <v>224111</v>
      </c>
    </row>
    <row r="1796" spans="1:8" ht="29" hidden="1" x14ac:dyDescent="0.35">
      <c r="A1796" s="209">
        <v>2</v>
      </c>
      <c r="B1796" s="206" t="s">
        <v>81</v>
      </c>
      <c r="C1796" s="206" t="s">
        <v>88</v>
      </c>
      <c r="D1796" s="210" t="s">
        <v>2027</v>
      </c>
      <c r="E1796" s="215" t="s">
        <v>484</v>
      </c>
      <c r="F1796" s="209" t="s">
        <v>180</v>
      </c>
      <c r="G1796" s="206" t="s">
        <v>88</v>
      </c>
      <c r="H1796" s="212">
        <v>224111</v>
      </c>
    </row>
    <row r="1797" spans="1:8" ht="29" hidden="1" x14ac:dyDescent="0.35">
      <c r="A1797" s="209">
        <v>2</v>
      </c>
      <c r="B1797" s="206" t="s">
        <v>81</v>
      </c>
      <c r="C1797" s="206" t="s">
        <v>88</v>
      </c>
      <c r="D1797" s="210" t="s">
        <v>2028</v>
      </c>
      <c r="E1797" s="215" t="s">
        <v>484</v>
      </c>
      <c r="F1797" s="209" t="s">
        <v>180</v>
      </c>
      <c r="G1797" s="206" t="s">
        <v>88</v>
      </c>
      <c r="H1797" s="212">
        <v>224111</v>
      </c>
    </row>
    <row r="1798" spans="1:8" ht="29" hidden="1" x14ac:dyDescent="0.35">
      <c r="A1798" s="209">
        <v>2</v>
      </c>
      <c r="B1798" s="206" t="s">
        <v>81</v>
      </c>
      <c r="C1798" s="206" t="s">
        <v>88</v>
      </c>
      <c r="D1798" s="210" t="s">
        <v>2029</v>
      </c>
      <c r="E1798" s="215" t="s">
        <v>484</v>
      </c>
      <c r="F1798" s="209" t="s">
        <v>180</v>
      </c>
      <c r="G1798" s="206" t="s">
        <v>88</v>
      </c>
      <c r="H1798" s="212">
        <v>224111</v>
      </c>
    </row>
    <row r="1799" spans="1:8" ht="29" hidden="1" x14ac:dyDescent="0.35">
      <c r="A1799" s="209">
        <v>2</v>
      </c>
      <c r="B1799" s="206" t="s">
        <v>81</v>
      </c>
      <c r="C1799" s="206" t="s">
        <v>88</v>
      </c>
      <c r="D1799" s="210" t="s">
        <v>2030</v>
      </c>
      <c r="E1799" s="215" t="s">
        <v>484</v>
      </c>
      <c r="F1799" s="209" t="s">
        <v>180</v>
      </c>
      <c r="G1799" s="206" t="s">
        <v>88</v>
      </c>
      <c r="H1799" s="212">
        <v>224111</v>
      </c>
    </row>
    <row r="1800" spans="1:8" hidden="1" x14ac:dyDescent="0.35">
      <c r="A1800" s="209">
        <v>2</v>
      </c>
      <c r="B1800" s="206" t="s">
        <v>81</v>
      </c>
      <c r="C1800" s="206" t="s">
        <v>88</v>
      </c>
      <c r="D1800" s="210" t="s">
        <v>2031</v>
      </c>
      <c r="E1800" s="215" t="s">
        <v>484</v>
      </c>
      <c r="F1800" s="209" t="s">
        <v>180</v>
      </c>
      <c r="G1800" s="206" t="s">
        <v>88</v>
      </c>
      <c r="H1800" s="212">
        <v>224111</v>
      </c>
    </row>
    <row r="1801" spans="1:8" hidden="1" x14ac:dyDescent="0.35">
      <c r="A1801" s="209">
        <v>2</v>
      </c>
      <c r="B1801" s="206" t="s">
        <v>81</v>
      </c>
      <c r="C1801" s="206" t="s">
        <v>88</v>
      </c>
      <c r="D1801" s="210" t="s">
        <v>2032</v>
      </c>
      <c r="E1801" s="214" t="s">
        <v>483</v>
      </c>
      <c r="F1801" s="209" t="s">
        <v>605</v>
      </c>
      <c r="G1801" s="206" t="s">
        <v>88</v>
      </c>
      <c r="H1801" s="212">
        <v>22411</v>
      </c>
    </row>
    <row r="1802" spans="1:8" ht="29" hidden="1" x14ac:dyDescent="0.35">
      <c r="A1802" s="209">
        <v>2</v>
      </c>
      <c r="B1802" s="206" t="s">
        <v>81</v>
      </c>
      <c r="C1802" s="206" t="s">
        <v>88</v>
      </c>
      <c r="D1802" s="210" t="s">
        <v>2033</v>
      </c>
      <c r="E1802" s="215" t="s">
        <v>484</v>
      </c>
      <c r="F1802" s="209" t="s">
        <v>605</v>
      </c>
      <c r="G1802" s="206" t="s">
        <v>88</v>
      </c>
      <c r="H1802" s="212">
        <v>224111</v>
      </c>
    </row>
    <row r="1803" spans="1:8" ht="29" hidden="1" x14ac:dyDescent="0.35">
      <c r="A1803" s="209">
        <v>2</v>
      </c>
      <c r="B1803" s="206" t="s">
        <v>81</v>
      </c>
      <c r="C1803" s="206" t="s">
        <v>88</v>
      </c>
      <c r="D1803" s="210" t="s">
        <v>2034</v>
      </c>
      <c r="E1803" s="215" t="s">
        <v>484</v>
      </c>
      <c r="F1803" s="209" t="s">
        <v>605</v>
      </c>
      <c r="G1803" s="206" t="s">
        <v>88</v>
      </c>
      <c r="H1803" s="212">
        <v>224111</v>
      </c>
    </row>
    <row r="1804" spans="1:8" ht="29" hidden="1" x14ac:dyDescent="0.35">
      <c r="A1804" s="209">
        <v>2</v>
      </c>
      <c r="B1804" s="206" t="s">
        <v>81</v>
      </c>
      <c r="C1804" s="206" t="s">
        <v>88</v>
      </c>
      <c r="D1804" s="210" t="s">
        <v>2035</v>
      </c>
      <c r="E1804" s="215" t="s">
        <v>484</v>
      </c>
      <c r="F1804" s="209" t="s">
        <v>605</v>
      </c>
      <c r="G1804" s="206" t="s">
        <v>88</v>
      </c>
      <c r="H1804" s="212">
        <v>224111</v>
      </c>
    </row>
    <row r="1805" spans="1:8" hidden="1" x14ac:dyDescent="0.35">
      <c r="A1805" s="209">
        <v>2</v>
      </c>
      <c r="B1805" s="206" t="s">
        <v>81</v>
      </c>
      <c r="C1805" s="206" t="s">
        <v>88</v>
      </c>
      <c r="D1805" s="210" t="s">
        <v>2036</v>
      </c>
      <c r="E1805" s="215" t="s">
        <v>484</v>
      </c>
      <c r="F1805" s="209" t="s">
        <v>605</v>
      </c>
      <c r="G1805" s="206" t="s">
        <v>88</v>
      </c>
      <c r="H1805" s="212">
        <v>224111</v>
      </c>
    </row>
    <row r="1806" spans="1:8" hidden="1" x14ac:dyDescent="0.35">
      <c r="A1806" s="209">
        <v>2</v>
      </c>
      <c r="B1806" s="206" t="s">
        <v>81</v>
      </c>
      <c r="C1806" s="206" t="s">
        <v>88</v>
      </c>
      <c r="D1806" s="210" t="s">
        <v>2037</v>
      </c>
      <c r="E1806" s="214" t="s">
        <v>483</v>
      </c>
      <c r="F1806" s="209" t="s">
        <v>603</v>
      </c>
      <c r="G1806" s="206" t="s">
        <v>88</v>
      </c>
      <c r="H1806" s="212">
        <v>22411</v>
      </c>
    </row>
    <row r="1807" spans="1:8" hidden="1" x14ac:dyDescent="0.35">
      <c r="A1807" s="209">
        <v>2</v>
      </c>
      <c r="B1807" s="206" t="s">
        <v>81</v>
      </c>
      <c r="C1807" s="206" t="s">
        <v>88</v>
      </c>
      <c r="D1807" s="210" t="s">
        <v>2038</v>
      </c>
      <c r="E1807" s="215" t="s">
        <v>484</v>
      </c>
      <c r="F1807" s="209" t="s">
        <v>603</v>
      </c>
      <c r="G1807" s="206" t="s">
        <v>88</v>
      </c>
      <c r="H1807" s="212">
        <v>224111</v>
      </c>
    </row>
    <row r="1808" spans="1:8" hidden="1" x14ac:dyDescent="0.35">
      <c r="A1808" s="209">
        <v>2</v>
      </c>
      <c r="B1808" s="206" t="s">
        <v>81</v>
      </c>
      <c r="C1808" s="206" t="s">
        <v>88</v>
      </c>
      <c r="D1808" s="210" t="s">
        <v>2039</v>
      </c>
      <c r="E1808" s="215" t="s">
        <v>484</v>
      </c>
      <c r="F1808" s="209" t="s">
        <v>603</v>
      </c>
      <c r="G1808" s="206" t="s">
        <v>88</v>
      </c>
      <c r="H1808" s="212">
        <v>224111</v>
      </c>
    </row>
    <row r="1809" spans="1:8" ht="29" hidden="1" x14ac:dyDescent="0.35">
      <c r="A1809" s="209">
        <v>2</v>
      </c>
      <c r="B1809" s="206" t="s">
        <v>81</v>
      </c>
      <c r="C1809" s="206" t="s">
        <v>88</v>
      </c>
      <c r="D1809" s="210" t="s">
        <v>2040</v>
      </c>
      <c r="E1809" s="214" t="s">
        <v>483</v>
      </c>
      <c r="F1809" s="209" t="s">
        <v>603</v>
      </c>
      <c r="G1809" s="206" t="s">
        <v>88</v>
      </c>
      <c r="H1809" s="212">
        <v>22411</v>
      </c>
    </row>
    <row r="1810" spans="1:8" ht="29" hidden="1" x14ac:dyDescent="0.35">
      <c r="A1810" s="209">
        <v>2</v>
      </c>
      <c r="B1810" s="206" t="s">
        <v>81</v>
      </c>
      <c r="C1810" s="206" t="s">
        <v>88</v>
      </c>
      <c r="D1810" s="210" t="s">
        <v>2041</v>
      </c>
      <c r="E1810" s="215" t="s">
        <v>484</v>
      </c>
      <c r="F1810" s="209" t="s">
        <v>603</v>
      </c>
      <c r="G1810" s="206" t="s">
        <v>88</v>
      </c>
      <c r="H1810" s="212">
        <v>224111</v>
      </c>
    </row>
    <row r="1811" spans="1:8" hidden="1" x14ac:dyDescent="0.35">
      <c r="A1811" s="209">
        <v>2</v>
      </c>
      <c r="B1811" s="206" t="s">
        <v>81</v>
      </c>
      <c r="C1811" s="206" t="s">
        <v>88</v>
      </c>
      <c r="D1811" s="210" t="s">
        <v>2042</v>
      </c>
      <c r="E1811" s="214" t="s">
        <v>483</v>
      </c>
      <c r="F1811" s="209" t="s">
        <v>603</v>
      </c>
      <c r="G1811" s="206" t="s">
        <v>88</v>
      </c>
      <c r="H1811" s="212">
        <v>22411</v>
      </c>
    </row>
    <row r="1812" spans="1:8" ht="29" hidden="1" x14ac:dyDescent="0.35">
      <c r="A1812" s="209">
        <v>2</v>
      </c>
      <c r="B1812" s="206" t="s">
        <v>81</v>
      </c>
      <c r="C1812" s="206" t="s">
        <v>88</v>
      </c>
      <c r="D1812" s="210" t="s">
        <v>2043</v>
      </c>
      <c r="E1812" s="215" t="s">
        <v>484</v>
      </c>
      <c r="F1812" s="209" t="s">
        <v>603</v>
      </c>
      <c r="G1812" s="206" t="s">
        <v>88</v>
      </c>
      <c r="H1812" s="212">
        <v>224111</v>
      </c>
    </row>
    <row r="1813" spans="1:8" ht="29" hidden="1" x14ac:dyDescent="0.35">
      <c r="A1813" s="209">
        <v>2</v>
      </c>
      <c r="B1813" s="206" t="s">
        <v>81</v>
      </c>
      <c r="C1813" s="206" t="s">
        <v>88</v>
      </c>
      <c r="D1813" s="210" t="s">
        <v>2044</v>
      </c>
      <c r="E1813" s="215" t="s">
        <v>484</v>
      </c>
      <c r="F1813" s="209" t="s">
        <v>603</v>
      </c>
      <c r="G1813" s="206" t="s">
        <v>88</v>
      </c>
      <c r="H1813" s="212">
        <v>224111</v>
      </c>
    </row>
    <row r="1814" spans="1:8" ht="29" hidden="1" x14ac:dyDescent="0.35">
      <c r="A1814" s="209">
        <v>2</v>
      </c>
      <c r="B1814" s="206" t="s">
        <v>81</v>
      </c>
      <c r="C1814" s="206" t="s">
        <v>88</v>
      </c>
      <c r="D1814" s="210" t="s">
        <v>2045</v>
      </c>
      <c r="E1814" s="214" t="s">
        <v>483</v>
      </c>
      <c r="F1814" s="209" t="s">
        <v>603</v>
      </c>
      <c r="G1814" s="206" t="s">
        <v>88</v>
      </c>
      <c r="H1814" s="212">
        <v>22411</v>
      </c>
    </row>
    <row r="1815" spans="1:8" ht="29" hidden="1" x14ac:dyDescent="0.35">
      <c r="A1815" s="209">
        <v>2</v>
      </c>
      <c r="B1815" s="206" t="s">
        <v>81</v>
      </c>
      <c r="C1815" s="206" t="s">
        <v>88</v>
      </c>
      <c r="D1815" s="210" t="s">
        <v>2046</v>
      </c>
      <c r="E1815" s="215" t="s">
        <v>484</v>
      </c>
      <c r="F1815" s="209" t="s">
        <v>603</v>
      </c>
      <c r="G1815" s="206" t="s">
        <v>88</v>
      </c>
      <c r="H1815" s="212">
        <v>224111</v>
      </c>
    </row>
    <row r="1816" spans="1:8" x14ac:dyDescent="0.35">
      <c r="A1816" s="209">
        <v>2</v>
      </c>
      <c r="B1816" s="206" t="s">
        <v>81</v>
      </c>
      <c r="C1816" s="206" t="s">
        <v>88</v>
      </c>
      <c r="D1816" s="210" t="s">
        <v>2047</v>
      </c>
      <c r="E1816" s="213" t="s">
        <v>332</v>
      </c>
      <c r="F1816" s="209" t="s">
        <v>180</v>
      </c>
      <c r="G1816" s="206" t="s">
        <v>88</v>
      </c>
      <c r="H1816" s="212">
        <v>5113</v>
      </c>
    </row>
    <row r="1817" spans="1:8" ht="29" hidden="1" x14ac:dyDescent="0.35">
      <c r="A1817" s="209">
        <v>2</v>
      </c>
      <c r="B1817" s="206" t="s">
        <v>81</v>
      </c>
      <c r="C1817" s="206" t="s">
        <v>88</v>
      </c>
      <c r="D1817" s="218" t="s">
        <v>2048</v>
      </c>
      <c r="E1817" s="214" t="s">
        <v>483</v>
      </c>
      <c r="F1817" s="209" t="s">
        <v>180</v>
      </c>
      <c r="G1817" s="206" t="s">
        <v>88</v>
      </c>
      <c r="H1817" s="212">
        <v>22411</v>
      </c>
    </row>
    <row r="1818" spans="1:8" ht="29" hidden="1" x14ac:dyDescent="0.35">
      <c r="A1818" s="209">
        <v>2</v>
      </c>
      <c r="B1818" s="206" t="s">
        <v>81</v>
      </c>
      <c r="C1818" s="206" t="s">
        <v>88</v>
      </c>
      <c r="D1818" s="210" t="s">
        <v>2049</v>
      </c>
      <c r="E1818" s="215" t="s">
        <v>484</v>
      </c>
      <c r="F1818" s="209" t="s">
        <v>180</v>
      </c>
      <c r="G1818" s="206" t="s">
        <v>88</v>
      </c>
      <c r="H1818" s="212">
        <v>224111</v>
      </c>
    </row>
    <row r="1819" spans="1:8" ht="29" hidden="1" x14ac:dyDescent="0.35">
      <c r="A1819" s="209">
        <v>2</v>
      </c>
      <c r="B1819" s="206" t="s">
        <v>81</v>
      </c>
      <c r="C1819" s="206" t="s">
        <v>88</v>
      </c>
      <c r="D1819" s="210" t="s">
        <v>2050</v>
      </c>
      <c r="E1819" s="215" t="s">
        <v>484</v>
      </c>
      <c r="F1819" s="209" t="s">
        <v>180</v>
      </c>
      <c r="G1819" s="206" t="s">
        <v>88</v>
      </c>
      <c r="H1819" s="212">
        <v>224111</v>
      </c>
    </row>
    <row r="1820" spans="1:8" ht="29" hidden="1" x14ac:dyDescent="0.35">
      <c r="A1820" s="209">
        <v>2</v>
      </c>
      <c r="B1820" s="206" t="s">
        <v>81</v>
      </c>
      <c r="C1820" s="206" t="s">
        <v>88</v>
      </c>
      <c r="D1820" s="210" t="s">
        <v>2051</v>
      </c>
      <c r="E1820" s="215" t="s">
        <v>484</v>
      </c>
      <c r="F1820" s="209" t="s">
        <v>180</v>
      </c>
      <c r="G1820" s="206" t="s">
        <v>88</v>
      </c>
      <c r="H1820" s="212">
        <v>224111</v>
      </c>
    </row>
    <row r="1821" spans="1:8" hidden="1" x14ac:dyDescent="0.35">
      <c r="A1821" s="209">
        <v>2</v>
      </c>
      <c r="B1821" s="206" t="s">
        <v>81</v>
      </c>
      <c r="C1821" s="206" t="s">
        <v>88</v>
      </c>
      <c r="D1821" s="210" t="s">
        <v>2052</v>
      </c>
      <c r="E1821" s="215" t="s">
        <v>484</v>
      </c>
      <c r="F1821" s="209" t="s">
        <v>180</v>
      </c>
      <c r="G1821" s="206" t="s">
        <v>88</v>
      </c>
      <c r="H1821" s="212">
        <v>224111</v>
      </c>
    </row>
    <row r="1822" spans="1:8" ht="29" hidden="1" x14ac:dyDescent="0.35">
      <c r="A1822" s="209">
        <v>2</v>
      </c>
      <c r="B1822" s="206" t="s">
        <v>81</v>
      </c>
      <c r="C1822" s="206" t="s">
        <v>88</v>
      </c>
      <c r="D1822" s="210" t="s">
        <v>2053</v>
      </c>
      <c r="E1822" s="215" t="s">
        <v>484</v>
      </c>
      <c r="F1822" s="209" t="s">
        <v>180</v>
      </c>
      <c r="G1822" s="206" t="s">
        <v>88</v>
      </c>
      <c r="H1822" s="212">
        <v>224111</v>
      </c>
    </row>
    <row r="1823" spans="1:8" ht="29" hidden="1" x14ac:dyDescent="0.35">
      <c r="A1823" s="209">
        <v>2</v>
      </c>
      <c r="B1823" s="206" t="s">
        <v>81</v>
      </c>
      <c r="C1823" s="206" t="s">
        <v>88</v>
      </c>
      <c r="D1823" s="210" t="s">
        <v>2049</v>
      </c>
      <c r="E1823" s="215" t="s">
        <v>484</v>
      </c>
      <c r="F1823" s="209" t="s">
        <v>180</v>
      </c>
      <c r="G1823" s="206" t="s">
        <v>88</v>
      </c>
      <c r="H1823" s="212">
        <v>224111</v>
      </c>
    </row>
    <row r="1824" spans="1:8" ht="29" hidden="1" x14ac:dyDescent="0.35">
      <c r="A1824" s="209">
        <v>2</v>
      </c>
      <c r="B1824" s="206" t="s">
        <v>81</v>
      </c>
      <c r="C1824" s="206" t="s">
        <v>88</v>
      </c>
      <c r="D1824" s="218" t="s">
        <v>2054</v>
      </c>
      <c r="E1824" s="214" t="s">
        <v>483</v>
      </c>
      <c r="F1824" s="209" t="s">
        <v>180</v>
      </c>
      <c r="G1824" s="206" t="s">
        <v>88</v>
      </c>
      <c r="H1824" s="212">
        <v>22411</v>
      </c>
    </row>
    <row r="1825" spans="1:8" ht="29" hidden="1" x14ac:dyDescent="0.35">
      <c r="A1825" s="209">
        <v>2</v>
      </c>
      <c r="B1825" s="206" t="s">
        <v>81</v>
      </c>
      <c r="C1825" s="206" t="s">
        <v>88</v>
      </c>
      <c r="D1825" s="210" t="s">
        <v>2055</v>
      </c>
      <c r="E1825" s="215" t="s">
        <v>484</v>
      </c>
      <c r="F1825" s="209" t="s">
        <v>180</v>
      </c>
      <c r="G1825" s="206" t="s">
        <v>88</v>
      </c>
      <c r="H1825" s="212">
        <v>224111</v>
      </c>
    </row>
    <row r="1826" spans="1:8" hidden="1" x14ac:dyDescent="0.35">
      <c r="A1826" s="209">
        <v>2</v>
      </c>
      <c r="B1826" s="206" t="s">
        <v>81</v>
      </c>
      <c r="C1826" s="206" t="s">
        <v>88</v>
      </c>
      <c r="D1826" s="218" t="s">
        <v>2056</v>
      </c>
      <c r="E1826" s="214" t="s">
        <v>483</v>
      </c>
      <c r="F1826" s="209" t="s">
        <v>180</v>
      </c>
      <c r="G1826" s="206" t="s">
        <v>88</v>
      </c>
      <c r="H1826" s="212">
        <v>22411</v>
      </c>
    </row>
    <row r="1827" spans="1:8" ht="29" hidden="1" x14ac:dyDescent="0.35">
      <c r="A1827" s="209">
        <v>2</v>
      </c>
      <c r="B1827" s="206" t="s">
        <v>81</v>
      </c>
      <c r="C1827" s="206" t="s">
        <v>88</v>
      </c>
      <c r="D1827" s="218" t="s">
        <v>2057</v>
      </c>
      <c r="E1827" s="215" t="s">
        <v>484</v>
      </c>
      <c r="F1827" s="209" t="s">
        <v>180</v>
      </c>
      <c r="G1827" s="206" t="s">
        <v>88</v>
      </c>
      <c r="H1827" s="212">
        <v>224111</v>
      </c>
    </row>
    <row r="1828" spans="1:8" hidden="1" x14ac:dyDescent="0.35">
      <c r="A1828" s="209">
        <v>2</v>
      </c>
      <c r="B1828" s="206" t="s">
        <v>81</v>
      </c>
      <c r="C1828" s="206" t="s">
        <v>88</v>
      </c>
      <c r="D1828" s="218" t="s">
        <v>2058</v>
      </c>
      <c r="E1828" s="215" t="s">
        <v>484</v>
      </c>
      <c r="F1828" s="209" t="s">
        <v>180</v>
      </c>
      <c r="G1828" s="206" t="s">
        <v>88</v>
      </c>
      <c r="H1828" s="212">
        <v>224111</v>
      </c>
    </row>
    <row r="1829" spans="1:8" hidden="1" x14ac:dyDescent="0.35">
      <c r="A1829" s="209">
        <v>2</v>
      </c>
      <c r="B1829" s="206" t="s">
        <v>81</v>
      </c>
      <c r="C1829" s="206" t="s">
        <v>88</v>
      </c>
      <c r="D1829" s="218" t="s">
        <v>2059</v>
      </c>
      <c r="E1829" s="214" t="s">
        <v>483</v>
      </c>
      <c r="F1829" s="209" t="s">
        <v>180</v>
      </c>
      <c r="G1829" s="206" t="s">
        <v>88</v>
      </c>
      <c r="H1829" s="212">
        <v>22411</v>
      </c>
    </row>
    <row r="1830" spans="1:8" ht="29" hidden="1" x14ac:dyDescent="0.35">
      <c r="A1830" s="209">
        <v>2</v>
      </c>
      <c r="B1830" s="206" t="s">
        <v>81</v>
      </c>
      <c r="C1830" s="206" t="s">
        <v>88</v>
      </c>
      <c r="D1830" s="210" t="s">
        <v>2060</v>
      </c>
      <c r="E1830" s="215" t="s">
        <v>484</v>
      </c>
      <c r="F1830" s="209" t="s">
        <v>180</v>
      </c>
      <c r="G1830" s="206" t="s">
        <v>88</v>
      </c>
      <c r="H1830" s="212">
        <v>224111</v>
      </c>
    </row>
    <row r="1831" spans="1:8" ht="29" hidden="1" x14ac:dyDescent="0.35">
      <c r="A1831" s="209">
        <v>2</v>
      </c>
      <c r="B1831" s="206" t="s">
        <v>81</v>
      </c>
      <c r="C1831" s="206" t="s">
        <v>88</v>
      </c>
      <c r="D1831" s="218" t="s">
        <v>2061</v>
      </c>
      <c r="E1831" s="214" t="s">
        <v>483</v>
      </c>
      <c r="F1831" s="209" t="s">
        <v>180</v>
      </c>
      <c r="G1831" s="206" t="s">
        <v>88</v>
      </c>
      <c r="H1831" s="212">
        <v>22411</v>
      </c>
    </row>
    <row r="1832" spans="1:8" ht="29" hidden="1" x14ac:dyDescent="0.35">
      <c r="A1832" s="209">
        <v>2</v>
      </c>
      <c r="B1832" s="206" t="s">
        <v>81</v>
      </c>
      <c r="C1832" s="206" t="s">
        <v>88</v>
      </c>
      <c r="D1832" s="210" t="s">
        <v>2062</v>
      </c>
      <c r="E1832" s="215" t="s">
        <v>484</v>
      </c>
      <c r="F1832" s="209" t="s">
        <v>180</v>
      </c>
      <c r="G1832" s="206" t="s">
        <v>88</v>
      </c>
      <c r="H1832" s="212">
        <v>224111</v>
      </c>
    </row>
    <row r="1833" spans="1:8" hidden="1" x14ac:dyDescent="0.35">
      <c r="A1833" s="209">
        <v>2</v>
      </c>
      <c r="B1833" s="206" t="s">
        <v>81</v>
      </c>
      <c r="C1833" s="206" t="s">
        <v>88</v>
      </c>
      <c r="D1833" s="218" t="s">
        <v>2063</v>
      </c>
      <c r="E1833" s="214" t="s">
        <v>483</v>
      </c>
      <c r="F1833" s="209" t="s">
        <v>180</v>
      </c>
      <c r="G1833" s="206" t="s">
        <v>88</v>
      </c>
      <c r="H1833" s="212">
        <v>22411</v>
      </c>
    </row>
    <row r="1834" spans="1:8" ht="29" hidden="1" x14ac:dyDescent="0.35">
      <c r="A1834" s="209">
        <v>2</v>
      </c>
      <c r="B1834" s="206" t="s">
        <v>81</v>
      </c>
      <c r="C1834" s="206" t="s">
        <v>88</v>
      </c>
      <c r="D1834" s="210" t="s">
        <v>2064</v>
      </c>
      <c r="E1834" s="215" t="s">
        <v>484</v>
      </c>
      <c r="F1834" s="209" t="s">
        <v>180</v>
      </c>
      <c r="G1834" s="206" t="s">
        <v>88</v>
      </c>
      <c r="H1834" s="212">
        <v>224111</v>
      </c>
    </row>
    <row r="1835" spans="1:8" ht="29" hidden="1" x14ac:dyDescent="0.35">
      <c r="A1835" s="209">
        <v>2</v>
      </c>
      <c r="B1835" s="206" t="s">
        <v>81</v>
      </c>
      <c r="C1835" s="206" t="s">
        <v>88</v>
      </c>
      <c r="D1835" s="218" t="s">
        <v>2065</v>
      </c>
      <c r="E1835" s="214" t="s">
        <v>483</v>
      </c>
      <c r="F1835" s="209" t="s">
        <v>180</v>
      </c>
      <c r="G1835" s="206" t="s">
        <v>88</v>
      </c>
      <c r="H1835" s="212">
        <v>22411</v>
      </c>
    </row>
    <row r="1836" spans="1:8" ht="29" hidden="1" x14ac:dyDescent="0.35">
      <c r="A1836" s="209">
        <v>2</v>
      </c>
      <c r="B1836" s="206" t="s">
        <v>81</v>
      </c>
      <c r="C1836" s="206" t="s">
        <v>88</v>
      </c>
      <c r="D1836" s="210" t="s">
        <v>2066</v>
      </c>
      <c r="E1836" s="215" t="s">
        <v>484</v>
      </c>
      <c r="F1836" s="209" t="s">
        <v>180</v>
      </c>
      <c r="G1836" s="206" t="s">
        <v>88</v>
      </c>
      <c r="H1836" s="212">
        <v>224111</v>
      </c>
    </row>
    <row r="1837" spans="1:8" x14ac:dyDescent="0.35">
      <c r="A1837" s="209">
        <v>2</v>
      </c>
      <c r="B1837" s="206" t="s">
        <v>81</v>
      </c>
      <c r="C1837" s="206" t="s">
        <v>88</v>
      </c>
      <c r="D1837" s="210" t="s">
        <v>404</v>
      </c>
      <c r="E1837" s="211" t="s">
        <v>330</v>
      </c>
      <c r="F1837" s="209" t="s">
        <v>182</v>
      </c>
      <c r="G1837" s="206" t="s">
        <v>88</v>
      </c>
      <c r="H1837" s="212">
        <v>512</v>
      </c>
    </row>
    <row r="1838" spans="1:8" ht="29" x14ac:dyDescent="0.35">
      <c r="A1838" s="209">
        <v>2</v>
      </c>
      <c r="B1838" s="206" t="s">
        <v>81</v>
      </c>
      <c r="C1838" s="206" t="s">
        <v>88</v>
      </c>
      <c r="D1838" s="210" t="s">
        <v>2067</v>
      </c>
      <c r="E1838" s="213" t="s">
        <v>332</v>
      </c>
      <c r="F1838" s="209" t="s">
        <v>182</v>
      </c>
      <c r="G1838" s="206" t="s">
        <v>88</v>
      </c>
      <c r="H1838" s="212">
        <v>5121</v>
      </c>
    </row>
    <row r="1839" spans="1:8" hidden="1" x14ac:dyDescent="0.35">
      <c r="A1839" s="209">
        <v>2</v>
      </c>
      <c r="B1839" s="206" t="s">
        <v>81</v>
      </c>
      <c r="C1839" s="206" t="s">
        <v>88</v>
      </c>
      <c r="D1839" s="210" t="s">
        <v>2068</v>
      </c>
      <c r="E1839" s="214" t="s">
        <v>483</v>
      </c>
      <c r="F1839" s="209" t="s">
        <v>182</v>
      </c>
      <c r="G1839" s="206" t="s">
        <v>88</v>
      </c>
      <c r="H1839" s="212">
        <v>22411</v>
      </c>
    </row>
    <row r="1840" spans="1:8" hidden="1" x14ac:dyDescent="0.35">
      <c r="A1840" s="209">
        <v>2</v>
      </c>
      <c r="B1840" s="206" t="s">
        <v>81</v>
      </c>
      <c r="C1840" s="206" t="s">
        <v>88</v>
      </c>
      <c r="D1840" s="210" t="s">
        <v>2069</v>
      </c>
      <c r="E1840" s="215" t="s">
        <v>484</v>
      </c>
      <c r="F1840" s="209" t="s">
        <v>182</v>
      </c>
      <c r="G1840" s="206" t="s">
        <v>88</v>
      </c>
      <c r="H1840" s="212">
        <v>224111</v>
      </c>
    </row>
    <row r="1841" spans="1:8" hidden="1" x14ac:dyDescent="0.35">
      <c r="A1841" s="209">
        <v>2</v>
      </c>
      <c r="B1841" s="206" t="s">
        <v>81</v>
      </c>
      <c r="C1841" s="206" t="s">
        <v>88</v>
      </c>
      <c r="D1841" s="210" t="s">
        <v>2070</v>
      </c>
      <c r="E1841" s="215" t="s">
        <v>484</v>
      </c>
      <c r="F1841" s="209" t="s">
        <v>182</v>
      </c>
      <c r="G1841" s="206" t="s">
        <v>88</v>
      </c>
      <c r="H1841" s="212">
        <v>224111</v>
      </c>
    </row>
    <row r="1842" spans="1:8" hidden="1" x14ac:dyDescent="0.35">
      <c r="A1842" s="209">
        <v>2</v>
      </c>
      <c r="B1842" s="206" t="s">
        <v>81</v>
      </c>
      <c r="C1842" s="206" t="s">
        <v>88</v>
      </c>
      <c r="D1842" s="210" t="s">
        <v>2071</v>
      </c>
      <c r="E1842" s="215" t="s">
        <v>484</v>
      </c>
      <c r="F1842" s="209" t="s">
        <v>182</v>
      </c>
      <c r="G1842" s="206" t="s">
        <v>88</v>
      </c>
      <c r="H1842" s="212">
        <v>224111</v>
      </c>
    </row>
    <row r="1843" spans="1:8" hidden="1" x14ac:dyDescent="0.35">
      <c r="A1843" s="209">
        <v>2</v>
      </c>
      <c r="B1843" s="206" t="s">
        <v>81</v>
      </c>
      <c r="C1843" s="206" t="s">
        <v>88</v>
      </c>
      <c r="D1843" s="210" t="s">
        <v>2072</v>
      </c>
      <c r="E1843" s="214" t="s">
        <v>483</v>
      </c>
      <c r="F1843" s="209" t="s">
        <v>182</v>
      </c>
      <c r="G1843" s="206" t="s">
        <v>88</v>
      </c>
      <c r="H1843" s="212">
        <v>22411</v>
      </c>
    </row>
    <row r="1844" spans="1:8" ht="29" hidden="1" x14ac:dyDescent="0.35">
      <c r="A1844" s="209">
        <v>2</v>
      </c>
      <c r="B1844" s="206" t="s">
        <v>81</v>
      </c>
      <c r="C1844" s="206" t="s">
        <v>88</v>
      </c>
      <c r="D1844" s="210" t="s">
        <v>2073</v>
      </c>
      <c r="E1844" s="215" t="s">
        <v>484</v>
      </c>
      <c r="F1844" s="209" t="s">
        <v>182</v>
      </c>
      <c r="G1844" s="206" t="s">
        <v>88</v>
      </c>
      <c r="H1844" s="212">
        <v>224111</v>
      </c>
    </row>
    <row r="1845" spans="1:8" ht="29" hidden="1" x14ac:dyDescent="0.35">
      <c r="A1845" s="209">
        <v>2</v>
      </c>
      <c r="B1845" s="206" t="s">
        <v>81</v>
      </c>
      <c r="C1845" s="206" t="s">
        <v>88</v>
      </c>
      <c r="D1845" s="210" t="s">
        <v>2074</v>
      </c>
      <c r="E1845" s="215" t="s">
        <v>484</v>
      </c>
      <c r="F1845" s="209" t="s">
        <v>182</v>
      </c>
      <c r="G1845" s="206" t="s">
        <v>88</v>
      </c>
      <c r="H1845" s="212">
        <v>224111</v>
      </c>
    </row>
    <row r="1846" spans="1:8" hidden="1" x14ac:dyDescent="0.35">
      <c r="A1846" s="209">
        <v>2</v>
      </c>
      <c r="B1846" s="206" t="s">
        <v>81</v>
      </c>
      <c r="C1846" s="206" t="s">
        <v>88</v>
      </c>
      <c r="D1846" s="210" t="s">
        <v>2075</v>
      </c>
      <c r="E1846" s="215" t="s">
        <v>484</v>
      </c>
      <c r="F1846" s="209" t="s">
        <v>182</v>
      </c>
      <c r="G1846" s="206" t="s">
        <v>88</v>
      </c>
      <c r="H1846" s="212">
        <v>224111</v>
      </c>
    </row>
    <row r="1847" spans="1:8" hidden="1" x14ac:dyDescent="0.35">
      <c r="A1847" s="209">
        <v>2</v>
      </c>
      <c r="B1847" s="206" t="s">
        <v>81</v>
      </c>
      <c r="C1847" s="206" t="s">
        <v>88</v>
      </c>
      <c r="D1847" s="210" t="s">
        <v>2076</v>
      </c>
      <c r="E1847" s="214" t="s">
        <v>483</v>
      </c>
      <c r="F1847" s="209" t="s">
        <v>182</v>
      </c>
      <c r="G1847" s="206" t="s">
        <v>88</v>
      </c>
      <c r="H1847" s="212">
        <v>22411</v>
      </c>
    </row>
    <row r="1848" spans="1:8" ht="29" hidden="1" x14ac:dyDescent="0.35">
      <c r="A1848" s="209">
        <v>2</v>
      </c>
      <c r="B1848" s="206" t="s">
        <v>81</v>
      </c>
      <c r="C1848" s="206" t="s">
        <v>88</v>
      </c>
      <c r="D1848" s="210" t="s">
        <v>2077</v>
      </c>
      <c r="E1848" s="215" t="s">
        <v>484</v>
      </c>
      <c r="F1848" s="209" t="s">
        <v>182</v>
      </c>
      <c r="G1848" s="206" t="s">
        <v>88</v>
      </c>
      <c r="H1848" s="212">
        <v>224111</v>
      </c>
    </row>
    <row r="1849" spans="1:8" hidden="1" x14ac:dyDescent="0.35">
      <c r="A1849" s="209">
        <v>2</v>
      </c>
      <c r="B1849" s="206" t="s">
        <v>81</v>
      </c>
      <c r="C1849" s="206" t="s">
        <v>88</v>
      </c>
      <c r="D1849" s="210" t="s">
        <v>2078</v>
      </c>
      <c r="E1849" s="215" t="s">
        <v>484</v>
      </c>
      <c r="F1849" s="209" t="s">
        <v>182</v>
      </c>
      <c r="G1849" s="206" t="s">
        <v>88</v>
      </c>
      <c r="H1849" s="212">
        <v>224111</v>
      </c>
    </row>
    <row r="1850" spans="1:8" ht="29" hidden="1" x14ac:dyDescent="0.35">
      <c r="A1850" s="209">
        <v>2</v>
      </c>
      <c r="B1850" s="206" t="s">
        <v>81</v>
      </c>
      <c r="C1850" s="206" t="s">
        <v>88</v>
      </c>
      <c r="D1850" s="210" t="s">
        <v>2079</v>
      </c>
      <c r="E1850" s="215" t="s">
        <v>484</v>
      </c>
      <c r="F1850" s="209" t="s">
        <v>182</v>
      </c>
      <c r="G1850" s="206" t="s">
        <v>88</v>
      </c>
      <c r="H1850" s="212">
        <v>224111</v>
      </c>
    </row>
    <row r="1851" spans="1:8" ht="29" hidden="1" x14ac:dyDescent="0.35">
      <c r="A1851" s="209">
        <v>2</v>
      </c>
      <c r="B1851" s="206" t="s">
        <v>81</v>
      </c>
      <c r="C1851" s="206" t="s">
        <v>88</v>
      </c>
      <c r="D1851" s="210" t="s">
        <v>2080</v>
      </c>
      <c r="E1851" s="215" t="s">
        <v>484</v>
      </c>
      <c r="F1851" s="209" t="s">
        <v>182</v>
      </c>
      <c r="G1851" s="206" t="s">
        <v>88</v>
      </c>
      <c r="H1851" s="212">
        <v>224111</v>
      </c>
    </row>
    <row r="1852" spans="1:8" hidden="1" x14ac:dyDescent="0.35">
      <c r="A1852" s="209">
        <v>2</v>
      </c>
      <c r="B1852" s="206" t="s">
        <v>81</v>
      </c>
      <c r="C1852" s="206" t="s">
        <v>88</v>
      </c>
      <c r="D1852" s="210" t="s">
        <v>2081</v>
      </c>
      <c r="E1852" s="215" t="s">
        <v>484</v>
      </c>
      <c r="F1852" s="209" t="s">
        <v>182</v>
      </c>
      <c r="G1852" s="206" t="s">
        <v>88</v>
      </c>
      <c r="H1852" s="212">
        <v>224111</v>
      </c>
    </row>
    <row r="1853" spans="1:8" hidden="1" x14ac:dyDescent="0.35">
      <c r="A1853" s="209">
        <v>2</v>
      </c>
      <c r="B1853" s="206" t="s">
        <v>81</v>
      </c>
      <c r="C1853" s="206" t="s">
        <v>88</v>
      </c>
      <c r="D1853" s="210" t="s">
        <v>607</v>
      </c>
      <c r="E1853" s="215" t="s">
        <v>484</v>
      </c>
      <c r="F1853" s="209" t="s">
        <v>182</v>
      </c>
      <c r="G1853" s="206" t="s">
        <v>88</v>
      </c>
      <c r="H1853" s="212">
        <v>224111</v>
      </c>
    </row>
    <row r="1854" spans="1:8" hidden="1" x14ac:dyDescent="0.35">
      <c r="A1854" s="209">
        <v>2</v>
      </c>
      <c r="B1854" s="206" t="s">
        <v>81</v>
      </c>
      <c r="C1854" s="206" t="s">
        <v>88</v>
      </c>
      <c r="D1854" s="210" t="s">
        <v>608</v>
      </c>
      <c r="E1854" s="215" t="s">
        <v>484</v>
      </c>
      <c r="F1854" s="209" t="s">
        <v>182</v>
      </c>
      <c r="G1854" s="206" t="s">
        <v>88</v>
      </c>
      <c r="H1854" s="212">
        <v>224111</v>
      </c>
    </row>
    <row r="1855" spans="1:8" hidden="1" x14ac:dyDescent="0.35">
      <c r="A1855" s="209">
        <v>2</v>
      </c>
      <c r="B1855" s="206" t="s">
        <v>81</v>
      </c>
      <c r="C1855" s="206" t="s">
        <v>88</v>
      </c>
      <c r="D1855" s="210" t="s">
        <v>607</v>
      </c>
      <c r="E1855" s="214" t="s">
        <v>483</v>
      </c>
      <c r="F1855" s="209" t="s">
        <v>182</v>
      </c>
      <c r="G1855" s="206" t="s">
        <v>88</v>
      </c>
      <c r="H1855" s="212">
        <v>22411</v>
      </c>
    </row>
    <row r="1856" spans="1:8" ht="29" hidden="1" x14ac:dyDescent="0.35">
      <c r="A1856" s="209">
        <v>2</v>
      </c>
      <c r="B1856" s="206" t="s">
        <v>81</v>
      </c>
      <c r="C1856" s="206" t="s">
        <v>88</v>
      </c>
      <c r="D1856" s="210" t="s">
        <v>2082</v>
      </c>
      <c r="E1856" s="215" t="s">
        <v>484</v>
      </c>
      <c r="F1856" s="209" t="s">
        <v>182</v>
      </c>
      <c r="G1856" s="206" t="s">
        <v>88</v>
      </c>
      <c r="H1856" s="212">
        <v>224111</v>
      </c>
    </row>
    <row r="1857" spans="1:8" hidden="1" x14ac:dyDescent="0.35">
      <c r="A1857" s="209">
        <v>2</v>
      </c>
      <c r="B1857" s="206" t="s">
        <v>81</v>
      </c>
      <c r="C1857" s="206" t="s">
        <v>88</v>
      </c>
      <c r="D1857" s="210" t="s">
        <v>2083</v>
      </c>
      <c r="E1857" s="215" t="s">
        <v>484</v>
      </c>
      <c r="F1857" s="209" t="s">
        <v>182</v>
      </c>
      <c r="G1857" s="206" t="s">
        <v>88</v>
      </c>
      <c r="H1857" s="212">
        <v>224111</v>
      </c>
    </row>
    <row r="1858" spans="1:8" hidden="1" x14ac:dyDescent="0.35">
      <c r="A1858" s="209">
        <v>2</v>
      </c>
      <c r="B1858" s="206" t="s">
        <v>81</v>
      </c>
      <c r="C1858" s="206" t="s">
        <v>88</v>
      </c>
      <c r="D1858" s="210" t="s">
        <v>608</v>
      </c>
      <c r="E1858" s="215" t="s">
        <v>484</v>
      </c>
      <c r="F1858" s="209" t="s">
        <v>182</v>
      </c>
      <c r="G1858" s="206" t="s">
        <v>88</v>
      </c>
      <c r="H1858" s="212">
        <v>224111</v>
      </c>
    </row>
    <row r="1859" spans="1:8" hidden="1" x14ac:dyDescent="0.35">
      <c r="A1859" s="209">
        <v>2</v>
      </c>
      <c r="B1859" s="206" t="s">
        <v>81</v>
      </c>
      <c r="C1859" s="206" t="s">
        <v>88</v>
      </c>
      <c r="D1859" s="210" t="s">
        <v>608</v>
      </c>
      <c r="E1859" s="214" t="s">
        <v>483</v>
      </c>
      <c r="F1859" s="209" t="s">
        <v>182</v>
      </c>
      <c r="G1859" s="206" t="s">
        <v>88</v>
      </c>
      <c r="H1859" s="212">
        <v>22411</v>
      </c>
    </row>
    <row r="1860" spans="1:8" hidden="1" x14ac:dyDescent="0.35">
      <c r="A1860" s="209">
        <v>2</v>
      </c>
      <c r="B1860" s="206" t="s">
        <v>81</v>
      </c>
      <c r="C1860" s="206" t="s">
        <v>88</v>
      </c>
      <c r="D1860" s="210" t="s">
        <v>2084</v>
      </c>
      <c r="E1860" s="215" t="s">
        <v>484</v>
      </c>
      <c r="F1860" s="209" t="s">
        <v>182</v>
      </c>
      <c r="G1860" s="206" t="s">
        <v>88</v>
      </c>
      <c r="H1860" s="212">
        <v>224111</v>
      </c>
    </row>
    <row r="1861" spans="1:8" hidden="1" x14ac:dyDescent="0.35">
      <c r="A1861" s="209">
        <v>2</v>
      </c>
      <c r="B1861" s="206" t="s">
        <v>81</v>
      </c>
      <c r="C1861" s="206" t="s">
        <v>88</v>
      </c>
      <c r="D1861" s="210" t="s">
        <v>2085</v>
      </c>
      <c r="E1861" s="215" t="s">
        <v>484</v>
      </c>
      <c r="F1861" s="209" t="s">
        <v>182</v>
      </c>
      <c r="G1861" s="206" t="s">
        <v>88</v>
      </c>
      <c r="H1861" s="212">
        <v>224111</v>
      </c>
    </row>
    <row r="1862" spans="1:8" ht="29" hidden="1" x14ac:dyDescent="0.35">
      <c r="A1862" s="209">
        <v>2</v>
      </c>
      <c r="B1862" s="206" t="s">
        <v>81</v>
      </c>
      <c r="C1862" s="206" t="s">
        <v>88</v>
      </c>
      <c r="D1862" s="210" t="s">
        <v>609</v>
      </c>
      <c r="E1862" s="215" t="s">
        <v>484</v>
      </c>
      <c r="F1862" s="209" t="s">
        <v>182</v>
      </c>
      <c r="G1862" s="206" t="s">
        <v>88</v>
      </c>
      <c r="H1862" s="212">
        <v>224111</v>
      </c>
    </row>
    <row r="1863" spans="1:8" ht="29" hidden="1" x14ac:dyDescent="0.35">
      <c r="A1863" s="209">
        <v>2</v>
      </c>
      <c r="B1863" s="206" t="s">
        <v>81</v>
      </c>
      <c r="C1863" s="206" t="s">
        <v>88</v>
      </c>
      <c r="D1863" s="210" t="s">
        <v>2086</v>
      </c>
      <c r="E1863" s="214" t="s">
        <v>483</v>
      </c>
      <c r="F1863" s="209" t="s">
        <v>182</v>
      </c>
      <c r="G1863" s="206" t="s">
        <v>88</v>
      </c>
      <c r="H1863" s="212">
        <v>22411</v>
      </c>
    </row>
    <row r="1864" spans="1:8" hidden="1" x14ac:dyDescent="0.35">
      <c r="A1864" s="209">
        <v>2</v>
      </c>
      <c r="B1864" s="206" t="s">
        <v>81</v>
      </c>
      <c r="C1864" s="206" t="s">
        <v>88</v>
      </c>
      <c r="D1864" s="210" t="s">
        <v>2087</v>
      </c>
      <c r="E1864" s="215" t="s">
        <v>484</v>
      </c>
      <c r="F1864" s="209" t="s">
        <v>182</v>
      </c>
      <c r="G1864" s="206" t="s">
        <v>88</v>
      </c>
      <c r="H1864" s="212">
        <v>224111</v>
      </c>
    </row>
    <row r="1865" spans="1:8" hidden="1" x14ac:dyDescent="0.35">
      <c r="A1865" s="209">
        <v>2</v>
      </c>
      <c r="B1865" s="206" t="s">
        <v>81</v>
      </c>
      <c r="C1865" s="206" t="s">
        <v>88</v>
      </c>
      <c r="D1865" s="210" t="s">
        <v>2088</v>
      </c>
      <c r="E1865" s="215" t="s">
        <v>484</v>
      </c>
      <c r="F1865" s="209" t="s">
        <v>182</v>
      </c>
      <c r="G1865" s="206" t="s">
        <v>88</v>
      </c>
      <c r="H1865" s="212">
        <v>224111</v>
      </c>
    </row>
    <row r="1866" spans="1:8" hidden="1" x14ac:dyDescent="0.35">
      <c r="A1866" s="209">
        <v>2</v>
      </c>
      <c r="B1866" s="206" t="s">
        <v>81</v>
      </c>
      <c r="C1866" s="206" t="s">
        <v>88</v>
      </c>
      <c r="D1866" s="210" t="s">
        <v>2089</v>
      </c>
      <c r="E1866" s="215" t="s">
        <v>484</v>
      </c>
      <c r="F1866" s="209" t="s">
        <v>182</v>
      </c>
      <c r="G1866" s="206" t="s">
        <v>88</v>
      </c>
      <c r="H1866" s="212">
        <v>224111</v>
      </c>
    </row>
    <row r="1867" spans="1:8" ht="29" x14ac:dyDescent="0.35">
      <c r="A1867" s="209">
        <v>2</v>
      </c>
      <c r="B1867" s="206" t="s">
        <v>81</v>
      </c>
      <c r="C1867" s="206" t="s">
        <v>88</v>
      </c>
      <c r="D1867" s="210" t="s">
        <v>2090</v>
      </c>
      <c r="E1867" s="213" t="s">
        <v>332</v>
      </c>
      <c r="F1867" s="209" t="s">
        <v>183</v>
      </c>
      <c r="G1867" s="206" t="s">
        <v>88</v>
      </c>
      <c r="H1867" s="212">
        <v>5122</v>
      </c>
    </row>
    <row r="1868" spans="1:8" ht="29" hidden="1" x14ac:dyDescent="0.35">
      <c r="A1868" s="209">
        <v>2</v>
      </c>
      <c r="B1868" s="206" t="s">
        <v>81</v>
      </c>
      <c r="C1868" s="206" t="s">
        <v>88</v>
      </c>
      <c r="D1868" s="210" t="s">
        <v>2091</v>
      </c>
      <c r="E1868" s="214" t="s">
        <v>483</v>
      </c>
      <c r="F1868" s="209" t="s">
        <v>183</v>
      </c>
      <c r="G1868" s="206" t="s">
        <v>88</v>
      </c>
      <c r="H1868" s="212">
        <v>22411</v>
      </c>
    </row>
    <row r="1869" spans="1:8" ht="29" hidden="1" x14ac:dyDescent="0.35">
      <c r="A1869" s="209">
        <v>2</v>
      </c>
      <c r="B1869" s="206" t="s">
        <v>81</v>
      </c>
      <c r="C1869" s="206" t="s">
        <v>88</v>
      </c>
      <c r="D1869" s="210" t="s">
        <v>2092</v>
      </c>
      <c r="E1869" s="215" t="s">
        <v>484</v>
      </c>
      <c r="F1869" s="209" t="s">
        <v>183</v>
      </c>
      <c r="G1869" s="206" t="s">
        <v>88</v>
      </c>
      <c r="H1869" s="212">
        <v>224111</v>
      </c>
    </row>
    <row r="1870" spans="1:8" ht="29" hidden="1" x14ac:dyDescent="0.35">
      <c r="A1870" s="209">
        <v>2</v>
      </c>
      <c r="B1870" s="206" t="s">
        <v>81</v>
      </c>
      <c r="C1870" s="206" t="s">
        <v>88</v>
      </c>
      <c r="D1870" s="210" t="s">
        <v>2093</v>
      </c>
      <c r="E1870" s="215" t="s">
        <v>484</v>
      </c>
      <c r="F1870" s="209" t="s">
        <v>183</v>
      </c>
      <c r="G1870" s="206" t="s">
        <v>88</v>
      </c>
      <c r="H1870" s="212">
        <v>224111</v>
      </c>
    </row>
    <row r="1871" spans="1:8" hidden="1" x14ac:dyDescent="0.35">
      <c r="A1871" s="209">
        <v>2</v>
      </c>
      <c r="B1871" s="206" t="s">
        <v>81</v>
      </c>
      <c r="C1871" s="206" t="s">
        <v>88</v>
      </c>
      <c r="D1871" s="210" t="s">
        <v>2094</v>
      </c>
      <c r="E1871" s="215" t="s">
        <v>484</v>
      </c>
      <c r="F1871" s="209" t="s">
        <v>183</v>
      </c>
      <c r="G1871" s="206" t="s">
        <v>88</v>
      </c>
      <c r="H1871" s="212">
        <v>224111</v>
      </c>
    </row>
    <row r="1872" spans="1:8" ht="29" hidden="1" x14ac:dyDescent="0.35">
      <c r="A1872" s="209">
        <v>2</v>
      </c>
      <c r="B1872" s="206" t="s">
        <v>81</v>
      </c>
      <c r="C1872" s="206" t="s">
        <v>88</v>
      </c>
      <c r="D1872" s="210" t="s">
        <v>2095</v>
      </c>
      <c r="E1872" s="215" t="s">
        <v>484</v>
      </c>
      <c r="F1872" s="209" t="s">
        <v>183</v>
      </c>
      <c r="G1872" s="206" t="s">
        <v>88</v>
      </c>
      <c r="H1872" s="212">
        <v>224111</v>
      </c>
    </row>
    <row r="1873" spans="1:8" hidden="1" x14ac:dyDescent="0.35">
      <c r="A1873" s="209">
        <v>2</v>
      </c>
      <c r="B1873" s="206" t="s">
        <v>81</v>
      </c>
      <c r="C1873" s="206" t="s">
        <v>88</v>
      </c>
      <c r="D1873" s="210" t="s">
        <v>2096</v>
      </c>
      <c r="E1873" s="215" t="s">
        <v>484</v>
      </c>
      <c r="F1873" s="209" t="s">
        <v>183</v>
      </c>
      <c r="G1873" s="206" t="s">
        <v>88</v>
      </c>
      <c r="H1873" s="212">
        <v>224111</v>
      </c>
    </row>
    <row r="1874" spans="1:8" hidden="1" x14ac:dyDescent="0.35">
      <c r="A1874" s="209">
        <v>2</v>
      </c>
      <c r="B1874" s="206" t="s">
        <v>81</v>
      </c>
      <c r="C1874" s="206" t="s">
        <v>88</v>
      </c>
      <c r="D1874" s="210" t="s">
        <v>2097</v>
      </c>
      <c r="E1874" s="214" t="s">
        <v>483</v>
      </c>
      <c r="F1874" s="209" t="s">
        <v>183</v>
      </c>
      <c r="G1874" s="206" t="s">
        <v>88</v>
      </c>
      <c r="H1874" s="212">
        <v>22411</v>
      </c>
    </row>
    <row r="1875" spans="1:8" ht="29" hidden="1" x14ac:dyDescent="0.35">
      <c r="A1875" s="209">
        <v>2</v>
      </c>
      <c r="B1875" s="206" t="s">
        <v>81</v>
      </c>
      <c r="C1875" s="206" t="s">
        <v>88</v>
      </c>
      <c r="D1875" s="210" t="s">
        <v>2098</v>
      </c>
      <c r="E1875" s="215" t="s">
        <v>484</v>
      </c>
      <c r="F1875" s="209" t="s">
        <v>183</v>
      </c>
      <c r="G1875" s="206" t="s">
        <v>88</v>
      </c>
      <c r="H1875" s="212">
        <v>224111</v>
      </c>
    </row>
    <row r="1876" spans="1:8" ht="29" hidden="1" x14ac:dyDescent="0.35">
      <c r="A1876" s="209">
        <v>2</v>
      </c>
      <c r="B1876" s="206" t="s">
        <v>81</v>
      </c>
      <c r="C1876" s="206" t="s">
        <v>88</v>
      </c>
      <c r="D1876" s="210" t="s">
        <v>2099</v>
      </c>
      <c r="E1876" s="215" t="s">
        <v>484</v>
      </c>
      <c r="F1876" s="209" t="s">
        <v>183</v>
      </c>
      <c r="G1876" s="206" t="s">
        <v>88</v>
      </c>
      <c r="H1876" s="212">
        <v>224111</v>
      </c>
    </row>
    <row r="1877" spans="1:8" hidden="1" x14ac:dyDescent="0.35">
      <c r="A1877" s="209">
        <v>2</v>
      </c>
      <c r="B1877" s="206" t="s">
        <v>81</v>
      </c>
      <c r="C1877" s="206" t="s">
        <v>88</v>
      </c>
      <c r="D1877" s="210" t="s">
        <v>2100</v>
      </c>
      <c r="E1877" s="215" t="s">
        <v>484</v>
      </c>
      <c r="F1877" s="209" t="s">
        <v>183</v>
      </c>
      <c r="G1877" s="206" t="s">
        <v>88</v>
      </c>
      <c r="H1877" s="212">
        <v>224111</v>
      </c>
    </row>
    <row r="1878" spans="1:8" hidden="1" x14ac:dyDescent="0.35">
      <c r="A1878" s="209">
        <v>2</v>
      </c>
      <c r="B1878" s="206" t="s">
        <v>81</v>
      </c>
      <c r="C1878" s="206" t="s">
        <v>88</v>
      </c>
      <c r="D1878" s="210" t="s">
        <v>2101</v>
      </c>
      <c r="E1878" s="214" t="s">
        <v>483</v>
      </c>
      <c r="F1878" s="209" t="s">
        <v>183</v>
      </c>
      <c r="G1878" s="206" t="s">
        <v>88</v>
      </c>
      <c r="H1878" s="212">
        <v>22411</v>
      </c>
    </row>
    <row r="1879" spans="1:8" ht="29" hidden="1" x14ac:dyDescent="0.35">
      <c r="A1879" s="209">
        <v>2</v>
      </c>
      <c r="B1879" s="206" t="s">
        <v>81</v>
      </c>
      <c r="C1879" s="206" t="s">
        <v>88</v>
      </c>
      <c r="D1879" s="210" t="s">
        <v>2102</v>
      </c>
      <c r="E1879" s="215" t="s">
        <v>484</v>
      </c>
      <c r="F1879" s="209" t="s">
        <v>183</v>
      </c>
      <c r="G1879" s="206" t="s">
        <v>88</v>
      </c>
      <c r="H1879" s="212">
        <v>224111</v>
      </c>
    </row>
    <row r="1880" spans="1:8" hidden="1" x14ac:dyDescent="0.35">
      <c r="A1880" s="209">
        <v>2</v>
      </c>
      <c r="B1880" s="206" t="s">
        <v>81</v>
      </c>
      <c r="C1880" s="206" t="s">
        <v>88</v>
      </c>
      <c r="D1880" s="210" t="s">
        <v>2103</v>
      </c>
      <c r="E1880" s="215" t="s">
        <v>484</v>
      </c>
      <c r="F1880" s="209" t="s">
        <v>183</v>
      </c>
      <c r="G1880" s="206" t="s">
        <v>88</v>
      </c>
      <c r="H1880" s="212">
        <v>224111</v>
      </c>
    </row>
    <row r="1881" spans="1:8" hidden="1" x14ac:dyDescent="0.35">
      <c r="A1881" s="209">
        <v>2</v>
      </c>
      <c r="B1881" s="206" t="s">
        <v>81</v>
      </c>
      <c r="C1881" s="206" t="s">
        <v>88</v>
      </c>
      <c r="D1881" s="210" t="s">
        <v>2104</v>
      </c>
      <c r="E1881" s="214" t="s">
        <v>483</v>
      </c>
      <c r="F1881" s="209" t="s">
        <v>183</v>
      </c>
      <c r="G1881" s="206" t="s">
        <v>88</v>
      </c>
      <c r="H1881" s="212">
        <v>22411</v>
      </c>
    </row>
    <row r="1882" spans="1:8" ht="29" hidden="1" x14ac:dyDescent="0.35">
      <c r="A1882" s="209">
        <v>2</v>
      </c>
      <c r="B1882" s="206" t="s">
        <v>81</v>
      </c>
      <c r="C1882" s="206" t="s">
        <v>88</v>
      </c>
      <c r="D1882" s="210" t="s">
        <v>2105</v>
      </c>
      <c r="E1882" s="215" t="s">
        <v>484</v>
      </c>
      <c r="F1882" s="209" t="s">
        <v>183</v>
      </c>
      <c r="G1882" s="206" t="s">
        <v>88</v>
      </c>
      <c r="H1882" s="212">
        <v>224111</v>
      </c>
    </row>
    <row r="1883" spans="1:8" ht="29" hidden="1" x14ac:dyDescent="0.35">
      <c r="A1883" s="209">
        <v>2</v>
      </c>
      <c r="B1883" s="206" t="s">
        <v>81</v>
      </c>
      <c r="C1883" s="206" t="s">
        <v>88</v>
      </c>
      <c r="D1883" s="210" t="s">
        <v>2106</v>
      </c>
      <c r="E1883" s="215" t="s">
        <v>484</v>
      </c>
      <c r="F1883" s="209" t="s">
        <v>183</v>
      </c>
      <c r="G1883" s="206" t="s">
        <v>88</v>
      </c>
      <c r="H1883" s="212">
        <v>224111</v>
      </c>
    </row>
    <row r="1884" spans="1:8" hidden="1" x14ac:dyDescent="0.35">
      <c r="A1884" s="209">
        <v>2</v>
      </c>
      <c r="B1884" s="206" t="s">
        <v>81</v>
      </c>
      <c r="C1884" s="206" t="s">
        <v>88</v>
      </c>
      <c r="D1884" s="210" t="s">
        <v>2107</v>
      </c>
      <c r="E1884" s="215" t="s">
        <v>484</v>
      </c>
      <c r="F1884" s="209" t="s">
        <v>183</v>
      </c>
      <c r="G1884" s="206" t="s">
        <v>88</v>
      </c>
      <c r="H1884" s="212">
        <v>224111</v>
      </c>
    </row>
    <row r="1885" spans="1:8" hidden="1" x14ac:dyDescent="0.35">
      <c r="A1885" s="209">
        <v>2</v>
      </c>
      <c r="B1885" s="206" t="s">
        <v>81</v>
      </c>
      <c r="C1885" s="206" t="s">
        <v>88</v>
      </c>
      <c r="D1885" s="210" t="s">
        <v>2108</v>
      </c>
      <c r="E1885" s="215" t="s">
        <v>484</v>
      </c>
      <c r="F1885" s="209" t="s">
        <v>183</v>
      </c>
      <c r="G1885" s="206" t="s">
        <v>88</v>
      </c>
      <c r="H1885" s="212">
        <v>224111</v>
      </c>
    </row>
    <row r="1886" spans="1:8" hidden="1" x14ac:dyDescent="0.35">
      <c r="A1886" s="209">
        <v>2</v>
      </c>
      <c r="B1886" s="206" t="s">
        <v>81</v>
      </c>
      <c r="C1886" s="206" t="s">
        <v>88</v>
      </c>
      <c r="D1886" s="210" t="s">
        <v>2109</v>
      </c>
      <c r="E1886" s="214" t="s">
        <v>483</v>
      </c>
      <c r="F1886" s="209" t="s">
        <v>183</v>
      </c>
      <c r="G1886" s="206" t="s">
        <v>88</v>
      </c>
      <c r="H1886" s="212">
        <v>22411</v>
      </c>
    </row>
    <row r="1887" spans="1:8" ht="29" hidden="1" x14ac:dyDescent="0.35">
      <c r="A1887" s="209">
        <v>2</v>
      </c>
      <c r="B1887" s="206" t="s">
        <v>81</v>
      </c>
      <c r="C1887" s="206" t="s">
        <v>88</v>
      </c>
      <c r="D1887" s="210" t="s">
        <v>2110</v>
      </c>
      <c r="E1887" s="215" t="s">
        <v>484</v>
      </c>
      <c r="F1887" s="209" t="s">
        <v>183</v>
      </c>
      <c r="G1887" s="206" t="s">
        <v>88</v>
      </c>
      <c r="H1887" s="212">
        <v>224111</v>
      </c>
    </row>
    <row r="1888" spans="1:8" ht="29" hidden="1" x14ac:dyDescent="0.35">
      <c r="A1888" s="209">
        <v>2</v>
      </c>
      <c r="B1888" s="206" t="s">
        <v>81</v>
      </c>
      <c r="C1888" s="206" t="s">
        <v>88</v>
      </c>
      <c r="D1888" s="210" t="s">
        <v>2111</v>
      </c>
      <c r="E1888" s="215" t="s">
        <v>484</v>
      </c>
      <c r="F1888" s="209" t="s">
        <v>183</v>
      </c>
      <c r="G1888" s="206" t="s">
        <v>88</v>
      </c>
      <c r="H1888" s="212">
        <v>224111</v>
      </c>
    </row>
    <row r="1889" spans="1:8" hidden="1" x14ac:dyDescent="0.35">
      <c r="A1889" s="209">
        <v>2</v>
      </c>
      <c r="B1889" s="206" t="s">
        <v>81</v>
      </c>
      <c r="C1889" s="206" t="s">
        <v>88</v>
      </c>
      <c r="D1889" s="210" t="s">
        <v>2112</v>
      </c>
      <c r="E1889" s="215" t="s">
        <v>484</v>
      </c>
      <c r="F1889" s="209" t="s">
        <v>183</v>
      </c>
      <c r="G1889" s="206" t="s">
        <v>88</v>
      </c>
      <c r="H1889" s="212">
        <v>224111</v>
      </c>
    </row>
    <row r="1890" spans="1:8" hidden="1" x14ac:dyDescent="0.35">
      <c r="A1890" s="209">
        <v>2</v>
      </c>
      <c r="B1890" s="206" t="s">
        <v>81</v>
      </c>
      <c r="C1890" s="206" t="s">
        <v>88</v>
      </c>
      <c r="D1890" s="210" t="s">
        <v>2113</v>
      </c>
      <c r="E1890" s="215" t="s">
        <v>484</v>
      </c>
      <c r="F1890" s="209" t="s">
        <v>183</v>
      </c>
      <c r="G1890" s="206" t="s">
        <v>88</v>
      </c>
      <c r="H1890" s="212">
        <v>224111</v>
      </c>
    </row>
    <row r="1891" spans="1:8" hidden="1" x14ac:dyDescent="0.35">
      <c r="A1891" s="209">
        <v>2</v>
      </c>
      <c r="B1891" s="206" t="s">
        <v>81</v>
      </c>
      <c r="C1891" s="206" t="s">
        <v>88</v>
      </c>
      <c r="D1891" s="210" t="s">
        <v>2114</v>
      </c>
      <c r="E1891" s="214" t="s">
        <v>483</v>
      </c>
      <c r="F1891" s="209" t="s">
        <v>183</v>
      </c>
      <c r="G1891" s="206" t="s">
        <v>88</v>
      </c>
      <c r="H1891" s="212">
        <v>22411</v>
      </c>
    </row>
    <row r="1892" spans="1:8" ht="29" hidden="1" x14ac:dyDescent="0.35">
      <c r="A1892" s="209">
        <v>2</v>
      </c>
      <c r="B1892" s="206" t="s">
        <v>81</v>
      </c>
      <c r="C1892" s="206" t="s">
        <v>88</v>
      </c>
      <c r="D1892" s="210" t="s">
        <v>2115</v>
      </c>
      <c r="E1892" s="215" t="s">
        <v>484</v>
      </c>
      <c r="F1892" s="209" t="s">
        <v>183</v>
      </c>
      <c r="G1892" s="206" t="s">
        <v>88</v>
      </c>
      <c r="H1892" s="212">
        <v>224111</v>
      </c>
    </row>
    <row r="1893" spans="1:8" ht="29" hidden="1" x14ac:dyDescent="0.35">
      <c r="A1893" s="209">
        <v>2</v>
      </c>
      <c r="B1893" s="206" t="s">
        <v>81</v>
      </c>
      <c r="C1893" s="206" t="s">
        <v>88</v>
      </c>
      <c r="D1893" s="210" t="s">
        <v>2116</v>
      </c>
      <c r="E1893" s="215" t="s">
        <v>484</v>
      </c>
      <c r="F1893" s="209" t="s">
        <v>183</v>
      </c>
      <c r="G1893" s="206" t="s">
        <v>88</v>
      </c>
      <c r="H1893" s="212">
        <v>224111</v>
      </c>
    </row>
    <row r="1894" spans="1:8" hidden="1" x14ac:dyDescent="0.35">
      <c r="A1894" s="209">
        <v>2</v>
      </c>
      <c r="B1894" s="206" t="s">
        <v>81</v>
      </c>
      <c r="C1894" s="206" t="s">
        <v>88</v>
      </c>
      <c r="D1894" s="210" t="s">
        <v>2117</v>
      </c>
      <c r="E1894" s="215" t="s">
        <v>484</v>
      </c>
      <c r="F1894" s="209" t="s">
        <v>183</v>
      </c>
      <c r="G1894" s="206" t="s">
        <v>88</v>
      </c>
      <c r="H1894" s="212">
        <v>224111</v>
      </c>
    </row>
    <row r="1895" spans="1:8" hidden="1" x14ac:dyDescent="0.35">
      <c r="A1895" s="209">
        <v>2</v>
      </c>
      <c r="B1895" s="206" t="s">
        <v>81</v>
      </c>
      <c r="C1895" s="206" t="s">
        <v>88</v>
      </c>
      <c r="D1895" s="210" t="s">
        <v>2118</v>
      </c>
      <c r="E1895" s="215" t="s">
        <v>484</v>
      </c>
      <c r="F1895" s="209" t="s">
        <v>183</v>
      </c>
      <c r="G1895" s="206" t="s">
        <v>88</v>
      </c>
      <c r="H1895" s="212">
        <v>224111</v>
      </c>
    </row>
    <row r="1896" spans="1:8" hidden="1" x14ac:dyDescent="0.35">
      <c r="A1896" s="209">
        <v>2</v>
      </c>
      <c r="B1896" s="206" t="s">
        <v>81</v>
      </c>
      <c r="C1896" s="206" t="s">
        <v>88</v>
      </c>
      <c r="D1896" s="210" t="s">
        <v>2119</v>
      </c>
      <c r="E1896" s="214" t="s">
        <v>483</v>
      </c>
      <c r="F1896" s="209" t="s">
        <v>183</v>
      </c>
      <c r="G1896" s="206" t="s">
        <v>88</v>
      </c>
      <c r="H1896" s="212">
        <v>22411</v>
      </c>
    </row>
    <row r="1897" spans="1:8" ht="29" hidden="1" x14ac:dyDescent="0.35">
      <c r="A1897" s="209">
        <v>2</v>
      </c>
      <c r="B1897" s="206" t="s">
        <v>81</v>
      </c>
      <c r="C1897" s="206" t="s">
        <v>88</v>
      </c>
      <c r="D1897" s="210" t="s">
        <v>2120</v>
      </c>
      <c r="E1897" s="215" t="s">
        <v>484</v>
      </c>
      <c r="F1897" s="209" t="s">
        <v>183</v>
      </c>
      <c r="G1897" s="206" t="s">
        <v>88</v>
      </c>
      <c r="H1897" s="212">
        <v>224111</v>
      </c>
    </row>
    <row r="1898" spans="1:8" ht="29" hidden="1" x14ac:dyDescent="0.35">
      <c r="A1898" s="209">
        <v>2</v>
      </c>
      <c r="B1898" s="206" t="s">
        <v>81</v>
      </c>
      <c r="C1898" s="206" t="s">
        <v>88</v>
      </c>
      <c r="D1898" s="210" t="s">
        <v>2121</v>
      </c>
      <c r="E1898" s="215" t="s">
        <v>484</v>
      </c>
      <c r="F1898" s="209" t="s">
        <v>183</v>
      </c>
      <c r="G1898" s="206" t="s">
        <v>88</v>
      </c>
      <c r="H1898" s="212">
        <v>224111</v>
      </c>
    </row>
    <row r="1899" spans="1:8" ht="29" hidden="1" x14ac:dyDescent="0.35">
      <c r="A1899" s="209">
        <v>2</v>
      </c>
      <c r="B1899" s="206" t="s">
        <v>81</v>
      </c>
      <c r="C1899" s="206" t="s">
        <v>88</v>
      </c>
      <c r="D1899" s="210" t="s">
        <v>2122</v>
      </c>
      <c r="E1899" s="215" t="s">
        <v>484</v>
      </c>
      <c r="F1899" s="209" t="s">
        <v>183</v>
      </c>
      <c r="G1899" s="206" t="s">
        <v>88</v>
      </c>
      <c r="H1899" s="212">
        <v>224111</v>
      </c>
    </row>
    <row r="1900" spans="1:8" hidden="1" x14ac:dyDescent="0.35">
      <c r="A1900" s="209">
        <v>2</v>
      </c>
      <c r="B1900" s="206" t="s">
        <v>81</v>
      </c>
      <c r="C1900" s="206" t="s">
        <v>88</v>
      </c>
      <c r="D1900" s="210" t="s">
        <v>2123</v>
      </c>
      <c r="E1900" s="215" t="s">
        <v>484</v>
      </c>
      <c r="F1900" s="209" t="s">
        <v>183</v>
      </c>
      <c r="G1900" s="206" t="s">
        <v>88</v>
      </c>
      <c r="H1900" s="212">
        <v>224111</v>
      </c>
    </row>
    <row r="1901" spans="1:8" hidden="1" x14ac:dyDescent="0.35">
      <c r="A1901" s="209">
        <v>2</v>
      </c>
      <c r="B1901" s="206" t="s">
        <v>81</v>
      </c>
      <c r="C1901" s="206" t="s">
        <v>88</v>
      </c>
      <c r="D1901" s="210" t="s">
        <v>2124</v>
      </c>
      <c r="E1901" s="214" t="s">
        <v>483</v>
      </c>
      <c r="F1901" s="209" t="s">
        <v>183</v>
      </c>
      <c r="G1901" s="206" t="s">
        <v>88</v>
      </c>
      <c r="H1901" s="212">
        <v>22411</v>
      </c>
    </row>
    <row r="1902" spans="1:8" ht="29" hidden="1" x14ac:dyDescent="0.35">
      <c r="A1902" s="209">
        <v>2</v>
      </c>
      <c r="B1902" s="206" t="s">
        <v>81</v>
      </c>
      <c r="C1902" s="206" t="s">
        <v>88</v>
      </c>
      <c r="D1902" s="210" t="s">
        <v>2125</v>
      </c>
      <c r="E1902" s="215" t="s">
        <v>484</v>
      </c>
      <c r="F1902" s="209" t="s">
        <v>183</v>
      </c>
      <c r="G1902" s="206" t="s">
        <v>88</v>
      </c>
      <c r="H1902" s="212">
        <v>224111</v>
      </c>
    </row>
    <row r="1903" spans="1:8" hidden="1" x14ac:dyDescent="0.35">
      <c r="A1903" s="209">
        <v>2</v>
      </c>
      <c r="B1903" s="206" t="s">
        <v>81</v>
      </c>
      <c r="C1903" s="206" t="s">
        <v>88</v>
      </c>
      <c r="D1903" s="210" t="s">
        <v>2126</v>
      </c>
      <c r="E1903" s="215" t="s">
        <v>484</v>
      </c>
      <c r="F1903" s="209" t="s">
        <v>183</v>
      </c>
      <c r="G1903" s="206" t="s">
        <v>88</v>
      </c>
      <c r="H1903" s="212">
        <v>224111</v>
      </c>
    </row>
    <row r="1904" spans="1:8" hidden="1" x14ac:dyDescent="0.35">
      <c r="A1904" s="209">
        <v>2</v>
      </c>
      <c r="B1904" s="206" t="s">
        <v>81</v>
      </c>
      <c r="C1904" s="206" t="s">
        <v>88</v>
      </c>
      <c r="D1904" s="210" t="s">
        <v>2127</v>
      </c>
      <c r="E1904" s="215" t="s">
        <v>484</v>
      </c>
      <c r="F1904" s="209" t="s">
        <v>183</v>
      </c>
      <c r="G1904" s="206" t="s">
        <v>88</v>
      </c>
      <c r="H1904" s="212">
        <v>224111</v>
      </c>
    </row>
    <row r="1905" spans="1:8" hidden="1" x14ac:dyDescent="0.35">
      <c r="A1905" s="209">
        <v>2</v>
      </c>
      <c r="B1905" s="206" t="s">
        <v>81</v>
      </c>
      <c r="C1905" s="206" t="s">
        <v>88</v>
      </c>
      <c r="D1905" s="210" t="s">
        <v>2128</v>
      </c>
      <c r="E1905" s="214" t="s">
        <v>483</v>
      </c>
      <c r="F1905" s="209" t="s">
        <v>183</v>
      </c>
      <c r="G1905" s="206" t="s">
        <v>88</v>
      </c>
      <c r="H1905" s="212">
        <v>22411</v>
      </c>
    </row>
    <row r="1906" spans="1:8" hidden="1" x14ac:dyDescent="0.35">
      <c r="A1906" s="209">
        <v>2</v>
      </c>
      <c r="B1906" s="206" t="s">
        <v>81</v>
      </c>
      <c r="C1906" s="206" t="s">
        <v>88</v>
      </c>
      <c r="D1906" s="210" t="s">
        <v>2129</v>
      </c>
      <c r="E1906" s="215" t="s">
        <v>484</v>
      </c>
      <c r="F1906" s="209" t="s">
        <v>183</v>
      </c>
      <c r="G1906" s="206" t="s">
        <v>88</v>
      </c>
      <c r="H1906" s="212">
        <v>224111</v>
      </c>
    </row>
    <row r="1907" spans="1:8" hidden="1" x14ac:dyDescent="0.35">
      <c r="A1907" s="209">
        <v>2</v>
      </c>
      <c r="B1907" s="206" t="s">
        <v>81</v>
      </c>
      <c r="C1907" s="206" t="s">
        <v>88</v>
      </c>
      <c r="D1907" s="210" t="s">
        <v>2130</v>
      </c>
      <c r="E1907" s="215" t="s">
        <v>484</v>
      </c>
      <c r="F1907" s="209" t="s">
        <v>183</v>
      </c>
      <c r="G1907" s="206" t="s">
        <v>88</v>
      </c>
      <c r="H1907" s="212">
        <v>224111</v>
      </c>
    </row>
    <row r="1908" spans="1:8" hidden="1" x14ac:dyDescent="0.35">
      <c r="A1908" s="209">
        <v>2</v>
      </c>
      <c r="B1908" s="206" t="s">
        <v>81</v>
      </c>
      <c r="C1908" s="206" t="s">
        <v>88</v>
      </c>
      <c r="D1908" s="210" t="s">
        <v>2131</v>
      </c>
      <c r="E1908" s="215" t="s">
        <v>484</v>
      </c>
      <c r="F1908" s="209" t="s">
        <v>183</v>
      </c>
      <c r="G1908" s="206" t="s">
        <v>88</v>
      </c>
      <c r="H1908" s="212">
        <v>224111</v>
      </c>
    </row>
    <row r="1909" spans="1:8" hidden="1" x14ac:dyDescent="0.35">
      <c r="A1909" s="209">
        <v>2</v>
      </c>
      <c r="B1909" s="206" t="s">
        <v>81</v>
      </c>
      <c r="C1909" s="206" t="s">
        <v>88</v>
      </c>
      <c r="D1909" s="210" t="s">
        <v>2132</v>
      </c>
      <c r="E1909" s="215" t="s">
        <v>484</v>
      </c>
      <c r="F1909" s="209" t="s">
        <v>183</v>
      </c>
      <c r="G1909" s="206" t="s">
        <v>88</v>
      </c>
      <c r="H1909" s="212">
        <v>224111</v>
      </c>
    </row>
    <row r="1910" spans="1:8" hidden="1" x14ac:dyDescent="0.35">
      <c r="A1910" s="209">
        <v>2</v>
      </c>
      <c r="B1910" s="206" t="s">
        <v>81</v>
      </c>
      <c r="C1910" s="206" t="s">
        <v>88</v>
      </c>
      <c r="D1910" s="210" t="s">
        <v>2133</v>
      </c>
      <c r="E1910" s="214" t="s">
        <v>483</v>
      </c>
      <c r="F1910" s="209" t="s">
        <v>183</v>
      </c>
      <c r="G1910" s="206" t="s">
        <v>88</v>
      </c>
      <c r="H1910" s="212">
        <v>22411</v>
      </c>
    </row>
    <row r="1911" spans="1:8" ht="29" hidden="1" x14ac:dyDescent="0.35">
      <c r="A1911" s="209">
        <v>2</v>
      </c>
      <c r="B1911" s="206" t="s">
        <v>81</v>
      </c>
      <c r="C1911" s="206" t="s">
        <v>88</v>
      </c>
      <c r="D1911" s="210" t="s">
        <v>2134</v>
      </c>
      <c r="E1911" s="215" t="s">
        <v>484</v>
      </c>
      <c r="F1911" s="209" t="s">
        <v>183</v>
      </c>
      <c r="G1911" s="206" t="s">
        <v>88</v>
      </c>
      <c r="H1911" s="212">
        <v>224111</v>
      </c>
    </row>
    <row r="1912" spans="1:8" ht="29" hidden="1" x14ac:dyDescent="0.35">
      <c r="A1912" s="209">
        <v>2</v>
      </c>
      <c r="B1912" s="206" t="s">
        <v>81</v>
      </c>
      <c r="C1912" s="206" t="s">
        <v>88</v>
      </c>
      <c r="D1912" s="210" t="s">
        <v>2135</v>
      </c>
      <c r="E1912" s="215" t="s">
        <v>484</v>
      </c>
      <c r="F1912" s="209" t="s">
        <v>183</v>
      </c>
      <c r="G1912" s="206" t="s">
        <v>88</v>
      </c>
      <c r="H1912" s="212">
        <v>224111</v>
      </c>
    </row>
    <row r="1913" spans="1:8" ht="29" hidden="1" x14ac:dyDescent="0.35">
      <c r="A1913" s="209">
        <v>2</v>
      </c>
      <c r="B1913" s="206" t="s">
        <v>81</v>
      </c>
      <c r="C1913" s="206" t="s">
        <v>88</v>
      </c>
      <c r="D1913" s="210" t="s">
        <v>2136</v>
      </c>
      <c r="E1913" s="215" t="s">
        <v>484</v>
      </c>
      <c r="F1913" s="209" t="s">
        <v>183</v>
      </c>
      <c r="G1913" s="206" t="s">
        <v>88</v>
      </c>
      <c r="H1913" s="212">
        <v>224111</v>
      </c>
    </row>
    <row r="1914" spans="1:8" ht="29" hidden="1" x14ac:dyDescent="0.35">
      <c r="A1914" s="209">
        <v>2</v>
      </c>
      <c r="B1914" s="206" t="s">
        <v>81</v>
      </c>
      <c r="C1914" s="206" t="s">
        <v>88</v>
      </c>
      <c r="D1914" s="210" t="s">
        <v>2137</v>
      </c>
      <c r="E1914" s="215" t="s">
        <v>484</v>
      </c>
      <c r="F1914" s="209" t="s">
        <v>183</v>
      </c>
      <c r="G1914" s="206" t="s">
        <v>88</v>
      </c>
      <c r="H1914" s="212">
        <v>224111</v>
      </c>
    </row>
    <row r="1915" spans="1:8" hidden="1" x14ac:dyDescent="0.35">
      <c r="A1915" s="209">
        <v>2</v>
      </c>
      <c r="B1915" s="206" t="s">
        <v>81</v>
      </c>
      <c r="C1915" s="206" t="s">
        <v>88</v>
      </c>
      <c r="D1915" s="210" t="s">
        <v>2138</v>
      </c>
      <c r="E1915" s="214" t="s">
        <v>483</v>
      </c>
      <c r="F1915" s="209" t="s">
        <v>183</v>
      </c>
      <c r="G1915" s="206" t="s">
        <v>88</v>
      </c>
      <c r="H1915" s="212">
        <v>22411</v>
      </c>
    </row>
    <row r="1916" spans="1:8" ht="29" hidden="1" x14ac:dyDescent="0.35">
      <c r="A1916" s="209">
        <v>2</v>
      </c>
      <c r="B1916" s="206" t="s">
        <v>81</v>
      </c>
      <c r="C1916" s="206" t="s">
        <v>88</v>
      </c>
      <c r="D1916" s="210" t="s">
        <v>2139</v>
      </c>
      <c r="E1916" s="215" t="s">
        <v>484</v>
      </c>
      <c r="F1916" s="209" t="s">
        <v>183</v>
      </c>
      <c r="G1916" s="206" t="s">
        <v>88</v>
      </c>
      <c r="H1916" s="212">
        <v>224111</v>
      </c>
    </row>
    <row r="1917" spans="1:8" ht="29" hidden="1" x14ac:dyDescent="0.35">
      <c r="A1917" s="209">
        <v>2</v>
      </c>
      <c r="B1917" s="206" t="s">
        <v>81</v>
      </c>
      <c r="C1917" s="206" t="s">
        <v>88</v>
      </c>
      <c r="D1917" s="210" t="s">
        <v>2140</v>
      </c>
      <c r="E1917" s="215" t="s">
        <v>484</v>
      </c>
      <c r="F1917" s="209" t="s">
        <v>183</v>
      </c>
      <c r="G1917" s="206" t="s">
        <v>88</v>
      </c>
      <c r="H1917" s="212">
        <v>224111</v>
      </c>
    </row>
    <row r="1918" spans="1:8" hidden="1" x14ac:dyDescent="0.35">
      <c r="A1918" s="209">
        <v>2</v>
      </c>
      <c r="B1918" s="206" t="s">
        <v>81</v>
      </c>
      <c r="C1918" s="206" t="s">
        <v>88</v>
      </c>
      <c r="D1918" s="210" t="s">
        <v>2141</v>
      </c>
      <c r="E1918" s="215" t="s">
        <v>484</v>
      </c>
      <c r="F1918" s="209" t="s">
        <v>183</v>
      </c>
      <c r="G1918" s="206" t="s">
        <v>88</v>
      </c>
      <c r="H1918" s="212">
        <v>224111</v>
      </c>
    </row>
    <row r="1919" spans="1:8" x14ac:dyDescent="0.35">
      <c r="A1919" s="209">
        <v>2</v>
      </c>
      <c r="B1919" s="206" t="s">
        <v>81</v>
      </c>
      <c r="C1919" s="206" t="s">
        <v>88</v>
      </c>
      <c r="D1919" s="210" t="s">
        <v>2142</v>
      </c>
      <c r="E1919" s="213" t="s">
        <v>332</v>
      </c>
      <c r="F1919" s="219" t="s">
        <v>184</v>
      </c>
      <c r="G1919" s="206" t="s">
        <v>88</v>
      </c>
      <c r="H1919" s="212">
        <v>5123</v>
      </c>
    </row>
    <row r="1920" spans="1:8" ht="29" hidden="1" x14ac:dyDescent="0.35">
      <c r="A1920" s="209">
        <v>2</v>
      </c>
      <c r="B1920" s="206" t="s">
        <v>81</v>
      </c>
      <c r="C1920" s="206" t="s">
        <v>88</v>
      </c>
      <c r="D1920" s="210" t="s">
        <v>2143</v>
      </c>
      <c r="E1920" s="214" t="s">
        <v>483</v>
      </c>
      <c r="F1920" s="219" t="s">
        <v>184</v>
      </c>
      <c r="G1920" s="206" t="s">
        <v>88</v>
      </c>
      <c r="H1920" s="212">
        <v>22411</v>
      </c>
    </row>
    <row r="1921" spans="1:8" hidden="1" x14ac:dyDescent="0.35">
      <c r="A1921" s="209">
        <v>2</v>
      </c>
      <c r="B1921" s="206" t="s">
        <v>81</v>
      </c>
      <c r="C1921" s="206" t="s">
        <v>88</v>
      </c>
      <c r="D1921" s="210" t="s">
        <v>2144</v>
      </c>
      <c r="E1921" s="215" t="s">
        <v>484</v>
      </c>
      <c r="F1921" s="219" t="s">
        <v>184</v>
      </c>
      <c r="G1921" s="206" t="s">
        <v>88</v>
      </c>
      <c r="H1921" s="212">
        <v>224111</v>
      </c>
    </row>
    <row r="1922" spans="1:8" hidden="1" x14ac:dyDescent="0.35">
      <c r="A1922" s="209">
        <v>2</v>
      </c>
      <c r="B1922" s="206" t="s">
        <v>81</v>
      </c>
      <c r="C1922" s="206" t="s">
        <v>88</v>
      </c>
      <c r="D1922" s="210" t="s">
        <v>2145</v>
      </c>
      <c r="E1922" s="215" t="s">
        <v>484</v>
      </c>
      <c r="F1922" s="219" t="s">
        <v>184</v>
      </c>
      <c r="G1922" s="206" t="s">
        <v>88</v>
      </c>
      <c r="H1922" s="212">
        <v>224111</v>
      </c>
    </row>
    <row r="1923" spans="1:8" ht="29" hidden="1" x14ac:dyDescent="0.35">
      <c r="A1923" s="209">
        <v>2</v>
      </c>
      <c r="B1923" s="206" t="s">
        <v>81</v>
      </c>
      <c r="C1923" s="206" t="s">
        <v>88</v>
      </c>
      <c r="D1923" s="210" t="s">
        <v>2146</v>
      </c>
      <c r="E1923" s="215" t="s">
        <v>484</v>
      </c>
      <c r="F1923" s="219" t="s">
        <v>184</v>
      </c>
      <c r="G1923" s="206" t="s">
        <v>88</v>
      </c>
      <c r="H1923" s="212">
        <v>224111</v>
      </c>
    </row>
    <row r="1924" spans="1:8" ht="43.5" hidden="1" x14ac:dyDescent="0.35">
      <c r="A1924" s="209">
        <v>2</v>
      </c>
      <c r="B1924" s="206" t="s">
        <v>81</v>
      </c>
      <c r="C1924" s="206" t="s">
        <v>88</v>
      </c>
      <c r="D1924" s="210" t="s">
        <v>2147</v>
      </c>
      <c r="E1924" s="214" t="s">
        <v>483</v>
      </c>
      <c r="F1924" s="219" t="s">
        <v>184</v>
      </c>
      <c r="G1924" s="206" t="s">
        <v>88</v>
      </c>
      <c r="H1924" s="212">
        <v>22411</v>
      </c>
    </row>
    <row r="1925" spans="1:8" hidden="1" x14ac:dyDescent="0.35">
      <c r="A1925" s="209">
        <v>2</v>
      </c>
      <c r="B1925" s="206" t="s">
        <v>81</v>
      </c>
      <c r="C1925" s="206" t="s">
        <v>88</v>
      </c>
      <c r="D1925" s="210" t="s">
        <v>2148</v>
      </c>
      <c r="E1925" s="215" t="s">
        <v>484</v>
      </c>
      <c r="F1925" s="219" t="s">
        <v>184</v>
      </c>
      <c r="G1925" s="206" t="s">
        <v>88</v>
      </c>
      <c r="H1925" s="212">
        <v>224111</v>
      </c>
    </row>
    <row r="1926" spans="1:8" hidden="1" x14ac:dyDescent="0.35">
      <c r="A1926" s="209">
        <v>2</v>
      </c>
      <c r="B1926" s="206" t="s">
        <v>81</v>
      </c>
      <c r="C1926" s="206" t="s">
        <v>88</v>
      </c>
      <c r="D1926" s="210" t="s">
        <v>2149</v>
      </c>
      <c r="E1926" s="215" t="s">
        <v>484</v>
      </c>
      <c r="F1926" s="219" t="s">
        <v>184</v>
      </c>
      <c r="G1926" s="206" t="s">
        <v>88</v>
      </c>
      <c r="H1926" s="212">
        <v>224111</v>
      </c>
    </row>
    <row r="1927" spans="1:8" hidden="1" x14ac:dyDescent="0.35">
      <c r="A1927" s="209">
        <v>2</v>
      </c>
      <c r="B1927" s="206" t="s">
        <v>81</v>
      </c>
      <c r="C1927" s="206" t="s">
        <v>88</v>
      </c>
      <c r="D1927" s="210" t="s">
        <v>2150</v>
      </c>
      <c r="E1927" s="215" t="s">
        <v>484</v>
      </c>
      <c r="F1927" s="219" t="s">
        <v>184</v>
      </c>
      <c r="G1927" s="206" t="s">
        <v>88</v>
      </c>
      <c r="H1927" s="212">
        <v>224111</v>
      </c>
    </row>
    <row r="1928" spans="1:8" ht="29" hidden="1" x14ac:dyDescent="0.35">
      <c r="A1928" s="209">
        <v>2</v>
      </c>
      <c r="B1928" s="206" t="s">
        <v>81</v>
      </c>
      <c r="C1928" s="206" t="s">
        <v>88</v>
      </c>
      <c r="D1928" s="210" t="s">
        <v>2151</v>
      </c>
      <c r="E1928" s="215" t="s">
        <v>484</v>
      </c>
      <c r="F1928" s="219" t="s">
        <v>184</v>
      </c>
      <c r="G1928" s="206" t="s">
        <v>88</v>
      </c>
      <c r="H1928" s="212">
        <v>224111</v>
      </c>
    </row>
    <row r="1929" spans="1:8" hidden="1" x14ac:dyDescent="0.35">
      <c r="A1929" s="209">
        <v>2</v>
      </c>
      <c r="B1929" s="206" t="s">
        <v>81</v>
      </c>
      <c r="C1929" s="206" t="s">
        <v>88</v>
      </c>
      <c r="D1929" s="210" t="s">
        <v>2152</v>
      </c>
      <c r="E1929" s="215" t="s">
        <v>484</v>
      </c>
      <c r="F1929" s="219" t="s">
        <v>184</v>
      </c>
      <c r="G1929" s="206" t="s">
        <v>88</v>
      </c>
      <c r="H1929" s="212">
        <v>224111</v>
      </c>
    </row>
    <row r="1930" spans="1:8" hidden="1" x14ac:dyDescent="0.35">
      <c r="A1930" s="209">
        <v>2</v>
      </c>
      <c r="B1930" s="206" t="s">
        <v>81</v>
      </c>
      <c r="C1930" s="206" t="s">
        <v>88</v>
      </c>
      <c r="D1930" s="210" t="s">
        <v>2153</v>
      </c>
      <c r="E1930" s="215" t="s">
        <v>484</v>
      </c>
      <c r="F1930" s="219" t="s">
        <v>184</v>
      </c>
      <c r="G1930" s="206" t="s">
        <v>88</v>
      </c>
      <c r="H1930" s="212">
        <v>224111</v>
      </c>
    </row>
    <row r="1931" spans="1:8" x14ac:dyDescent="0.35">
      <c r="A1931" s="209">
        <v>2</v>
      </c>
      <c r="B1931" s="206" t="s">
        <v>81</v>
      </c>
      <c r="C1931" s="206" t="s">
        <v>88</v>
      </c>
      <c r="D1931" s="210" t="s">
        <v>407</v>
      </c>
      <c r="E1931" s="211" t="s">
        <v>330</v>
      </c>
      <c r="F1931" s="209" t="s">
        <v>185</v>
      </c>
      <c r="G1931" s="206" t="s">
        <v>88</v>
      </c>
      <c r="H1931" s="212">
        <v>513</v>
      </c>
    </row>
    <row r="1932" spans="1:8" x14ac:dyDescent="0.35">
      <c r="A1932" s="209">
        <v>2</v>
      </c>
      <c r="B1932" s="206" t="s">
        <v>81</v>
      </c>
      <c r="C1932" s="206" t="s">
        <v>88</v>
      </c>
      <c r="D1932" s="210" t="s">
        <v>1257</v>
      </c>
      <c r="E1932" s="213" t="s">
        <v>332</v>
      </c>
      <c r="F1932" s="209" t="s">
        <v>185</v>
      </c>
      <c r="G1932" s="206" t="s">
        <v>88</v>
      </c>
      <c r="H1932" s="212">
        <v>5131</v>
      </c>
    </row>
    <row r="1933" spans="1:8" hidden="1" x14ac:dyDescent="0.35">
      <c r="A1933" s="209">
        <v>2</v>
      </c>
      <c r="B1933" s="206" t="s">
        <v>81</v>
      </c>
      <c r="C1933" s="206" t="s">
        <v>88</v>
      </c>
      <c r="D1933" s="210" t="s">
        <v>2154</v>
      </c>
      <c r="E1933" s="214" t="s">
        <v>483</v>
      </c>
      <c r="F1933" s="209" t="s">
        <v>185</v>
      </c>
      <c r="G1933" s="206" t="s">
        <v>88</v>
      </c>
      <c r="H1933" s="212">
        <v>22411</v>
      </c>
    </row>
    <row r="1934" spans="1:8" hidden="1" x14ac:dyDescent="0.35">
      <c r="A1934" s="209">
        <v>2</v>
      </c>
      <c r="B1934" s="206" t="s">
        <v>81</v>
      </c>
      <c r="C1934" s="206" t="s">
        <v>88</v>
      </c>
      <c r="D1934" s="210" t="s">
        <v>2155</v>
      </c>
      <c r="E1934" s="215" t="s">
        <v>484</v>
      </c>
      <c r="F1934" s="209" t="s">
        <v>185</v>
      </c>
      <c r="G1934" s="206" t="s">
        <v>88</v>
      </c>
      <c r="H1934" s="212">
        <v>224111</v>
      </c>
    </row>
    <row r="1935" spans="1:8" hidden="1" x14ac:dyDescent="0.35">
      <c r="A1935" s="209">
        <v>2</v>
      </c>
      <c r="B1935" s="206" t="s">
        <v>81</v>
      </c>
      <c r="C1935" s="206" t="s">
        <v>88</v>
      </c>
      <c r="D1935" s="210" t="s">
        <v>2156</v>
      </c>
      <c r="E1935" s="215" t="s">
        <v>484</v>
      </c>
      <c r="F1935" s="209" t="s">
        <v>185</v>
      </c>
      <c r="G1935" s="206" t="s">
        <v>88</v>
      </c>
      <c r="H1935" s="212">
        <v>224111</v>
      </c>
    </row>
    <row r="1936" spans="1:8" hidden="1" x14ac:dyDescent="0.35">
      <c r="A1936" s="209">
        <v>2</v>
      </c>
      <c r="B1936" s="206" t="s">
        <v>81</v>
      </c>
      <c r="C1936" s="206" t="s">
        <v>88</v>
      </c>
      <c r="D1936" s="210" t="s">
        <v>2157</v>
      </c>
      <c r="E1936" s="215" t="s">
        <v>484</v>
      </c>
      <c r="F1936" s="209" t="s">
        <v>185</v>
      </c>
      <c r="G1936" s="206" t="s">
        <v>88</v>
      </c>
      <c r="H1936" s="212">
        <v>224111</v>
      </c>
    </row>
    <row r="1937" spans="1:8" hidden="1" x14ac:dyDescent="0.35">
      <c r="A1937" s="209">
        <v>2</v>
      </c>
      <c r="B1937" s="206" t="s">
        <v>81</v>
      </c>
      <c r="C1937" s="206" t="s">
        <v>88</v>
      </c>
      <c r="D1937" s="210" t="s">
        <v>2158</v>
      </c>
      <c r="E1937" s="215" t="s">
        <v>484</v>
      </c>
      <c r="F1937" s="209" t="s">
        <v>185</v>
      </c>
      <c r="G1937" s="206" t="s">
        <v>88</v>
      </c>
      <c r="H1937" s="212">
        <v>224111</v>
      </c>
    </row>
    <row r="1938" spans="1:8" ht="29" hidden="1" x14ac:dyDescent="0.35">
      <c r="A1938" s="209">
        <v>2</v>
      </c>
      <c r="B1938" s="206" t="s">
        <v>81</v>
      </c>
      <c r="C1938" s="206" t="s">
        <v>88</v>
      </c>
      <c r="D1938" s="210" t="s">
        <v>2159</v>
      </c>
      <c r="E1938" s="215" t="s">
        <v>484</v>
      </c>
      <c r="F1938" s="209" t="s">
        <v>185</v>
      </c>
      <c r="G1938" s="206" t="s">
        <v>88</v>
      </c>
      <c r="H1938" s="212">
        <v>224111</v>
      </c>
    </row>
    <row r="1939" spans="1:8" hidden="1" x14ac:dyDescent="0.35">
      <c r="A1939" s="209">
        <v>2</v>
      </c>
      <c r="B1939" s="206" t="s">
        <v>81</v>
      </c>
      <c r="C1939" s="206" t="s">
        <v>88</v>
      </c>
      <c r="D1939" s="210" t="s">
        <v>2160</v>
      </c>
      <c r="E1939" s="215" t="s">
        <v>484</v>
      </c>
      <c r="F1939" s="209" t="s">
        <v>185</v>
      </c>
      <c r="G1939" s="206" t="s">
        <v>88</v>
      </c>
      <c r="H1939" s="212">
        <v>224111</v>
      </c>
    </row>
    <row r="1940" spans="1:8" hidden="1" x14ac:dyDescent="0.35">
      <c r="A1940" s="209">
        <v>2</v>
      </c>
      <c r="B1940" s="206" t="s">
        <v>81</v>
      </c>
      <c r="C1940" s="206" t="s">
        <v>88</v>
      </c>
      <c r="D1940" s="210" t="s">
        <v>2161</v>
      </c>
      <c r="E1940" s="214" t="s">
        <v>483</v>
      </c>
      <c r="F1940" s="209" t="s">
        <v>185</v>
      </c>
      <c r="G1940" s="206" t="s">
        <v>88</v>
      </c>
      <c r="H1940" s="212">
        <v>22411</v>
      </c>
    </row>
    <row r="1941" spans="1:8" ht="29" hidden="1" x14ac:dyDescent="0.35">
      <c r="A1941" s="209">
        <v>2</v>
      </c>
      <c r="B1941" s="206" t="s">
        <v>81</v>
      </c>
      <c r="C1941" s="206" t="s">
        <v>88</v>
      </c>
      <c r="D1941" s="210" t="s">
        <v>2162</v>
      </c>
      <c r="E1941" s="215" t="s">
        <v>484</v>
      </c>
      <c r="F1941" s="209" t="s">
        <v>185</v>
      </c>
      <c r="G1941" s="206" t="s">
        <v>88</v>
      </c>
      <c r="H1941" s="212">
        <v>224111</v>
      </c>
    </row>
    <row r="1942" spans="1:8" hidden="1" x14ac:dyDescent="0.35">
      <c r="A1942" s="209">
        <v>2</v>
      </c>
      <c r="B1942" s="206" t="s">
        <v>81</v>
      </c>
      <c r="C1942" s="206" t="s">
        <v>88</v>
      </c>
      <c r="D1942" s="210" t="s">
        <v>2163</v>
      </c>
      <c r="E1942" s="214" t="s">
        <v>483</v>
      </c>
      <c r="F1942" s="209" t="s">
        <v>185</v>
      </c>
      <c r="G1942" s="206" t="s">
        <v>88</v>
      </c>
      <c r="H1942" s="212">
        <v>22411</v>
      </c>
    </row>
    <row r="1943" spans="1:8" ht="29" hidden="1" x14ac:dyDescent="0.35">
      <c r="A1943" s="209">
        <v>2</v>
      </c>
      <c r="B1943" s="206" t="s">
        <v>81</v>
      </c>
      <c r="C1943" s="206" t="s">
        <v>88</v>
      </c>
      <c r="D1943" s="210" t="s">
        <v>2164</v>
      </c>
      <c r="E1943" s="215" t="s">
        <v>484</v>
      </c>
      <c r="F1943" s="209" t="s">
        <v>185</v>
      </c>
      <c r="G1943" s="206" t="s">
        <v>88</v>
      </c>
      <c r="H1943" s="212">
        <v>224111</v>
      </c>
    </row>
    <row r="1944" spans="1:8" x14ac:dyDescent="0.35">
      <c r="A1944" s="209">
        <v>2</v>
      </c>
      <c r="B1944" s="206" t="s">
        <v>81</v>
      </c>
      <c r="C1944" s="206" t="s">
        <v>88</v>
      </c>
      <c r="D1944" s="210" t="s">
        <v>2165</v>
      </c>
      <c r="E1944" s="213" t="s">
        <v>332</v>
      </c>
      <c r="F1944" s="209" t="s">
        <v>186</v>
      </c>
      <c r="G1944" s="206" t="s">
        <v>88</v>
      </c>
      <c r="H1944" s="212">
        <v>5132</v>
      </c>
    </row>
    <row r="1945" spans="1:8" hidden="1" x14ac:dyDescent="0.35">
      <c r="A1945" s="209">
        <v>2</v>
      </c>
      <c r="B1945" s="206" t="s">
        <v>81</v>
      </c>
      <c r="C1945" s="206" t="s">
        <v>88</v>
      </c>
      <c r="D1945" s="210" t="s">
        <v>2166</v>
      </c>
      <c r="E1945" s="214" t="s">
        <v>483</v>
      </c>
      <c r="F1945" s="209" t="s">
        <v>186</v>
      </c>
      <c r="G1945" s="206" t="s">
        <v>88</v>
      </c>
      <c r="H1945" s="212">
        <v>22411</v>
      </c>
    </row>
    <row r="1946" spans="1:8" hidden="1" x14ac:dyDescent="0.35">
      <c r="A1946" s="209">
        <v>2</v>
      </c>
      <c r="B1946" s="206" t="s">
        <v>81</v>
      </c>
      <c r="C1946" s="206" t="s">
        <v>88</v>
      </c>
      <c r="D1946" s="210" t="s">
        <v>2155</v>
      </c>
      <c r="E1946" s="215" t="s">
        <v>484</v>
      </c>
      <c r="F1946" s="209" t="s">
        <v>186</v>
      </c>
      <c r="G1946" s="206" t="s">
        <v>88</v>
      </c>
      <c r="H1946" s="212">
        <v>224111</v>
      </c>
    </row>
    <row r="1947" spans="1:8" ht="29" hidden="1" x14ac:dyDescent="0.35">
      <c r="A1947" s="209">
        <v>2</v>
      </c>
      <c r="B1947" s="206" t="s">
        <v>81</v>
      </c>
      <c r="C1947" s="206" t="s">
        <v>88</v>
      </c>
      <c r="D1947" s="210" t="s">
        <v>2167</v>
      </c>
      <c r="E1947" s="215" t="s">
        <v>484</v>
      </c>
      <c r="F1947" s="209" t="s">
        <v>186</v>
      </c>
      <c r="G1947" s="206" t="s">
        <v>88</v>
      </c>
      <c r="H1947" s="212">
        <v>224111</v>
      </c>
    </row>
    <row r="1948" spans="1:8" hidden="1" x14ac:dyDescent="0.35">
      <c r="A1948" s="209">
        <v>2</v>
      </c>
      <c r="B1948" s="206" t="s">
        <v>81</v>
      </c>
      <c r="C1948" s="206" t="s">
        <v>88</v>
      </c>
      <c r="D1948" s="210" t="s">
        <v>2168</v>
      </c>
      <c r="E1948" s="214" t="s">
        <v>483</v>
      </c>
      <c r="F1948" s="209" t="s">
        <v>186</v>
      </c>
      <c r="G1948" s="206" t="s">
        <v>88</v>
      </c>
      <c r="H1948" s="212">
        <v>22411</v>
      </c>
    </row>
    <row r="1949" spans="1:8" hidden="1" x14ac:dyDescent="0.35">
      <c r="A1949" s="209">
        <v>2</v>
      </c>
      <c r="B1949" s="206" t="s">
        <v>81</v>
      </c>
      <c r="C1949" s="206" t="s">
        <v>88</v>
      </c>
      <c r="D1949" s="210" t="s">
        <v>2169</v>
      </c>
      <c r="E1949" s="215" t="s">
        <v>484</v>
      </c>
      <c r="F1949" s="209" t="s">
        <v>186</v>
      </c>
      <c r="G1949" s="206" t="s">
        <v>88</v>
      </c>
      <c r="H1949" s="212">
        <v>224111</v>
      </c>
    </row>
    <row r="1950" spans="1:8" hidden="1" x14ac:dyDescent="0.35">
      <c r="A1950" s="209">
        <v>2</v>
      </c>
      <c r="B1950" s="206" t="s">
        <v>81</v>
      </c>
      <c r="C1950" s="206" t="s">
        <v>88</v>
      </c>
      <c r="D1950" s="210" t="s">
        <v>2170</v>
      </c>
      <c r="E1950" s="214" t="s">
        <v>483</v>
      </c>
      <c r="F1950" s="209" t="s">
        <v>186</v>
      </c>
      <c r="G1950" s="206" t="s">
        <v>88</v>
      </c>
      <c r="H1950" s="212">
        <v>22411</v>
      </c>
    </row>
    <row r="1951" spans="1:8" hidden="1" x14ac:dyDescent="0.35">
      <c r="A1951" s="209">
        <v>2</v>
      </c>
      <c r="B1951" s="206" t="s">
        <v>81</v>
      </c>
      <c r="C1951" s="206" t="s">
        <v>88</v>
      </c>
      <c r="D1951" s="210" t="s">
        <v>2171</v>
      </c>
      <c r="E1951" s="215" t="s">
        <v>484</v>
      </c>
      <c r="F1951" s="209" t="s">
        <v>186</v>
      </c>
      <c r="G1951" s="206" t="s">
        <v>88</v>
      </c>
      <c r="H1951" s="212">
        <v>224111</v>
      </c>
    </row>
    <row r="1952" spans="1:8" x14ac:dyDescent="0.35">
      <c r="A1952" s="209">
        <v>2</v>
      </c>
      <c r="B1952" s="206" t="s">
        <v>81</v>
      </c>
      <c r="C1952" s="206" t="s">
        <v>88</v>
      </c>
      <c r="D1952" s="210" t="s">
        <v>2172</v>
      </c>
      <c r="E1952" s="213" t="s">
        <v>332</v>
      </c>
      <c r="F1952" s="209" t="s">
        <v>185</v>
      </c>
      <c r="G1952" s="206" t="s">
        <v>88</v>
      </c>
      <c r="H1952" s="212">
        <v>5133</v>
      </c>
    </row>
    <row r="1953" spans="1:8" hidden="1" x14ac:dyDescent="0.35">
      <c r="A1953" s="209">
        <v>2</v>
      </c>
      <c r="B1953" s="206" t="s">
        <v>81</v>
      </c>
      <c r="C1953" s="206" t="s">
        <v>88</v>
      </c>
      <c r="D1953" s="210" t="s">
        <v>2173</v>
      </c>
      <c r="E1953" s="214" t="s">
        <v>483</v>
      </c>
      <c r="F1953" s="209" t="s">
        <v>185</v>
      </c>
      <c r="G1953" s="206" t="s">
        <v>88</v>
      </c>
      <c r="H1953" s="212">
        <v>22411</v>
      </c>
    </row>
    <row r="1954" spans="1:8" ht="29" hidden="1" x14ac:dyDescent="0.35">
      <c r="A1954" s="209">
        <v>2</v>
      </c>
      <c r="B1954" s="206" t="s">
        <v>81</v>
      </c>
      <c r="C1954" s="206" t="s">
        <v>88</v>
      </c>
      <c r="D1954" s="210" t="s">
        <v>2174</v>
      </c>
      <c r="E1954" s="215" t="s">
        <v>484</v>
      </c>
      <c r="F1954" s="209" t="s">
        <v>185</v>
      </c>
      <c r="G1954" s="206" t="s">
        <v>88</v>
      </c>
      <c r="H1954" s="212">
        <v>224111</v>
      </c>
    </row>
    <row r="1955" spans="1:8" hidden="1" x14ac:dyDescent="0.35">
      <c r="A1955" s="209">
        <v>2</v>
      </c>
      <c r="B1955" s="206" t="s">
        <v>81</v>
      </c>
      <c r="C1955" s="206" t="s">
        <v>88</v>
      </c>
      <c r="D1955" s="210" t="s">
        <v>2175</v>
      </c>
      <c r="E1955" s="215" t="s">
        <v>484</v>
      </c>
      <c r="F1955" s="209" t="s">
        <v>185</v>
      </c>
      <c r="G1955" s="206" t="s">
        <v>88</v>
      </c>
      <c r="H1955" s="212">
        <v>224111</v>
      </c>
    </row>
    <row r="1956" spans="1:8" ht="29" hidden="1" x14ac:dyDescent="0.35">
      <c r="A1956" s="209">
        <v>2</v>
      </c>
      <c r="B1956" s="206" t="s">
        <v>81</v>
      </c>
      <c r="C1956" s="206" t="s">
        <v>88</v>
      </c>
      <c r="D1956" s="210" t="s">
        <v>2176</v>
      </c>
      <c r="E1956" s="215" t="s">
        <v>484</v>
      </c>
      <c r="F1956" s="209" t="s">
        <v>185</v>
      </c>
      <c r="G1956" s="206" t="s">
        <v>88</v>
      </c>
      <c r="H1956" s="212">
        <v>224111</v>
      </c>
    </row>
    <row r="1957" spans="1:8" hidden="1" x14ac:dyDescent="0.35">
      <c r="A1957" s="209">
        <v>2</v>
      </c>
      <c r="B1957" s="206" t="s">
        <v>81</v>
      </c>
      <c r="C1957" s="206" t="s">
        <v>88</v>
      </c>
      <c r="D1957" s="210" t="s">
        <v>2175</v>
      </c>
      <c r="E1957" s="215" t="s">
        <v>484</v>
      </c>
      <c r="F1957" s="209" t="s">
        <v>185</v>
      </c>
      <c r="G1957" s="206" t="s">
        <v>88</v>
      </c>
      <c r="H1957" s="212">
        <v>224111</v>
      </c>
    </row>
    <row r="1958" spans="1:8" hidden="1" x14ac:dyDescent="0.35">
      <c r="A1958" s="209">
        <v>2</v>
      </c>
      <c r="B1958" s="206" t="s">
        <v>81</v>
      </c>
      <c r="C1958" s="206" t="s">
        <v>88</v>
      </c>
      <c r="D1958" s="210" t="s">
        <v>2177</v>
      </c>
      <c r="E1958" s="214" t="s">
        <v>483</v>
      </c>
      <c r="F1958" s="209" t="s">
        <v>185</v>
      </c>
      <c r="G1958" s="206" t="s">
        <v>88</v>
      </c>
      <c r="H1958" s="212">
        <v>22411</v>
      </c>
    </row>
    <row r="1959" spans="1:8" hidden="1" x14ac:dyDescent="0.35">
      <c r="A1959" s="209">
        <v>2</v>
      </c>
      <c r="B1959" s="206" t="s">
        <v>81</v>
      </c>
      <c r="C1959" s="206" t="s">
        <v>88</v>
      </c>
      <c r="D1959" s="210" t="s">
        <v>2178</v>
      </c>
      <c r="E1959" s="215" t="s">
        <v>484</v>
      </c>
      <c r="F1959" s="209" t="s">
        <v>185</v>
      </c>
      <c r="G1959" s="206" t="s">
        <v>88</v>
      </c>
      <c r="H1959" s="212">
        <v>224111</v>
      </c>
    </row>
    <row r="1960" spans="1:8" x14ac:dyDescent="0.35">
      <c r="A1960" s="209">
        <v>2</v>
      </c>
      <c r="B1960" s="206" t="s">
        <v>81</v>
      </c>
      <c r="C1960" s="206" t="s">
        <v>88</v>
      </c>
      <c r="D1960" s="210" t="s">
        <v>409</v>
      </c>
      <c r="E1960" s="211" t="s">
        <v>330</v>
      </c>
      <c r="F1960" s="209" t="s">
        <v>187</v>
      </c>
      <c r="G1960" s="206" t="s">
        <v>88</v>
      </c>
      <c r="H1960" s="212">
        <v>514</v>
      </c>
    </row>
    <row r="1961" spans="1:8" x14ac:dyDescent="0.35">
      <c r="A1961" s="209">
        <v>2</v>
      </c>
      <c r="B1961" s="206" t="s">
        <v>81</v>
      </c>
      <c r="C1961" s="206" t="s">
        <v>88</v>
      </c>
      <c r="D1961" s="210" t="s">
        <v>2179</v>
      </c>
      <c r="E1961" s="213" t="s">
        <v>332</v>
      </c>
      <c r="F1961" s="209" t="s">
        <v>187</v>
      </c>
      <c r="G1961" s="206" t="s">
        <v>88</v>
      </c>
      <c r="H1961" s="212">
        <v>5141</v>
      </c>
    </row>
    <row r="1962" spans="1:8" hidden="1" x14ac:dyDescent="0.35">
      <c r="A1962" s="209">
        <v>2</v>
      </c>
      <c r="B1962" s="206" t="s">
        <v>81</v>
      </c>
      <c r="C1962" s="206" t="s">
        <v>88</v>
      </c>
      <c r="D1962" s="210" t="s">
        <v>2180</v>
      </c>
      <c r="E1962" s="214" t="s">
        <v>483</v>
      </c>
      <c r="F1962" s="209" t="s">
        <v>187</v>
      </c>
      <c r="G1962" s="206" t="s">
        <v>88</v>
      </c>
      <c r="H1962" s="212">
        <v>22411</v>
      </c>
    </row>
    <row r="1963" spans="1:8" hidden="1" x14ac:dyDescent="0.35">
      <c r="A1963" s="209">
        <v>2</v>
      </c>
      <c r="B1963" s="206" t="s">
        <v>81</v>
      </c>
      <c r="C1963" s="206" t="s">
        <v>88</v>
      </c>
      <c r="D1963" s="210" t="s">
        <v>2181</v>
      </c>
      <c r="E1963" s="215" t="s">
        <v>484</v>
      </c>
      <c r="F1963" s="209" t="s">
        <v>187</v>
      </c>
      <c r="G1963" s="206" t="s">
        <v>88</v>
      </c>
      <c r="H1963" s="212">
        <v>224111</v>
      </c>
    </row>
    <row r="1964" spans="1:8" ht="29" hidden="1" x14ac:dyDescent="0.35">
      <c r="A1964" s="209">
        <v>2</v>
      </c>
      <c r="B1964" s="206" t="s">
        <v>81</v>
      </c>
      <c r="C1964" s="206" t="s">
        <v>88</v>
      </c>
      <c r="D1964" s="210" t="s">
        <v>2182</v>
      </c>
      <c r="E1964" s="215" t="s">
        <v>484</v>
      </c>
      <c r="F1964" s="209" t="s">
        <v>187</v>
      </c>
      <c r="G1964" s="206" t="s">
        <v>88</v>
      </c>
      <c r="H1964" s="212">
        <v>224111</v>
      </c>
    </row>
    <row r="1965" spans="1:8" hidden="1" x14ac:dyDescent="0.35">
      <c r="A1965" s="209">
        <v>2</v>
      </c>
      <c r="B1965" s="206" t="s">
        <v>81</v>
      </c>
      <c r="C1965" s="206" t="s">
        <v>88</v>
      </c>
      <c r="D1965" s="210" t="s">
        <v>2183</v>
      </c>
      <c r="E1965" s="215" t="s">
        <v>484</v>
      </c>
      <c r="F1965" s="209" t="s">
        <v>187</v>
      </c>
      <c r="G1965" s="206" t="s">
        <v>88</v>
      </c>
      <c r="H1965" s="212">
        <v>224111</v>
      </c>
    </row>
    <row r="1966" spans="1:8" ht="29" hidden="1" x14ac:dyDescent="0.35">
      <c r="A1966" s="209">
        <v>2</v>
      </c>
      <c r="B1966" s="206" t="s">
        <v>81</v>
      </c>
      <c r="C1966" s="206" t="s">
        <v>88</v>
      </c>
      <c r="D1966" s="210" t="s">
        <v>2184</v>
      </c>
      <c r="E1966" s="215" t="s">
        <v>484</v>
      </c>
      <c r="F1966" s="209" t="s">
        <v>187</v>
      </c>
      <c r="G1966" s="206" t="s">
        <v>88</v>
      </c>
      <c r="H1966" s="212">
        <v>224111</v>
      </c>
    </row>
    <row r="1967" spans="1:8" ht="29" hidden="1" x14ac:dyDescent="0.35">
      <c r="A1967" s="209">
        <v>2</v>
      </c>
      <c r="B1967" s="206" t="s">
        <v>81</v>
      </c>
      <c r="C1967" s="206" t="s">
        <v>88</v>
      </c>
      <c r="D1967" s="210" t="s">
        <v>2185</v>
      </c>
      <c r="E1967" s="215" t="s">
        <v>484</v>
      </c>
      <c r="F1967" s="209" t="s">
        <v>187</v>
      </c>
      <c r="G1967" s="206" t="s">
        <v>88</v>
      </c>
      <c r="H1967" s="212">
        <v>224111</v>
      </c>
    </row>
    <row r="1968" spans="1:8" ht="29" hidden="1" x14ac:dyDescent="0.35">
      <c r="A1968" s="209">
        <v>2</v>
      </c>
      <c r="B1968" s="206" t="s">
        <v>81</v>
      </c>
      <c r="C1968" s="206" t="s">
        <v>88</v>
      </c>
      <c r="D1968" s="210" t="s">
        <v>2186</v>
      </c>
      <c r="E1968" s="215" t="s">
        <v>484</v>
      </c>
      <c r="F1968" s="209" t="s">
        <v>187</v>
      </c>
      <c r="G1968" s="206" t="s">
        <v>88</v>
      </c>
      <c r="H1968" s="212">
        <v>224111</v>
      </c>
    </row>
    <row r="1969" spans="1:8" ht="29" hidden="1" x14ac:dyDescent="0.35">
      <c r="A1969" s="209">
        <v>2</v>
      </c>
      <c r="B1969" s="206" t="s">
        <v>81</v>
      </c>
      <c r="C1969" s="206" t="s">
        <v>88</v>
      </c>
      <c r="D1969" s="210" t="s">
        <v>2187</v>
      </c>
      <c r="E1969" s="215" t="s">
        <v>484</v>
      </c>
      <c r="F1969" s="209" t="s">
        <v>187</v>
      </c>
      <c r="G1969" s="206" t="s">
        <v>88</v>
      </c>
      <c r="H1969" s="212">
        <v>224111</v>
      </c>
    </row>
    <row r="1970" spans="1:8" ht="29" hidden="1" x14ac:dyDescent="0.35">
      <c r="A1970" s="209">
        <v>2</v>
      </c>
      <c r="B1970" s="206" t="s">
        <v>81</v>
      </c>
      <c r="C1970" s="206" t="s">
        <v>88</v>
      </c>
      <c r="D1970" s="210" t="s">
        <v>2188</v>
      </c>
      <c r="E1970" s="215" t="s">
        <v>484</v>
      </c>
      <c r="F1970" s="209" t="s">
        <v>187</v>
      </c>
      <c r="G1970" s="206" t="s">
        <v>88</v>
      </c>
      <c r="H1970" s="212">
        <v>224111</v>
      </c>
    </row>
    <row r="1971" spans="1:8" hidden="1" x14ac:dyDescent="0.35">
      <c r="A1971" s="209">
        <v>2</v>
      </c>
      <c r="B1971" s="206" t="s">
        <v>81</v>
      </c>
      <c r="C1971" s="206" t="s">
        <v>88</v>
      </c>
      <c r="D1971" s="210" t="s">
        <v>2189</v>
      </c>
      <c r="E1971" s="215" t="s">
        <v>484</v>
      </c>
      <c r="F1971" s="209" t="s">
        <v>187</v>
      </c>
      <c r="G1971" s="206" t="s">
        <v>88</v>
      </c>
      <c r="H1971" s="212">
        <v>224111</v>
      </c>
    </row>
    <row r="1972" spans="1:8" ht="29" hidden="1" x14ac:dyDescent="0.35">
      <c r="A1972" s="209">
        <v>2</v>
      </c>
      <c r="B1972" s="206" t="s">
        <v>81</v>
      </c>
      <c r="C1972" s="206" t="s">
        <v>88</v>
      </c>
      <c r="D1972" s="210" t="s">
        <v>2190</v>
      </c>
      <c r="E1972" s="215" t="s">
        <v>484</v>
      </c>
      <c r="F1972" s="209" t="s">
        <v>187</v>
      </c>
      <c r="G1972" s="206" t="s">
        <v>88</v>
      </c>
      <c r="H1972" s="212">
        <v>224111</v>
      </c>
    </row>
    <row r="1973" spans="1:8" hidden="1" x14ac:dyDescent="0.35">
      <c r="A1973" s="209">
        <v>2</v>
      </c>
      <c r="B1973" s="206" t="s">
        <v>81</v>
      </c>
      <c r="C1973" s="206" t="s">
        <v>88</v>
      </c>
      <c r="D1973" s="210" t="s">
        <v>2191</v>
      </c>
      <c r="E1973" s="215" t="s">
        <v>484</v>
      </c>
      <c r="F1973" s="209" t="s">
        <v>187</v>
      </c>
      <c r="G1973" s="206" t="s">
        <v>88</v>
      </c>
      <c r="H1973" s="212">
        <v>224111</v>
      </c>
    </row>
    <row r="1974" spans="1:8" hidden="1" x14ac:dyDescent="0.35">
      <c r="A1974" s="209">
        <v>2</v>
      </c>
      <c r="B1974" s="206" t="s">
        <v>81</v>
      </c>
      <c r="C1974" s="206" t="s">
        <v>88</v>
      </c>
      <c r="D1974" s="210" t="s">
        <v>2192</v>
      </c>
      <c r="E1974" s="215" t="s">
        <v>484</v>
      </c>
      <c r="F1974" s="209" t="s">
        <v>187</v>
      </c>
      <c r="G1974" s="206" t="s">
        <v>88</v>
      </c>
      <c r="H1974" s="212">
        <v>224111</v>
      </c>
    </row>
    <row r="1975" spans="1:8" hidden="1" x14ac:dyDescent="0.35">
      <c r="A1975" s="209">
        <v>2</v>
      </c>
      <c r="B1975" s="206" t="s">
        <v>81</v>
      </c>
      <c r="C1975" s="206" t="s">
        <v>88</v>
      </c>
      <c r="D1975" s="210" t="s">
        <v>2193</v>
      </c>
      <c r="E1975" s="215" t="s">
        <v>484</v>
      </c>
      <c r="F1975" s="209" t="s">
        <v>187</v>
      </c>
      <c r="G1975" s="206" t="s">
        <v>88</v>
      </c>
      <c r="H1975" s="212">
        <v>224111</v>
      </c>
    </row>
    <row r="1976" spans="1:8" ht="29" hidden="1" x14ac:dyDescent="0.35">
      <c r="A1976" s="209">
        <v>2</v>
      </c>
      <c r="B1976" s="206" t="s">
        <v>81</v>
      </c>
      <c r="C1976" s="206" t="s">
        <v>88</v>
      </c>
      <c r="D1976" s="210" t="s">
        <v>2194</v>
      </c>
      <c r="E1976" s="215" t="s">
        <v>484</v>
      </c>
      <c r="F1976" s="209" t="s">
        <v>187</v>
      </c>
      <c r="G1976" s="206" t="s">
        <v>88</v>
      </c>
      <c r="H1976" s="212">
        <v>224111</v>
      </c>
    </row>
    <row r="1977" spans="1:8" hidden="1" x14ac:dyDescent="0.35">
      <c r="A1977" s="209">
        <v>2</v>
      </c>
      <c r="B1977" s="206" t="s">
        <v>81</v>
      </c>
      <c r="C1977" s="206" t="s">
        <v>88</v>
      </c>
      <c r="D1977" s="210" t="s">
        <v>2195</v>
      </c>
      <c r="E1977" s="215" t="s">
        <v>484</v>
      </c>
      <c r="F1977" s="209" t="s">
        <v>187</v>
      </c>
      <c r="G1977" s="206" t="s">
        <v>88</v>
      </c>
      <c r="H1977" s="212">
        <v>224111</v>
      </c>
    </row>
    <row r="1978" spans="1:8" hidden="1" x14ac:dyDescent="0.35">
      <c r="A1978" s="209">
        <v>2</v>
      </c>
      <c r="B1978" s="206" t="s">
        <v>81</v>
      </c>
      <c r="C1978" s="206" t="s">
        <v>88</v>
      </c>
      <c r="D1978" s="210" t="s">
        <v>2196</v>
      </c>
      <c r="E1978" s="214" t="s">
        <v>483</v>
      </c>
      <c r="F1978" s="209" t="s">
        <v>187</v>
      </c>
      <c r="G1978" s="206" t="s">
        <v>88</v>
      </c>
      <c r="H1978" s="212">
        <v>22411</v>
      </c>
    </row>
    <row r="1979" spans="1:8" ht="29" hidden="1" x14ac:dyDescent="0.35">
      <c r="A1979" s="209">
        <v>2</v>
      </c>
      <c r="B1979" s="206" t="s">
        <v>81</v>
      </c>
      <c r="C1979" s="206" t="s">
        <v>88</v>
      </c>
      <c r="D1979" s="210" t="s">
        <v>2197</v>
      </c>
      <c r="E1979" s="215" t="s">
        <v>484</v>
      </c>
      <c r="F1979" s="209" t="s">
        <v>187</v>
      </c>
      <c r="G1979" s="206" t="s">
        <v>88</v>
      </c>
      <c r="H1979" s="212">
        <v>224111</v>
      </c>
    </row>
    <row r="1980" spans="1:8" hidden="1" x14ac:dyDescent="0.35">
      <c r="A1980" s="209">
        <v>2</v>
      </c>
      <c r="B1980" s="206" t="s">
        <v>81</v>
      </c>
      <c r="C1980" s="206" t="s">
        <v>88</v>
      </c>
      <c r="D1980" s="210" t="s">
        <v>2198</v>
      </c>
      <c r="E1980" s="215" t="s">
        <v>484</v>
      </c>
      <c r="F1980" s="209" t="s">
        <v>187</v>
      </c>
      <c r="G1980" s="206" t="s">
        <v>88</v>
      </c>
      <c r="H1980" s="212">
        <v>224111</v>
      </c>
    </row>
    <row r="1981" spans="1:8" hidden="1" x14ac:dyDescent="0.35">
      <c r="A1981" s="209">
        <v>2</v>
      </c>
      <c r="B1981" s="206" t="s">
        <v>81</v>
      </c>
      <c r="C1981" s="206" t="s">
        <v>88</v>
      </c>
      <c r="D1981" s="210" t="s">
        <v>2199</v>
      </c>
      <c r="E1981" s="215" t="s">
        <v>484</v>
      </c>
      <c r="F1981" s="209" t="s">
        <v>187</v>
      </c>
      <c r="G1981" s="206" t="s">
        <v>88</v>
      </c>
      <c r="H1981" s="212">
        <v>224111</v>
      </c>
    </row>
    <row r="1982" spans="1:8" hidden="1" x14ac:dyDescent="0.35">
      <c r="A1982" s="209">
        <v>2</v>
      </c>
      <c r="B1982" s="206" t="s">
        <v>81</v>
      </c>
      <c r="C1982" s="206" t="s">
        <v>88</v>
      </c>
      <c r="D1982" s="210" t="s">
        <v>2200</v>
      </c>
      <c r="E1982" s="215" t="s">
        <v>484</v>
      </c>
      <c r="F1982" s="209" t="s">
        <v>187</v>
      </c>
      <c r="G1982" s="206" t="s">
        <v>88</v>
      </c>
      <c r="H1982" s="212">
        <v>224111</v>
      </c>
    </row>
    <row r="1983" spans="1:8" hidden="1" x14ac:dyDescent="0.35">
      <c r="A1983" s="209">
        <v>2</v>
      </c>
      <c r="B1983" s="206" t="s">
        <v>81</v>
      </c>
      <c r="C1983" s="206" t="s">
        <v>88</v>
      </c>
      <c r="D1983" s="210" t="s">
        <v>2201</v>
      </c>
      <c r="E1983" s="215" t="s">
        <v>484</v>
      </c>
      <c r="F1983" s="209" t="s">
        <v>187</v>
      </c>
      <c r="G1983" s="206" t="s">
        <v>88</v>
      </c>
      <c r="H1983" s="212">
        <v>224111</v>
      </c>
    </row>
    <row r="1984" spans="1:8" hidden="1" x14ac:dyDescent="0.35">
      <c r="A1984" s="209">
        <v>2</v>
      </c>
      <c r="B1984" s="206" t="s">
        <v>81</v>
      </c>
      <c r="C1984" s="206" t="s">
        <v>88</v>
      </c>
      <c r="D1984" s="210" t="s">
        <v>2202</v>
      </c>
      <c r="E1984" s="215" t="s">
        <v>484</v>
      </c>
      <c r="F1984" s="209" t="s">
        <v>187</v>
      </c>
      <c r="G1984" s="206" t="s">
        <v>88</v>
      </c>
      <c r="H1984" s="212">
        <v>224111</v>
      </c>
    </row>
    <row r="1985" spans="1:8" hidden="1" x14ac:dyDescent="0.35">
      <c r="A1985" s="209">
        <v>2</v>
      </c>
      <c r="B1985" s="206" t="s">
        <v>81</v>
      </c>
      <c r="C1985" s="206" t="s">
        <v>88</v>
      </c>
      <c r="D1985" s="210" t="s">
        <v>2203</v>
      </c>
      <c r="E1985" s="215" t="s">
        <v>484</v>
      </c>
      <c r="F1985" s="209" t="s">
        <v>187</v>
      </c>
      <c r="G1985" s="206" t="s">
        <v>88</v>
      </c>
      <c r="H1985" s="212">
        <v>224111</v>
      </c>
    </row>
    <row r="1986" spans="1:8" hidden="1" x14ac:dyDescent="0.35">
      <c r="A1986" s="209">
        <v>2</v>
      </c>
      <c r="B1986" s="206" t="s">
        <v>81</v>
      </c>
      <c r="C1986" s="206" t="s">
        <v>88</v>
      </c>
      <c r="D1986" s="210" t="s">
        <v>2204</v>
      </c>
      <c r="E1986" s="215" t="s">
        <v>484</v>
      </c>
      <c r="F1986" s="209" t="s">
        <v>187</v>
      </c>
      <c r="G1986" s="206" t="s">
        <v>88</v>
      </c>
      <c r="H1986" s="212">
        <v>224111</v>
      </c>
    </row>
    <row r="1987" spans="1:8" ht="29" x14ac:dyDescent="0.35">
      <c r="A1987" s="209">
        <v>2</v>
      </c>
      <c r="B1987" s="206" t="s">
        <v>81</v>
      </c>
      <c r="C1987" s="206" t="s">
        <v>88</v>
      </c>
      <c r="D1987" s="210" t="s">
        <v>2205</v>
      </c>
      <c r="E1987" s="213" t="s">
        <v>332</v>
      </c>
      <c r="F1987" s="219" t="s">
        <v>188</v>
      </c>
      <c r="G1987" s="206" t="s">
        <v>88</v>
      </c>
      <c r="H1987" s="212">
        <v>5142</v>
      </c>
    </row>
    <row r="1988" spans="1:8" hidden="1" x14ac:dyDescent="0.35">
      <c r="A1988" s="209">
        <v>2</v>
      </c>
      <c r="B1988" s="206" t="s">
        <v>81</v>
      </c>
      <c r="C1988" s="206" t="s">
        <v>88</v>
      </c>
      <c r="D1988" s="210" t="s">
        <v>2206</v>
      </c>
      <c r="E1988" s="214" t="s">
        <v>483</v>
      </c>
      <c r="F1988" s="219" t="s">
        <v>188</v>
      </c>
      <c r="G1988" s="206" t="s">
        <v>88</v>
      </c>
      <c r="H1988" s="212">
        <v>22411</v>
      </c>
    </row>
    <row r="1989" spans="1:8" hidden="1" x14ac:dyDescent="0.35">
      <c r="A1989" s="209">
        <v>2</v>
      </c>
      <c r="B1989" s="206" t="s">
        <v>81</v>
      </c>
      <c r="C1989" s="206" t="s">
        <v>88</v>
      </c>
      <c r="D1989" s="210" t="s">
        <v>2207</v>
      </c>
      <c r="E1989" s="215" t="s">
        <v>484</v>
      </c>
      <c r="F1989" s="219" t="s">
        <v>188</v>
      </c>
      <c r="G1989" s="206" t="s">
        <v>88</v>
      </c>
      <c r="H1989" s="212">
        <v>224111</v>
      </c>
    </row>
    <row r="1990" spans="1:8" ht="29" hidden="1" x14ac:dyDescent="0.35">
      <c r="A1990" s="209">
        <v>2</v>
      </c>
      <c r="B1990" s="206" t="s">
        <v>81</v>
      </c>
      <c r="C1990" s="206" t="s">
        <v>88</v>
      </c>
      <c r="D1990" s="210" t="s">
        <v>2208</v>
      </c>
      <c r="E1990" s="215" t="s">
        <v>484</v>
      </c>
      <c r="F1990" s="219" t="s">
        <v>188</v>
      </c>
      <c r="G1990" s="206" t="s">
        <v>88</v>
      </c>
      <c r="H1990" s="212">
        <v>224111</v>
      </c>
    </row>
    <row r="1991" spans="1:8" hidden="1" x14ac:dyDescent="0.35">
      <c r="A1991" s="209">
        <v>2</v>
      </c>
      <c r="B1991" s="206" t="s">
        <v>81</v>
      </c>
      <c r="C1991" s="206" t="s">
        <v>88</v>
      </c>
      <c r="D1991" s="210" t="s">
        <v>2209</v>
      </c>
      <c r="E1991" s="215" t="s">
        <v>484</v>
      </c>
      <c r="F1991" s="219" t="s">
        <v>188</v>
      </c>
      <c r="G1991" s="206" t="s">
        <v>88</v>
      </c>
      <c r="H1991" s="212">
        <v>224111</v>
      </c>
    </row>
    <row r="1992" spans="1:8" hidden="1" x14ac:dyDescent="0.35">
      <c r="A1992" s="209">
        <v>2</v>
      </c>
      <c r="B1992" s="206" t="s">
        <v>81</v>
      </c>
      <c r="C1992" s="206" t="s">
        <v>88</v>
      </c>
      <c r="D1992" s="210" t="s">
        <v>2210</v>
      </c>
      <c r="E1992" s="215" t="s">
        <v>484</v>
      </c>
      <c r="F1992" s="219" t="s">
        <v>188</v>
      </c>
      <c r="G1992" s="206" t="s">
        <v>88</v>
      </c>
      <c r="H1992" s="212">
        <v>224111</v>
      </c>
    </row>
    <row r="1993" spans="1:8" hidden="1" x14ac:dyDescent="0.35">
      <c r="A1993" s="209">
        <v>2</v>
      </c>
      <c r="B1993" s="206" t="s">
        <v>81</v>
      </c>
      <c r="C1993" s="206" t="s">
        <v>88</v>
      </c>
      <c r="D1993" s="210" t="s">
        <v>2211</v>
      </c>
      <c r="E1993" s="215" t="s">
        <v>484</v>
      </c>
      <c r="F1993" s="219" t="s">
        <v>188</v>
      </c>
      <c r="G1993" s="206" t="s">
        <v>88</v>
      </c>
      <c r="H1993" s="212">
        <v>224111</v>
      </c>
    </row>
    <row r="1994" spans="1:8" hidden="1" x14ac:dyDescent="0.35">
      <c r="A1994" s="209">
        <v>2</v>
      </c>
      <c r="B1994" s="206" t="s">
        <v>81</v>
      </c>
      <c r="C1994" s="206" t="s">
        <v>88</v>
      </c>
      <c r="D1994" s="210" t="s">
        <v>2212</v>
      </c>
      <c r="E1994" s="215" t="s">
        <v>484</v>
      </c>
      <c r="F1994" s="219" t="s">
        <v>188</v>
      </c>
      <c r="G1994" s="206" t="s">
        <v>88</v>
      </c>
      <c r="H1994" s="212">
        <v>224111</v>
      </c>
    </row>
    <row r="1995" spans="1:8" ht="29" hidden="1" x14ac:dyDescent="0.35">
      <c r="A1995" s="209">
        <v>2</v>
      </c>
      <c r="B1995" s="206" t="s">
        <v>81</v>
      </c>
      <c r="C1995" s="206" t="s">
        <v>88</v>
      </c>
      <c r="D1995" s="210" t="s">
        <v>2213</v>
      </c>
      <c r="E1995" s="215" t="s">
        <v>484</v>
      </c>
      <c r="F1995" s="219" t="s">
        <v>188</v>
      </c>
      <c r="G1995" s="206" t="s">
        <v>88</v>
      </c>
      <c r="H1995" s="212">
        <v>224111</v>
      </c>
    </row>
    <row r="1996" spans="1:8" ht="29" hidden="1" x14ac:dyDescent="0.35">
      <c r="A1996" s="209">
        <v>2</v>
      </c>
      <c r="B1996" s="206" t="s">
        <v>81</v>
      </c>
      <c r="C1996" s="206" t="s">
        <v>88</v>
      </c>
      <c r="D1996" s="210" t="s">
        <v>2214</v>
      </c>
      <c r="E1996" s="215" t="s">
        <v>484</v>
      </c>
      <c r="F1996" s="219" t="s">
        <v>188</v>
      </c>
      <c r="G1996" s="206" t="s">
        <v>88</v>
      </c>
      <c r="H1996" s="212">
        <v>224111</v>
      </c>
    </row>
    <row r="1997" spans="1:8" ht="29" hidden="1" x14ac:dyDescent="0.35">
      <c r="A1997" s="209">
        <v>2</v>
      </c>
      <c r="B1997" s="206" t="s">
        <v>81</v>
      </c>
      <c r="C1997" s="206" t="s">
        <v>88</v>
      </c>
      <c r="D1997" s="210" t="s">
        <v>2215</v>
      </c>
      <c r="E1997" s="214" t="s">
        <v>483</v>
      </c>
      <c r="F1997" s="219" t="s">
        <v>188</v>
      </c>
      <c r="G1997" s="206" t="s">
        <v>88</v>
      </c>
      <c r="H1997" s="212">
        <v>22411</v>
      </c>
    </row>
    <row r="1998" spans="1:8" ht="29" hidden="1" x14ac:dyDescent="0.35">
      <c r="A1998" s="209">
        <v>2</v>
      </c>
      <c r="B1998" s="206" t="s">
        <v>81</v>
      </c>
      <c r="C1998" s="206" t="s">
        <v>88</v>
      </c>
      <c r="D1998" s="210" t="s">
        <v>2216</v>
      </c>
      <c r="E1998" s="215" t="s">
        <v>484</v>
      </c>
      <c r="F1998" s="219" t="s">
        <v>188</v>
      </c>
      <c r="G1998" s="206" t="s">
        <v>88</v>
      </c>
      <c r="H1998" s="212">
        <v>224111</v>
      </c>
    </row>
    <row r="1999" spans="1:8" ht="29" hidden="1" x14ac:dyDescent="0.35">
      <c r="A1999" s="209">
        <v>2</v>
      </c>
      <c r="B1999" s="206" t="s">
        <v>81</v>
      </c>
      <c r="C1999" s="206" t="s">
        <v>88</v>
      </c>
      <c r="D1999" s="210" t="s">
        <v>2217</v>
      </c>
      <c r="E1999" s="215" t="s">
        <v>484</v>
      </c>
      <c r="F1999" s="219" t="s">
        <v>188</v>
      </c>
      <c r="G1999" s="206" t="s">
        <v>88</v>
      </c>
      <c r="H1999" s="212">
        <v>224111</v>
      </c>
    </row>
    <row r="2000" spans="1:8" hidden="1" x14ac:dyDescent="0.35">
      <c r="A2000" s="209">
        <v>2</v>
      </c>
      <c r="B2000" s="206" t="s">
        <v>81</v>
      </c>
      <c r="C2000" s="206" t="s">
        <v>88</v>
      </c>
      <c r="D2000" s="210" t="s">
        <v>2218</v>
      </c>
      <c r="E2000" s="215" t="s">
        <v>484</v>
      </c>
      <c r="F2000" s="219" t="s">
        <v>188</v>
      </c>
      <c r="G2000" s="206" t="s">
        <v>88</v>
      </c>
      <c r="H2000" s="212">
        <v>224111</v>
      </c>
    </row>
    <row r="2001" spans="1:8" hidden="1" x14ac:dyDescent="0.35">
      <c r="A2001" s="209">
        <v>2</v>
      </c>
      <c r="B2001" s="206" t="s">
        <v>81</v>
      </c>
      <c r="C2001" s="206" t="s">
        <v>88</v>
      </c>
      <c r="D2001" s="210" t="s">
        <v>2218</v>
      </c>
      <c r="E2001" s="215" t="s">
        <v>484</v>
      </c>
      <c r="F2001" s="219" t="s">
        <v>188</v>
      </c>
      <c r="G2001" s="206" t="s">
        <v>88</v>
      </c>
      <c r="H2001" s="212">
        <v>224111</v>
      </c>
    </row>
    <row r="2002" spans="1:8" ht="29" hidden="1" x14ac:dyDescent="0.35">
      <c r="A2002" s="209">
        <v>2</v>
      </c>
      <c r="B2002" s="206" t="s">
        <v>81</v>
      </c>
      <c r="C2002" s="206" t="s">
        <v>88</v>
      </c>
      <c r="D2002" s="210" t="s">
        <v>2219</v>
      </c>
      <c r="E2002" s="215" t="s">
        <v>484</v>
      </c>
      <c r="F2002" s="219" t="s">
        <v>188</v>
      </c>
      <c r="G2002" s="206" t="s">
        <v>88</v>
      </c>
      <c r="H2002" s="212">
        <v>224111</v>
      </c>
    </row>
    <row r="2003" spans="1:8" hidden="1" x14ac:dyDescent="0.35">
      <c r="A2003" s="209">
        <v>2</v>
      </c>
      <c r="B2003" s="206" t="s">
        <v>81</v>
      </c>
      <c r="C2003" s="206" t="s">
        <v>88</v>
      </c>
      <c r="D2003" s="210" t="s">
        <v>2220</v>
      </c>
      <c r="E2003" s="215" t="s">
        <v>484</v>
      </c>
      <c r="F2003" s="219" t="s">
        <v>188</v>
      </c>
      <c r="G2003" s="206" t="s">
        <v>88</v>
      </c>
      <c r="H2003" s="212">
        <v>224111</v>
      </c>
    </row>
    <row r="2004" spans="1:8" ht="29" hidden="1" x14ac:dyDescent="0.35">
      <c r="A2004" s="209">
        <v>2</v>
      </c>
      <c r="B2004" s="206" t="s">
        <v>81</v>
      </c>
      <c r="C2004" s="206" t="s">
        <v>88</v>
      </c>
      <c r="D2004" s="210" t="s">
        <v>2221</v>
      </c>
      <c r="E2004" s="215" t="s">
        <v>484</v>
      </c>
      <c r="F2004" s="219" t="s">
        <v>188</v>
      </c>
      <c r="G2004" s="206" t="s">
        <v>88</v>
      </c>
      <c r="H2004" s="212">
        <v>224111</v>
      </c>
    </row>
    <row r="2005" spans="1:8" ht="29" hidden="1" x14ac:dyDescent="0.35">
      <c r="A2005" s="209">
        <v>2</v>
      </c>
      <c r="B2005" s="206" t="s">
        <v>81</v>
      </c>
      <c r="C2005" s="206" t="s">
        <v>88</v>
      </c>
      <c r="D2005" s="210" t="s">
        <v>2222</v>
      </c>
      <c r="E2005" s="215" t="s">
        <v>484</v>
      </c>
      <c r="F2005" s="219" t="s">
        <v>188</v>
      </c>
      <c r="G2005" s="206" t="s">
        <v>88</v>
      </c>
      <c r="H2005" s="212">
        <v>224111</v>
      </c>
    </row>
    <row r="2006" spans="1:8" ht="29" hidden="1" x14ac:dyDescent="0.35">
      <c r="A2006" s="209">
        <v>2</v>
      </c>
      <c r="B2006" s="206" t="s">
        <v>81</v>
      </c>
      <c r="C2006" s="206" t="s">
        <v>88</v>
      </c>
      <c r="D2006" s="210" t="s">
        <v>2223</v>
      </c>
      <c r="E2006" s="215" t="s">
        <v>484</v>
      </c>
      <c r="F2006" s="219" t="s">
        <v>188</v>
      </c>
      <c r="G2006" s="206" t="s">
        <v>88</v>
      </c>
      <c r="H2006" s="212">
        <v>224111</v>
      </c>
    </row>
    <row r="2007" spans="1:8" ht="29" hidden="1" x14ac:dyDescent="0.35">
      <c r="A2007" s="209">
        <v>2</v>
      </c>
      <c r="B2007" s="206" t="s">
        <v>81</v>
      </c>
      <c r="C2007" s="206" t="s">
        <v>88</v>
      </c>
      <c r="D2007" s="210" t="s">
        <v>2224</v>
      </c>
      <c r="E2007" s="215" t="s">
        <v>484</v>
      </c>
      <c r="F2007" s="219" t="s">
        <v>188</v>
      </c>
      <c r="G2007" s="206" t="s">
        <v>88</v>
      </c>
      <c r="H2007" s="212">
        <v>224111</v>
      </c>
    </row>
    <row r="2008" spans="1:8" hidden="1" x14ac:dyDescent="0.35">
      <c r="A2008" s="209">
        <v>2</v>
      </c>
      <c r="B2008" s="206" t="s">
        <v>81</v>
      </c>
      <c r="C2008" s="206" t="s">
        <v>88</v>
      </c>
      <c r="D2008" s="210" t="s">
        <v>2225</v>
      </c>
      <c r="E2008" s="215" t="s">
        <v>484</v>
      </c>
      <c r="F2008" s="219" t="s">
        <v>188</v>
      </c>
      <c r="G2008" s="206" t="s">
        <v>88</v>
      </c>
      <c r="H2008" s="212">
        <v>224111</v>
      </c>
    </row>
    <row r="2009" spans="1:8" hidden="1" x14ac:dyDescent="0.35">
      <c r="A2009" s="209">
        <v>2</v>
      </c>
      <c r="B2009" s="206" t="s">
        <v>81</v>
      </c>
      <c r="C2009" s="206" t="s">
        <v>88</v>
      </c>
      <c r="D2009" s="210" t="s">
        <v>2226</v>
      </c>
      <c r="E2009" s="215" t="s">
        <v>484</v>
      </c>
      <c r="F2009" s="219" t="s">
        <v>188</v>
      </c>
      <c r="G2009" s="206" t="s">
        <v>88</v>
      </c>
      <c r="H2009" s="212">
        <v>224111</v>
      </c>
    </row>
    <row r="2010" spans="1:8" ht="29" hidden="1" x14ac:dyDescent="0.35">
      <c r="A2010" s="209">
        <v>2</v>
      </c>
      <c r="B2010" s="206" t="s">
        <v>81</v>
      </c>
      <c r="C2010" s="206" t="s">
        <v>88</v>
      </c>
      <c r="D2010" s="210" t="s">
        <v>2227</v>
      </c>
      <c r="E2010" s="215" t="s">
        <v>484</v>
      </c>
      <c r="F2010" s="219" t="s">
        <v>188</v>
      </c>
      <c r="G2010" s="206" t="s">
        <v>88</v>
      </c>
      <c r="H2010" s="212">
        <v>224111</v>
      </c>
    </row>
    <row r="2011" spans="1:8" hidden="1" x14ac:dyDescent="0.35">
      <c r="A2011" s="209">
        <v>2</v>
      </c>
      <c r="B2011" s="206" t="s">
        <v>81</v>
      </c>
      <c r="C2011" s="206" t="s">
        <v>88</v>
      </c>
      <c r="D2011" s="210" t="s">
        <v>2228</v>
      </c>
      <c r="E2011" s="215" t="s">
        <v>484</v>
      </c>
      <c r="F2011" s="219" t="s">
        <v>188</v>
      </c>
      <c r="G2011" s="206" t="s">
        <v>88</v>
      </c>
      <c r="H2011" s="212">
        <v>224111</v>
      </c>
    </row>
    <row r="2012" spans="1:8" hidden="1" x14ac:dyDescent="0.35">
      <c r="A2012" s="209">
        <v>2</v>
      </c>
      <c r="B2012" s="206" t="s">
        <v>81</v>
      </c>
      <c r="C2012" s="206" t="s">
        <v>88</v>
      </c>
      <c r="D2012" s="210" t="s">
        <v>2229</v>
      </c>
      <c r="E2012" s="215" t="s">
        <v>484</v>
      </c>
      <c r="F2012" s="219" t="s">
        <v>188</v>
      </c>
      <c r="G2012" s="206" t="s">
        <v>88</v>
      </c>
      <c r="H2012" s="212">
        <v>224111</v>
      </c>
    </row>
    <row r="2013" spans="1:8" ht="29" hidden="1" x14ac:dyDescent="0.35">
      <c r="A2013" s="209">
        <v>2</v>
      </c>
      <c r="B2013" s="206" t="s">
        <v>81</v>
      </c>
      <c r="C2013" s="206" t="s">
        <v>88</v>
      </c>
      <c r="D2013" s="210" t="s">
        <v>2230</v>
      </c>
      <c r="E2013" s="215" t="s">
        <v>484</v>
      </c>
      <c r="F2013" s="219" t="s">
        <v>188</v>
      </c>
      <c r="G2013" s="206" t="s">
        <v>88</v>
      </c>
      <c r="H2013" s="212">
        <v>224111</v>
      </c>
    </row>
    <row r="2014" spans="1:8" ht="43.5" hidden="1" x14ac:dyDescent="0.35">
      <c r="A2014" s="209">
        <v>2</v>
      </c>
      <c r="B2014" s="206" t="s">
        <v>81</v>
      </c>
      <c r="C2014" s="206" t="s">
        <v>88</v>
      </c>
      <c r="D2014" s="210" t="s">
        <v>2231</v>
      </c>
      <c r="E2014" s="215" t="s">
        <v>484</v>
      </c>
      <c r="F2014" s="219" t="s">
        <v>188</v>
      </c>
      <c r="G2014" s="206" t="s">
        <v>88</v>
      </c>
      <c r="H2014" s="212">
        <v>224111</v>
      </c>
    </row>
    <row r="2015" spans="1:8" hidden="1" x14ac:dyDescent="0.35">
      <c r="A2015" s="209">
        <v>2</v>
      </c>
      <c r="B2015" s="206" t="s">
        <v>81</v>
      </c>
      <c r="C2015" s="206" t="s">
        <v>88</v>
      </c>
      <c r="D2015" s="210" t="s">
        <v>2232</v>
      </c>
      <c r="E2015" s="215" t="s">
        <v>484</v>
      </c>
      <c r="F2015" s="219" t="s">
        <v>188</v>
      </c>
      <c r="G2015" s="206" t="s">
        <v>88</v>
      </c>
      <c r="H2015" s="212">
        <v>224111</v>
      </c>
    </row>
    <row r="2016" spans="1:8" ht="29" hidden="1" x14ac:dyDescent="0.35">
      <c r="A2016" s="209">
        <v>2</v>
      </c>
      <c r="B2016" s="206" t="s">
        <v>81</v>
      </c>
      <c r="C2016" s="206" t="s">
        <v>88</v>
      </c>
      <c r="D2016" s="210" t="s">
        <v>2233</v>
      </c>
      <c r="E2016" s="215" t="s">
        <v>484</v>
      </c>
      <c r="F2016" s="219" t="s">
        <v>188</v>
      </c>
      <c r="G2016" s="206" t="s">
        <v>88</v>
      </c>
      <c r="H2016" s="212">
        <v>224111</v>
      </c>
    </row>
    <row r="2017" spans="1:8" ht="29" hidden="1" x14ac:dyDescent="0.35">
      <c r="A2017" s="209">
        <v>2</v>
      </c>
      <c r="B2017" s="206" t="s">
        <v>81</v>
      </c>
      <c r="C2017" s="206" t="s">
        <v>88</v>
      </c>
      <c r="D2017" s="210" t="s">
        <v>2234</v>
      </c>
      <c r="E2017" s="215" t="s">
        <v>484</v>
      </c>
      <c r="F2017" s="219" t="s">
        <v>188</v>
      </c>
      <c r="G2017" s="206" t="s">
        <v>88</v>
      </c>
      <c r="H2017" s="212">
        <v>224111</v>
      </c>
    </row>
    <row r="2018" spans="1:8" hidden="1" x14ac:dyDescent="0.35">
      <c r="A2018" s="209">
        <v>2</v>
      </c>
      <c r="B2018" s="206" t="s">
        <v>81</v>
      </c>
      <c r="C2018" s="206" t="s">
        <v>88</v>
      </c>
      <c r="D2018" s="210" t="s">
        <v>2235</v>
      </c>
      <c r="E2018" s="215" t="s">
        <v>484</v>
      </c>
      <c r="F2018" s="219" t="s">
        <v>188</v>
      </c>
      <c r="G2018" s="206" t="s">
        <v>88</v>
      </c>
      <c r="H2018" s="212">
        <v>224111</v>
      </c>
    </row>
    <row r="2019" spans="1:8" ht="29" hidden="1" x14ac:dyDescent="0.35">
      <c r="A2019" s="209">
        <v>2</v>
      </c>
      <c r="B2019" s="206" t="s">
        <v>81</v>
      </c>
      <c r="C2019" s="206" t="s">
        <v>88</v>
      </c>
      <c r="D2019" s="210" t="s">
        <v>2236</v>
      </c>
      <c r="E2019" s="215" t="s">
        <v>484</v>
      </c>
      <c r="F2019" s="219" t="s">
        <v>188</v>
      </c>
      <c r="G2019" s="206" t="s">
        <v>88</v>
      </c>
      <c r="H2019" s="212">
        <v>224111</v>
      </c>
    </row>
    <row r="2020" spans="1:8" ht="29" hidden="1" x14ac:dyDescent="0.35">
      <c r="A2020" s="209">
        <v>2</v>
      </c>
      <c r="B2020" s="206" t="s">
        <v>81</v>
      </c>
      <c r="C2020" s="206" t="s">
        <v>88</v>
      </c>
      <c r="D2020" s="210" t="s">
        <v>2237</v>
      </c>
      <c r="E2020" s="214" t="s">
        <v>483</v>
      </c>
      <c r="F2020" s="219" t="s">
        <v>188</v>
      </c>
      <c r="G2020" s="206" t="s">
        <v>88</v>
      </c>
      <c r="H2020" s="212">
        <v>22411</v>
      </c>
    </row>
    <row r="2021" spans="1:8" ht="29" hidden="1" x14ac:dyDescent="0.35">
      <c r="A2021" s="209">
        <v>2</v>
      </c>
      <c r="B2021" s="206" t="s">
        <v>81</v>
      </c>
      <c r="C2021" s="206" t="s">
        <v>88</v>
      </c>
      <c r="D2021" s="210" t="s">
        <v>2216</v>
      </c>
      <c r="E2021" s="215" t="s">
        <v>484</v>
      </c>
      <c r="F2021" s="219" t="s">
        <v>188</v>
      </c>
      <c r="G2021" s="206" t="s">
        <v>88</v>
      </c>
      <c r="H2021" s="212">
        <v>224111</v>
      </c>
    </row>
    <row r="2022" spans="1:8" ht="29" hidden="1" x14ac:dyDescent="0.35">
      <c r="A2022" s="209">
        <v>2</v>
      </c>
      <c r="B2022" s="206" t="s">
        <v>81</v>
      </c>
      <c r="C2022" s="206" t="s">
        <v>88</v>
      </c>
      <c r="D2022" s="210" t="s">
        <v>2238</v>
      </c>
      <c r="E2022" s="215" t="s">
        <v>484</v>
      </c>
      <c r="F2022" s="219" t="s">
        <v>188</v>
      </c>
      <c r="G2022" s="206" t="s">
        <v>88</v>
      </c>
      <c r="H2022" s="212">
        <v>224111</v>
      </c>
    </row>
    <row r="2023" spans="1:8" hidden="1" x14ac:dyDescent="0.35">
      <c r="A2023" s="209">
        <v>2</v>
      </c>
      <c r="B2023" s="206" t="s">
        <v>81</v>
      </c>
      <c r="C2023" s="206" t="s">
        <v>88</v>
      </c>
      <c r="D2023" s="210" t="s">
        <v>2239</v>
      </c>
      <c r="E2023" s="215" t="s">
        <v>484</v>
      </c>
      <c r="F2023" s="219" t="s">
        <v>188</v>
      </c>
      <c r="G2023" s="206" t="s">
        <v>88</v>
      </c>
      <c r="H2023" s="212">
        <v>224111</v>
      </c>
    </row>
    <row r="2024" spans="1:8" hidden="1" x14ac:dyDescent="0.35">
      <c r="A2024" s="209">
        <v>2</v>
      </c>
      <c r="B2024" s="206" t="s">
        <v>81</v>
      </c>
      <c r="C2024" s="206" t="s">
        <v>88</v>
      </c>
      <c r="D2024" s="210" t="s">
        <v>2240</v>
      </c>
      <c r="E2024" s="215" t="s">
        <v>484</v>
      </c>
      <c r="F2024" s="219" t="s">
        <v>188</v>
      </c>
      <c r="G2024" s="206" t="s">
        <v>88</v>
      </c>
      <c r="H2024" s="212">
        <v>224111</v>
      </c>
    </row>
    <row r="2025" spans="1:8" hidden="1" x14ac:dyDescent="0.35">
      <c r="A2025" s="209">
        <v>2</v>
      </c>
      <c r="B2025" s="206" t="s">
        <v>81</v>
      </c>
      <c r="C2025" s="206" t="s">
        <v>88</v>
      </c>
      <c r="D2025" s="210" t="s">
        <v>2241</v>
      </c>
      <c r="E2025" s="215" t="s">
        <v>484</v>
      </c>
      <c r="F2025" s="219" t="s">
        <v>188</v>
      </c>
      <c r="G2025" s="206" t="s">
        <v>88</v>
      </c>
      <c r="H2025" s="212">
        <v>224111</v>
      </c>
    </row>
    <row r="2026" spans="1:8" ht="29" hidden="1" x14ac:dyDescent="0.35">
      <c r="A2026" s="209">
        <v>2</v>
      </c>
      <c r="B2026" s="206" t="s">
        <v>81</v>
      </c>
      <c r="C2026" s="206" t="s">
        <v>88</v>
      </c>
      <c r="D2026" s="210" t="s">
        <v>2242</v>
      </c>
      <c r="E2026" s="215" t="s">
        <v>484</v>
      </c>
      <c r="F2026" s="219" t="s">
        <v>188</v>
      </c>
      <c r="G2026" s="206" t="s">
        <v>88</v>
      </c>
      <c r="H2026" s="212">
        <v>224111</v>
      </c>
    </row>
    <row r="2027" spans="1:8" ht="29" hidden="1" x14ac:dyDescent="0.35">
      <c r="A2027" s="209">
        <v>2</v>
      </c>
      <c r="B2027" s="206" t="s">
        <v>81</v>
      </c>
      <c r="C2027" s="206" t="s">
        <v>88</v>
      </c>
      <c r="D2027" s="210" t="s">
        <v>2243</v>
      </c>
      <c r="E2027" s="215" t="s">
        <v>484</v>
      </c>
      <c r="F2027" s="219" t="s">
        <v>188</v>
      </c>
      <c r="G2027" s="206" t="s">
        <v>88</v>
      </c>
      <c r="H2027" s="212">
        <v>224111</v>
      </c>
    </row>
    <row r="2028" spans="1:8" hidden="1" x14ac:dyDescent="0.35">
      <c r="A2028" s="209">
        <v>2</v>
      </c>
      <c r="B2028" s="206" t="s">
        <v>81</v>
      </c>
      <c r="C2028" s="206" t="s">
        <v>88</v>
      </c>
      <c r="D2028" s="210" t="s">
        <v>2235</v>
      </c>
      <c r="E2028" s="215" t="s">
        <v>484</v>
      </c>
      <c r="F2028" s="219" t="s">
        <v>188</v>
      </c>
      <c r="G2028" s="206" t="s">
        <v>88</v>
      </c>
      <c r="H2028" s="212">
        <v>224111</v>
      </c>
    </row>
    <row r="2029" spans="1:8" hidden="1" x14ac:dyDescent="0.35">
      <c r="A2029" s="209">
        <v>2</v>
      </c>
      <c r="B2029" s="206" t="s">
        <v>81</v>
      </c>
      <c r="C2029" s="206" t="s">
        <v>88</v>
      </c>
      <c r="D2029" s="210" t="s">
        <v>2244</v>
      </c>
      <c r="E2029" s="214" t="s">
        <v>483</v>
      </c>
      <c r="F2029" s="219" t="s">
        <v>188</v>
      </c>
      <c r="G2029" s="206" t="s">
        <v>88</v>
      </c>
      <c r="H2029" s="212">
        <v>22411</v>
      </c>
    </row>
    <row r="2030" spans="1:8" ht="29" hidden="1" x14ac:dyDescent="0.35">
      <c r="A2030" s="209">
        <v>2</v>
      </c>
      <c r="B2030" s="206" t="s">
        <v>81</v>
      </c>
      <c r="C2030" s="206" t="s">
        <v>88</v>
      </c>
      <c r="D2030" s="210" t="s">
        <v>2216</v>
      </c>
      <c r="E2030" s="215" t="s">
        <v>484</v>
      </c>
      <c r="F2030" s="219" t="s">
        <v>188</v>
      </c>
      <c r="G2030" s="206" t="s">
        <v>88</v>
      </c>
      <c r="H2030" s="212">
        <v>224111</v>
      </c>
    </row>
    <row r="2031" spans="1:8" ht="29" hidden="1" x14ac:dyDescent="0.35">
      <c r="A2031" s="209">
        <v>2</v>
      </c>
      <c r="B2031" s="206" t="s">
        <v>81</v>
      </c>
      <c r="C2031" s="206" t="s">
        <v>88</v>
      </c>
      <c r="D2031" s="210" t="s">
        <v>2217</v>
      </c>
      <c r="E2031" s="215" t="s">
        <v>484</v>
      </c>
      <c r="F2031" s="219" t="s">
        <v>188</v>
      </c>
      <c r="G2031" s="206" t="s">
        <v>88</v>
      </c>
      <c r="H2031" s="212">
        <v>224111</v>
      </c>
    </row>
    <row r="2032" spans="1:8" hidden="1" x14ac:dyDescent="0.35">
      <c r="A2032" s="209">
        <v>2</v>
      </c>
      <c r="B2032" s="206" t="s">
        <v>81</v>
      </c>
      <c r="C2032" s="206" t="s">
        <v>88</v>
      </c>
      <c r="D2032" s="210" t="s">
        <v>2218</v>
      </c>
      <c r="E2032" s="215" t="s">
        <v>484</v>
      </c>
      <c r="F2032" s="219" t="s">
        <v>188</v>
      </c>
      <c r="G2032" s="206" t="s">
        <v>88</v>
      </c>
      <c r="H2032" s="212">
        <v>224111</v>
      </c>
    </row>
    <row r="2033" spans="1:8" hidden="1" x14ac:dyDescent="0.35">
      <c r="A2033" s="209">
        <v>2</v>
      </c>
      <c r="B2033" s="206" t="s">
        <v>81</v>
      </c>
      <c r="C2033" s="206" t="s">
        <v>88</v>
      </c>
      <c r="D2033" s="210" t="s">
        <v>2218</v>
      </c>
      <c r="E2033" s="215" t="s">
        <v>484</v>
      </c>
      <c r="F2033" s="219" t="s">
        <v>188</v>
      </c>
      <c r="G2033" s="206" t="s">
        <v>88</v>
      </c>
      <c r="H2033" s="212">
        <v>224111</v>
      </c>
    </row>
    <row r="2034" spans="1:8" hidden="1" x14ac:dyDescent="0.35">
      <c r="A2034" s="209">
        <v>2</v>
      </c>
      <c r="B2034" s="206" t="s">
        <v>81</v>
      </c>
      <c r="C2034" s="206" t="s">
        <v>88</v>
      </c>
      <c r="D2034" s="210" t="s">
        <v>2245</v>
      </c>
      <c r="E2034" s="215" t="s">
        <v>484</v>
      </c>
      <c r="F2034" s="219" t="s">
        <v>188</v>
      </c>
      <c r="G2034" s="206" t="s">
        <v>88</v>
      </c>
      <c r="H2034" s="212">
        <v>224111</v>
      </c>
    </row>
    <row r="2035" spans="1:8" ht="29" hidden="1" x14ac:dyDescent="0.35">
      <c r="A2035" s="209">
        <v>2</v>
      </c>
      <c r="B2035" s="206" t="s">
        <v>81</v>
      </c>
      <c r="C2035" s="206" t="s">
        <v>88</v>
      </c>
      <c r="D2035" s="210" t="s">
        <v>2246</v>
      </c>
      <c r="E2035" s="215" t="s">
        <v>484</v>
      </c>
      <c r="F2035" s="219" t="s">
        <v>188</v>
      </c>
      <c r="G2035" s="206" t="s">
        <v>88</v>
      </c>
      <c r="H2035" s="212">
        <v>224111</v>
      </c>
    </row>
    <row r="2036" spans="1:8" ht="29" hidden="1" x14ac:dyDescent="0.35">
      <c r="A2036" s="209">
        <v>2</v>
      </c>
      <c r="B2036" s="206" t="s">
        <v>81</v>
      </c>
      <c r="C2036" s="206" t="s">
        <v>88</v>
      </c>
      <c r="D2036" s="210" t="s">
        <v>2247</v>
      </c>
      <c r="E2036" s="215" t="s">
        <v>484</v>
      </c>
      <c r="F2036" s="219" t="s">
        <v>188</v>
      </c>
      <c r="G2036" s="206" t="s">
        <v>88</v>
      </c>
      <c r="H2036" s="212">
        <v>224111</v>
      </c>
    </row>
    <row r="2037" spans="1:8" ht="29" hidden="1" x14ac:dyDescent="0.35">
      <c r="A2037" s="209">
        <v>2</v>
      </c>
      <c r="B2037" s="206" t="s">
        <v>81</v>
      </c>
      <c r="C2037" s="206" t="s">
        <v>88</v>
      </c>
      <c r="D2037" s="210" t="s">
        <v>2248</v>
      </c>
      <c r="E2037" s="215" t="s">
        <v>484</v>
      </c>
      <c r="F2037" s="219" t="s">
        <v>188</v>
      </c>
      <c r="G2037" s="206" t="s">
        <v>88</v>
      </c>
      <c r="H2037" s="212">
        <v>224111</v>
      </c>
    </row>
    <row r="2038" spans="1:8" ht="29" hidden="1" x14ac:dyDescent="0.35">
      <c r="A2038" s="209">
        <v>2</v>
      </c>
      <c r="B2038" s="206" t="s">
        <v>81</v>
      </c>
      <c r="C2038" s="206" t="s">
        <v>88</v>
      </c>
      <c r="D2038" s="210" t="s">
        <v>2249</v>
      </c>
      <c r="E2038" s="215" t="s">
        <v>484</v>
      </c>
      <c r="F2038" s="219" t="s">
        <v>188</v>
      </c>
      <c r="G2038" s="206" t="s">
        <v>88</v>
      </c>
      <c r="H2038" s="212">
        <v>224111</v>
      </c>
    </row>
    <row r="2039" spans="1:8" hidden="1" x14ac:dyDescent="0.35">
      <c r="A2039" s="209">
        <v>2</v>
      </c>
      <c r="B2039" s="206" t="s">
        <v>81</v>
      </c>
      <c r="C2039" s="206" t="s">
        <v>88</v>
      </c>
      <c r="D2039" s="210" t="s">
        <v>2235</v>
      </c>
      <c r="E2039" s="215" t="s">
        <v>484</v>
      </c>
      <c r="F2039" s="219" t="s">
        <v>188</v>
      </c>
      <c r="G2039" s="206" t="s">
        <v>88</v>
      </c>
      <c r="H2039" s="212">
        <v>224111</v>
      </c>
    </row>
    <row r="2040" spans="1:8" hidden="1" x14ac:dyDescent="0.35">
      <c r="A2040" s="209">
        <v>2</v>
      </c>
      <c r="B2040" s="206" t="s">
        <v>81</v>
      </c>
      <c r="C2040" s="206" t="s">
        <v>88</v>
      </c>
      <c r="D2040" s="210" t="s">
        <v>2250</v>
      </c>
      <c r="E2040" s="214" t="s">
        <v>483</v>
      </c>
      <c r="F2040" s="219" t="s">
        <v>188</v>
      </c>
      <c r="G2040" s="206" t="s">
        <v>88</v>
      </c>
      <c r="H2040" s="212">
        <v>22411</v>
      </c>
    </row>
    <row r="2041" spans="1:8" hidden="1" x14ac:dyDescent="0.35">
      <c r="A2041" s="209">
        <v>2</v>
      </c>
      <c r="B2041" s="206" t="s">
        <v>81</v>
      </c>
      <c r="C2041" s="206" t="s">
        <v>88</v>
      </c>
      <c r="D2041" s="210" t="s">
        <v>2251</v>
      </c>
      <c r="E2041" s="215" t="s">
        <v>484</v>
      </c>
      <c r="F2041" s="219" t="s">
        <v>188</v>
      </c>
      <c r="G2041" s="206" t="s">
        <v>88</v>
      </c>
      <c r="H2041" s="212">
        <v>224111</v>
      </c>
    </row>
    <row r="2042" spans="1:8" hidden="1" x14ac:dyDescent="0.35">
      <c r="A2042" s="209">
        <v>2</v>
      </c>
      <c r="B2042" s="206" t="s">
        <v>81</v>
      </c>
      <c r="C2042" s="206" t="s">
        <v>88</v>
      </c>
      <c r="D2042" s="210" t="s">
        <v>2252</v>
      </c>
      <c r="E2042" s="215" t="s">
        <v>484</v>
      </c>
      <c r="F2042" s="219" t="s">
        <v>188</v>
      </c>
      <c r="G2042" s="206" t="s">
        <v>88</v>
      </c>
      <c r="H2042" s="212">
        <v>224111</v>
      </c>
    </row>
    <row r="2043" spans="1:8" hidden="1" x14ac:dyDescent="0.35">
      <c r="A2043" s="209">
        <v>2</v>
      </c>
      <c r="B2043" s="206" t="s">
        <v>81</v>
      </c>
      <c r="C2043" s="206" t="s">
        <v>88</v>
      </c>
      <c r="D2043" s="210" t="s">
        <v>2253</v>
      </c>
      <c r="E2043" s="215" t="s">
        <v>484</v>
      </c>
      <c r="F2043" s="219" t="s">
        <v>188</v>
      </c>
      <c r="G2043" s="206" t="s">
        <v>88</v>
      </c>
      <c r="H2043" s="212">
        <v>224111</v>
      </c>
    </row>
    <row r="2044" spans="1:8" hidden="1" x14ac:dyDescent="0.35">
      <c r="A2044" s="209">
        <v>2</v>
      </c>
      <c r="B2044" s="206" t="s">
        <v>81</v>
      </c>
      <c r="C2044" s="206" t="s">
        <v>88</v>
      </c>
      <c r="D2044" s="210" t="s">
        <v>2254</v>
      </c>
      <c r="E2044" s="215" t="s">
        <v>484</v>
      </c>
      <c r="F2044" s="219" t="s">
        <v>188</v>
      </c>
      <c r="G2044" s="206" t="s">
        <v>88</v>
      </c>
      <c r="H2044" s="212">
        <v>224111</v>
      </c>
    </row>
    <row r="2045" spans="1:8" hidden="1" x14ac:dyDescent="0.35">
      <c r="A2045" s="209">
        <v>2</v>
      </c>
      <c r="B2045" s="206" t="s">
        <v>81</v>
      </c>
      <c r="C2045" s="206" t="s">
        <v>88</v>
      </c>
      <c r="D2045" s="210" t="s">
        <v>2255</v>
      </c>
      <c r="E2045" s="215" t="s">
        <v>484</v>
      </c>
      <c r="F2045" s="219" t="s">
        <v>188</v>
      </c>
      <c r="G2045" s="206" t="s">
        <v>88</v>
      </c>
      <c r="H2045" s="212">
        <v>224111</v>
      </c>
    </row>
    <row r="2046" spans="1:8" ht="29" hidden="1" x14ac:dyDescent="0.35">
      <c r="A2046" s="209">
        <v>2</v>
      </c>
      <c r="B2046" s="206" t="s">
        <v>81</v>
      </c>
      <c r="C2046" s="206" t="s">
        <v>88</v>
      </c>
      <c r="D2046" s="210" t="s">
        <v>2256</v>
      </c>
      <c r="E2046" s="215" t="s">
        <v>484</v>
      </c>
      <c r="F2046" s="219" t="s">
        <v>188</v>
      </c>
      <c r="G2046" s="206" t="s">
        <v>88</v>
      </c>
      <c r="H2046" s="212">
        <v>224111</v>
      </c>
    </row>
    <row r="2047" spans="1:8" hidden="1" x14ac:dyDescent="0.35">
      <c r="A2047" s="209">
        <v>2</v>
      </c>
      <c r="B2047" s="206" t="s">
        <v>81</v>
      </c>
      <c r="C2047" s="206" t="s">
        <v>88</v>
      </c>
      <c r="D2047" s="210" t="s">
        <v>2257</v>
      </c>
      <c r="E2047" s="215" t="s">
        <v>484</v>
      </c>
      <c r="F2047" s="219" t="s">
        <v>188</v>
      </c>
      <c r="G2047" s="206" t="s">
        <v>88</v>
      </c>
      <c r="H2047" s="212">
        <v>224111</v>
      </c>
    </row>
    <row r="2048" spans="1:8" hidden="1" x14ac:dyDescent="0.35">
      <c r="A2048" s="209">
        <v>2</v>
      </c>
      <c r="B2048" s="206" t="s">
        <v>81</v>
      </c>
      <c r="C2048" s="206" t="s">
        <v>88</v>
      </c>
      <c r="D2048" s="210" t="s">
        <v>2258</v>
      </c>
      <c r="E2048" s="215" t="s">
        <v>484</v>
      </c>
      <c r="F2048" s="219" t="s">
        <v>188</v>
      </c>
      <c r="G2048" s="206" t="s">
        <v>88</v>
      </c>
      <c r="H2048" s="212">
        <v>224111</v>
      </c>
    </row>
    <row r="2049" spans="1:8" hidden="1" x14ac:dyDescent="0.35">
      <c r="A2049" s="209">
        <v>2</v>
      </c>
      <c r="B2049" s="206" t="s">
        <v>81</v>
      </c>
      <c r="C2049" s="206" t="s">
        <v>88</v>
      </c>
      <c r="D2049" s="210" t="s">
        <v>2259</v>
      </c>
      <c r="E2049" s="215" t="s">
        <v>484</v>
      </c>
      <c r="F2049" s="219" t="s">
        <v>188</v>
      </c>
      <c r="G2049" s="206" t="s">
        <v>88</v>
      </c>
      <c r="H2049" s="212">
        <v>224111</v>
      </c>
    </row>
    <row r="2050" spans="1:8" hidden="1" x14ac:dyDescent="0.35">
      <c r="A2050" s="209">
        <v>2</v>
      </c>
      <c r="B2050" s="206" t="s">
        <v>81</v>
      </c>
      <c r="C2050" s="206" t="s">
        <v>88</v>
      </c>
      <c r="D2050" s="210" t="s">
        <v>2260</v>
      </c>
      <c r="E2050" s="215" t="s">
        <v>484</v>
      </c>
      <c r="F2050" s="219" t="s">
        <v>188</v>
      </c>
      <c r="G2050" s="206" t="s">
        <v>88</v>
      </c>
      <c r="H2050" s="212">
        <v>224111</v>
      </c>
    </row>
    <row r="2051" spans="1:8" ht="29" hidden="1" x14ac:dyDescent="0.35">
      <c r="A2051" s="209">
        <v>2</v>
      </c>
      <c r="B2051" s="206" t="s">
        <v>81</v>
      </c>
      <c r="C2051" s="206" t="s">
        <v>88</v>
      </c>
      <c r="D2051" s="210" t="s">
        <v>2261</v>
      </c>
      <c r="E2051" s="215" t="s">
        <v>484</v>
      </c>
      <c r="F2051" s="219" t="s">
        <v>188</v>
      </c>
      <c r="G2051" s="206" t="s">
        <v>88</v>
      </c>
      <c r="H2051" s="212">
        <v>224111</v>
      </c>
    </row>
    <row r="2052" spans="1:8" ht="29" hidden="1" x14ac:dyDescent="0.35">
      <c r="A2052" s="209">
        <v>2</v>
      </c>
      <c r="B2052" s="206" t="s">
        <v>81</v>
      </c>
      <c r="C2052" s="206" t="s">
        <v>88</v>
      </c>
      <c r="D2052" s="210" t="s">
        <v>2262</v>
      </c>
      <c r="E2052" s="215" t="s">
        <v>484</v>
      </c>
      <c r="F2052" s="219" t="s">
        <v>188</v>
      </c>
      <c r="G2052" s="206" t="s">
        <v>88</v>
      </c>
      <c r="H2052" s="212">
        <v>224111</v>
      </c>
    </row>
    <row r="2053" spans="1:8" hidden="1" x14ac:dyDescent="0.35">
      <c r="A2053" s="209">
        <v>2</v>
      </c>
      <c r="B2053" s="206" t="s">
        <v>81</v>
      </c>
      <c r="C2053" s="206" t="s">
        <v>88</v>
      </c>
      <c r="D2053" s="210" t="s">
        <v>2263</v>
      </c>
      <c r="E2053" s="215" t="s">
        <v>484</v>
      </c>
      <c r="F2053" s="219" t="s">
        <v>188</v>
      </c>
      <c r="G2053" s="206" t="s">
        <v>88</v>
      </c>
      <c r="H2053" s="212">
        <v>224111</v>
      </c>
    </row>
    <row r="2054" spans="1:8" x14ac:dyDescent="0.35">
      <c r="A2054" s="209">
        <v>2</v>
      </c>
      <c r="B2054" s="206" t="s">
        <v>81</v>
      </c>
      <c r="C2054" s="206" t="s">
        <v>88</v>
      </c>
      <c r="D2054" s="210" t="s">
        <v>2264</v>
      </c>
      <c r="E2054" s="213" t="s">
        <v>332</v>
      </c>
      <c r="F2054" s="209" t="s">
        <v>189</v>
      </c>
      <c r="G2054" s="206" t="s">
        <v>88</v>
      </c>
      <c r="H2054" s="212">
        <v>5143</v>
      </c>
    </row>
    <row r="2055" spans="1:8" hidden="1" x14ac:dyDescent="0.35">
      <c r="A2055" s="209">
        <v>2</v>
      </c>
      <c r="B2055" s="206" t="s">
        <v>81</v>
      </c>
      <c r="C2055" s="206" t="s">
        <v>88</v>
      </c>
      <c r="D2055" s="210" t="s">
        <v>2265</v>
      </c>
      <c r="E2055" s="214" t="s">
        <v>483</v>
      </c>
      <c r="F2055" s="209" t="s">
        <v>189</v>
      </c>
      <c r="G2055" s="206" t="s">
        <v>88</v>
      </c>
      <c r="H2055" s="212">
        <v>22411</v>
      </c>
    </row>
    <row r="2056" spans="1:8" ht="43.5" hidden="1" x14ac:dyDescent="0.35">
      <c r="A2056" s="209">
        <v>2</v>
      </c>
      <c r="B2056" s="206" t="s">
        <v>81</v>
      </c>
      <c r="C2056" s="206" t="s">
        <v>88</v>
      </c>
      <c r="D2056" s="210" t="s">
        <v>2266</v>
      </c>
      <c r="E2056" s="215" t="s">
        <v>484</v>
      </c>
      <c r="F2056" s="209" t="s">
        <v>189</v>
      </c>
      <c r="G2056" s="206" t="s">
        <v>88</v>
      </c>
      <c r="H2056" s="212">
        <v>224111</v>
      </c>
    </row>
    <row r="2057" spans="1:8" ht="29" hidden="1" x14ac:dyDescent="0.35">
      <c r="A2057" s="209">
        <v>2</v>
      </c>
      <c r="B2057" s="206" t="s">
        <v>81</v>
      </c>
      <c r="C2057" s="206" t="s">
        <v>88</v>
      </c>
      <c r="D2057" s="210" t="s">
        <v>2267</v>
      </c>
      <c r="E2057" s="215" t="s">
        <v>484</v>
      </c>
      <c r="F2057" s="209" t="s">
        <v>189</v>
      </c>
      <c r="G2057" s="206" t="s">
        <v>88</v>
      </c>
      <c r="H2057" s="212">
        <v>224111</v>
      </c>
    </row>
    <row r="2058" spans="1:8" ht="29" hidden="1" x14ac:dyDescent="0.35">
      <c r="A2058" s="209">
        <v>2</v>
      </c>
      <c r="B2058" s="206" t="s">
        <v>81</v>
      </c>
      <c r="C2058" s="206" t="s">
        <v>88</v>
      </c>
      <c r="D2058" s="210" t="s">
        <v>2268</v>
      </c>
      <c r="E2058" s="215" t="s">
        <v>484</v>
      </c>
      <c r="F2058" s="209" t="s">
        <v>189</v>
      </c>
      <c r="G2058" s="206" t="s">
        <v>88</v>
      </c>
      <c r="H2058" s="212">
        <v>224111</v>
      </c>
    </row>
    <row r="2059" spans="1:8" ht="29" hidden="1" x14ac:dyDescent="0.35">
      <c r="A2059" s="209">
        <v>2</v>
      </c>
      <c r="B2059" s="206" t="s">
        <v>81</v>
      </c>
      <c r="C2059" s="206" t="s">
        <v>88</v>
      </c>
      <c r="D2059" s="210" t="s">
        <v>2269</v>
      </c>
      <c r="E2059" s="215" t="s">
        <v>484</v>
      </c>
      <c r="F2059" s="209" t="s">
        <v>189</v>
      </c>
      <c r="G2059" s="206" t="s">
        <v>88</v>
      </c>
      <c r="H2059" s="212">
        <v>224111</v>
      </c>
    </row>
    <row r="2060" spans="1:8" hidden="1" x14ac:dyDescent="0.35">
      <c r="A2060" s="209">
        <v>2</v>
      </c>
      <c r="B2060" s="206" t="s">
        <v>81</v>
      </c>
      <c r="C2060" s="206" t="s">
        <v>88</v>
      </c>
      <c r="D2060" s="210" t="s">
        <v>2270</v>
      </c>
      <c r="E2060" s="215" t="s">
        <v>484</v>
      </c>
      <c r="F2060" s="209" t="s">
        <v>189</v>
      </c>
      <c r="G2060" s="206" t="s">
        <v>88</v>
      </c>
      <c r="H2060" s="212">
        <v>224111</v>
      </c>
    </row>
    <row r="2061" spans="1:8" hidden="1" x14ac:dyDescent="0.35">
      <c r="A2061" s="209">
        <v>2</v>
      </c>
      <c r="B2061" s="206" t="s">
        <v>81</v>
      </c>
      <c r="C2061" s="206" t="s">
        <v>88</v>
      </c>
      <c r="D2061" s="210" t="s">
        <v>2271</v>
      </c>
      <c r="E2061" s="214" t="s">
        <v>483</v>
      </c>
      <c r="F2061" s="209" t="s">
        <v>189</v>
      </c>
      <c r="G2061" s="206" t="s">
        <v>88</v>
      </c>
      <c r="H2061" s="212">
        <v>22411</v>
      </c>
    </row>
    <row r="2062" spans="1:8" ht="29" hidden="1" x14ac:dyDescent="0.35">
      <c r="A2062" s="209">
        <v>2</v>
      </c>
      <c r="B2062" s="206" t="s">
        <v>81</v>
      </c>
      <c r="C2062" s="206" t="s">
        <v>88</v>
      </c>
      <c r="D2062" s="210" t="s">
        <v>2272</v>
      </c>
      <c r="E2062" s="215" t="s">
        <v>484</v>
      </c>
      <c r="F2062" s="209" t="s">
        <v>189</v>
      </c>
      <c r="G2062" s="206" t="s">
        <v>88</v>
      </c>
      <c r="H2062" s="212">
        <v>224111</v>
      </c>
    </row>
    <row r="2063" spans="1:8" hidden="1" x14ac:dyDescent="0.35">
      <c r="A2063" s="209">
        <v>2</v>
      </c>
      <c r="B2063" s="206" t="s">
        <v>81</v>
      </c>
      <c r="C2063" s="206" t="s">
        <v>88</v>
      </c>
      <c r="D2063" s="210" t="s">
        <v>2273</v>
      </c>
      <c r="E2063" s="215" t="s">
        <v>484</v>
      </c>
      <c r="F2063" s="209" t="s">
        <v>189</v>
      </c>
      <c r="G2063" s="206" t="s">
        <v>88</v>
      </c>
      <c r="H2063" s="212">
        <v>224111</v>
      </c>
    </row>
    <row r="2064" spans="1:8" hidden="1" x14ac:dyDescent="0.35">
      <c r="A2064" s="209">
        <v>2</v>
      </c>
      <c r="B2064" s="206" t="s">
        <v>81</v>
      </c>
      <c r="C2064" s="206" t="s">
        <v>88</v>
      </c>
      <c r="D2064" s="210" t="s">
        <v>2274</v>
      </c>
      <c r="E2064" s="215" t="s">
        <v>484</v>
      </c>
      <c r="F2064" s="209" t="s">
        <v>189</v>
      </c>
      <c r="G2064" s="206" t="s">
        <v>88</v>
      </c>
      <c r="H2064" s="212">
        <v>224111</v>
      </c>
    </row>
    <row r="2065" spans="1:8" hidden="1" x14ac:dyDescent="0.35">
      <c r="A2065" s="209">
        <v>2</v>
      </c>
      <c r="B2065" s="206" t="s">
        <v>81</v>
      </c>
      <c r="C2065" s="206" t="s">
        <v>88</v>
      </c>
      <c r="D2065" s="210" t="s">
        <v>2275</v>
      </c>
      <c r="E2065" s="215" t="s">
        <v>484</v>
      </c>
      <c r="F2065" s="209" t="s">
        <v>189</v>
      </c>
      <c r="G2065" s="206" t="s">
        <v>88</v>
      </c>
      <c r="H2065" s="212">
        <v>224111</v>
      </c>
    </row>
    <row r="2066" spans="1:8" ht="29" hidden="1" x14ac:dyDescent="0.35">
      <c r="A2066" s="209">
        <v>2</v>
      </c>
      <c r="B2066" s="206" t="s">
        <v>81</v>
      </c>
      <c r="C2066" s="206" t="s">
        <v>88</v>
      </c>
      <c r="D2066" s="210" t="s">
        <v>2276</v>
      </c>
      <c r="E2066" s="215" t="s">
        <v>484</v>
      </c>
      <c r="F2066" s="209" t="s">
        <v>189</v>
      </c>
      <c r="G2066" s="206" t="s">
        <v>88</v>
      </c>
      <c r="H2066" s="212">
        <v>224111</v>
      </c>
    </row>
    <row r="2067" spans="1:8" ht="29" hidden="1" x14ac:dyDescent="0.35">
      <c r="A2067" s="209">
        <v>2</v>
      </c>
      <c r="B2067" s="206" t="s">
        <v>81</v>
      </c>
      <c r="C2067" s="206" t="s">
        <v>88</v>
      </c>
      <c r="D2067" s="210" t="s">
        <v>2277</v>
      </c>
      <c r="E2067" s="215" t="s">
        <v>484</v>
      </c>
      <c r="F2067" s="209" t="s">
        <v>189</v>
      </c>
      <c r="G2067" s="206" t="s">
        <v>88</v>
      </c>
      <c r="H2067" s="212">
        <v>224111</v>
      </c>
    </row>
    <row r="2068" spans="1:8" hidden="1" x14ac:dyDescent="0.35">
      <c r="A2068" s="209">
        <v>2</v>
      </c>
      <c r="B2068" s="206" t="s">
        <v>81</v>
      </c>
      <c r="C2068" s="206" t="s">
        <v>88</v>
      </c>
      <c r="D2068" s="210" t="s">
        <v>2278</v>
      </c>
      <c r="E2068" s="215" t="s">
        <v>484</v>
      </c>
      <c r="F2068" s="209" t="s">
        <v>189</v>
      </c>
      <c r="G2068" s="206" t="s">
        <v>88</v>
      </c>
      <c r="H2068" s="212">
        <v>224111</v>
      </c>
    </row>
    <row r="2069" spans="1:8" ht="29" hidden="1" x14ac:dyDescent="0.35">
      <c r="A2069" s="209">
        <v>2</v>
      </c>
      <c r="B2069" s="206" t="s">
        <v>81</v>
      </c>
      <c r="C2069" s="206" t="s">
        <v>88</v>
      </c>
      <c r="D2069" s="210" t="s">
        <v>2279</v>
      </c>
      <c r="E2069" s="215" t="s">
        <v>484</v>
      </c>
      <c r="F2069" s="209" t="s">
        <v>189</v>
      </c>
      <c r="G2069" s="206" t="s">
        <v>88</v>
      </c>
      <c r="H2069" s="212">
        <v>224111</v>
      </c>
    </row>
    <row r="2070" spans="1:8" hidden="1" x14ac:dyDescent="0.35">
      <c r="A2070" s="209">
        <v>2</v>
      </c>
      <c r="B2070" s="206" t="s">
        <v>81</v>
      </c>
      <c r="C2070" s="206" t="s">
        <v>88</v>
      </c>
      <c r="D2070" s="210" t="s">
        <v>2280</v>
      </c>
      <c r="E2070" s="214" t="s">
        <v>483</v>
      </c>
      <c r="F2070" s="209" t="s">
        <v>189</v>
      </c>
      <c r="G2070" s="206" t="s">
        <v>88</v>
      </c>
      <c r="H2070" s="212">
        <v>22411</v>
      </c>
    </row>
    <row r="2071" spans="1:8" ht="29" hidden="1" x14ac:dyDescent="0.35">
      <c r="A2071" s="209">
        <v>2</v>
      </c>
      <c r="B2071" s="206" t="s">
        <v>81</v>
      </c>
      <c r="C2071" s="206" t="s">
        <v>88</v>
      </c>
      <c r="D2071" s="210" t="s">
        <v>2281</v>
      </c>
      <c r="E2071" s="215" t="s">
        <v>484</v>
      </c>
      <c r="F2071" s="209" t="s">
        <v>189</v>
      </c>
      <c r="G2071" s="206" t="s">
        <v>88</v>
      </c>
      <c r="H2071" s="212">
        <v>224111</v>
      </c>
    </row>
    <row r="2072" spans="1:8" hidden="1" x14ac:dyDescent="0.35">
      <c r="A2072" s="209">
        <v>2</v>
      </c>
      <c r="B2072" s="206" t="s">
        <v>81</v>
      </c>
      <c r="C2072" s="206" t="s">
        <v>88</v>
      </c>
      <c r="D2072" s="210" t="s">
        <v>2282</v>
      </c>
      <c r="E2072" s="215" t="s">
        <v>484</v>
      </c>
      <c r="F2072" s="209" t="s">
        <v>189</v>
      </c>
      <c r="G2072" s="206" t="s">
        <v>88</v>
      </c>
      <c r="H2072" s="212">
        <v>224111</v>
      </c>
    </row>
    <row r="2073" spans="1:8" ht="29" hidden="1" x14ac:dyDescent="0.35">
      <c r="A2073" s="209">
        <v>2</v>
      </c>
      <c r="B2073" s="206" t="s">
        <v>81</v>
      </c>
      <c r="C2073" s="206" t="s">
        <v>88</v>
      </c>
      <c r="D2073" s="210" t="s">
        <v>2283</v>
      </c>
      <c r="E2073" s="215" t="s">
        <v>484</v>
      </c>
      <c r="F2073" s="209" t="s">
        <v>189</v>
      </c>
      <c r="G2073" s="206" t="s">
        <v>88</v>
      </c>
      <c r="H2073" s="212">
        <v>224111</v>
      </c>
    </row>
    <row r="2074" spans="1:8" ht="29" hidden="1" x14ac:dyDescent="0.35">
      <c r="A2074" s="209">
        <v>2</v>
      </c>
      <c r="B2074" s="206" t="s">
        <v>81</v>
      </c>
      <c r="C2074" s="206" t="s">
        <v>88</v>
      </c>
      <c r="D2074" s="210" t="s">
        <v>2284</v>
      </c>
      <c r="E2074" s="215" t="s">
        <v>484</v>
      </c>
      <c r="F2074" s="209" t="s">
        <v>189</v>
      </c>
      <c r="G2074" s="206" t="s">
        <v>88</v>
      </c>
      <c r="H2074" s="212">
        <v>224111</v>
      </c>
    </row>
    <row r="2075" spans="1:8" hidden="1" x14ac:dyDescent="0.35">
      <c r="A2075" s="209">
        <v>2</v>
      </c>
      <c r="B2075" s="206" t="s">
        <v>81</v>
      </c>
      <c r="C2075" s="206" t="s">
        <v>88</v>
      </c>
      <c r="D2075" s="210" t="s">
        <v>2285</v>
      </c>
      <c r="E2075" s="215" t="s">
        <v>484</v>
      </c>
      <c r="F2075" s="209" t="s">
        <v>189</v>
      </c>
      <c r="G2075" s="206" t="s">
        <v>88</v>
      </c>
      <c r="H2075" s="212">
        <v>224111</v>
      </c>
    </row>
    <row r="2076" spans="1:8" hidden="1" x14ac:dyDescent="0.35">
      <c r="A2076" s="209">
        <v>2</v>
      </c>
      <c r="B2076" s="206" t="s">
        <v>81</v>
      </c>
      <c r="C2076" s="206" t="s">
        <v>88</v>
      </c>
      <c r="D2076" s="210" t="s">
        <v>2286</v>
      </c>
      <c r="E2076" s="215" t="s">
        <v>484</v>
      </c>
      <c r="F2076" s="209" t="s">
        <v>189</v>
      </c>
      <c r="G2076" s="206" t="s">
        <v>88</v>
      </c>
      <c r="H2076" s="212">
        <v>224111</v>
      </c>
    </row>
    <row r="2077" spans="1:8" ht="29" hidden="1" x14ac:dyDescent="0.35">
      <c r="A2077" s="209">
        <v>2</v>
      </c>
      <c r="B2077" s="206" t="s">
        <v>81</v>
      </c>
      <c r="C2077" s="206" t="s">
        <v>88</v>
      </c>
      <c r="D2077" s="210" t="s">
        <v>2287</v>
      </c>
      <c r="E2077" s="215" t="s">
        <v>484</v>
      </c>
      <c r="F2077" s="209" t="s">
        <v>189</v>
      </c>
      <c r="G2077" s="206" t="s">
        <v>88</v>
      </c>
      <c r="H2077" s="212">
        <v>224111</v>
      </c>
    </row>
    <row r="2078" spans="1:8" hidden="1" x14ac:dyDescent="0.35">
      <c r="A2078" s="209">
        <v>2</v>
      </c>
      <c r="B2078" s="206" t="s">
        <v>81</v>
      </c>
      <c r="C2078" s="206" t="s">
        <v>88</v>
      </c>
      <c r="D2078" s="210" t="s">
        <v>2288</v>
      </c>
      <c r="E2078" s="214" t="s">
        <v>483</v>
      </c>
      <c r="F2078" s="209" t="s">
        <v>189</v>
      </c>
      <c r="G2078" s="206" t="s">
        <v>88</v>
      </c>
      <c r="H2078" s="212">
        <v>22411</v>
      </c>
    </row>
    <row r="2079" spans="1:8" ht="29" hidden="1" x14ac:dyDescent="0.35">
      <c r="A2079" s="209">
        <v>2</v>
      </c>
      <c r="B2079" s="206" t="s">
        <v>81</v>
      </c>
      <c r="C2079" s="206" t="s">
        <v>88</v>
      </c>
      <c r="D2079" s="210" t="s">
        <v>2289</v>
      </c>
      <c r="E2079" s="215" t="s">
        <v>484</v>
      </c>
      <c r="F2079" s="209" t="s">
        <v>189</v>
      </c>
      <c r="G2079" s="206" t="s">
        <v>88</v>
      </c>
      <c r="H2079" s="212">
        <v>224111</v>
      </c>
    </row>
    <row r="2080" spans="1:8" ht="29" hidden="1" x14ac:dyDescent="0.35">
      <c r="A2080" s="209">
        <v>2</v>
      </c>
      <c r="B2080" s="206" t="s">
        <v>81</v>
      </c>
      <c r="C2080" s="206" t="s">
        <v>88</v>
      </c>
      <c r="D2080" s="210" t="s">
        <v>2290</v>
      </c>
      <c r="E2080" s="215" t="s">
        <v>484</v>
      </c>
      <c r="F2080" s="209" t="s">
        <v>189</v>
      </c>
      <c r="G2080" s="206" t="s">
        <v>88</v>
      </c>
      <c r="H2080" s="212">
        <v>224111</v>
      </c>
    </row>
    <row r="2081" spans="1:8" ht="43.5" hidden="1" x14ac:dyDescent="0.35">
      <c r="A2081" s="209">
        <v>2</v>
      </c>
      <c r="B2081" s="206" t="s">
        <v>81</v>
      </c>
      <c r="C2081" s="206" t="s">
        <v>88</v>
      </c>
      <c r="D2081" s="210" t="s">
        <v>2291</v>
      </c>
      <c r="E2081" s="215" t="s">
        <v>484</v>
      </c>
      <c r="F2081" s="209" t="s">
        <v>189</v>
      </c>
      <c r="G2081" s="206" t="s">
        <v>88</v>
      </c>
      <c r="H2081" s="212">
        <v>224111</v>
      </c>
    </row>
    <row r="2082" spans="1:8" hidden="1" x14ac:dyDescent="0.35">
      <c r="A2082" s="209">
        <v>2</v>
      </c>
      <c r="B2082" s="206" t="s">
        <v>81</v>
      </c>
      <c r="C2082" s="206" t="s">
        <v>88</v>
      </c>
      <c r="D2082" s="210" t="s">
        <v>2292</v>
      </c>
      <c r="E2082" s="215" t="s">
        <v>484</v>
      </c>
      <c r="F2082" s="209" t="s">
        <v>189</v>
      </c>
      <c r="G2082" s="206" t="s">
        <v>88</v>
      </c>
      <c r="H2082" s="212">
        <v>224111</v>
      </c>
    </row>
    <row r="2083" spans="1:8" ht="29" hidden="1" x14ac:dyDescent="0.35">
      <c r="A2083" s="209">
        <v>2</v>
      </c>
      <c r="B2083" s="206" t="s">
        <v>81</v>
      </c>
      <c r="C2083" s="206" t="s">
        <v>88</v>
      </c>
      <c r="D2083" s="210" t="s">
        <v>2293</v>
      </c>
      <c r="E2083" s="215" t="s">
        <v>484</v>
      </c>
      <c r="F2083" s="209" t="s">
        <v>189</v>
      </c>
      <c r="G2083" s="206" t="s">
        <v>88</v>
      </c>
      <c r="H2083" s="212">
        <v>224111</v>
      </c>
    </row>
    <row r="2084" spans="1:8" ht="29" hidden="1" x14ac:dyDescent="0.35">
      <c r="A2084" s="209">
        <v>2</v>
      </c>
      <c r="B2084" s="206" t="s">
        <v>81</v>
      </c>
      <c r="C2084" s="206" t="s">
        <v>88</v>
      </c>
      <c r="D2084" s="210" t="s">
        <v>2294</v>
      </c>
      <c r="E2084" s="215" t="s">
        <v>484</v>
      </c>
      <c r="F2084" s="209" t="s">
        <v>189</v>
      </c>
      <c r="G2084" s="206" t="s">
        <v>88</v>
      </c>
      <c r="H2084" s="212">
        <v>224111</v>
      </c>
    </row>
    <row r="2085" spans="1:8" hidden="1" x14ac:dyDescent="0.35">
      <c r="A2085" s="209">
        <v>2</v>
      </c>
      <c r="B2085" s="206" t="s">
        <v>81</v>
      </c>
      <c r="C2085" s="206" t="s">
        <v>88</v>
      </c>
      <c r="D2085" s="210" t="s">
        <v>2295</v>
      </c>
      <c r="E2085" s="214" t="s">
        <v>483</v>
      </c>
      <c r="F2085" s="209" t="s">
        <v>189</v>
      </c>
      <c r="G2085" s="206" t="s">
        <v>88</v>
      </c>
      <c r="H2085" s="212">
        <v>22411</v>
      </c>
    </row>
    <row r="2086" spans="1:8" ht="29" hidden="1" x14ac:dyDescent="0.35">
      <c r="A2086" s="209">
        <v>2</v>
      </c>
      <c r="B2086" s="206" t="s">
        <v>81</v>
      </c>
      <c r="C2086" s="206" t="s">
        <v>88</v>
      </c>
      <c r="D2086" s="210" t="s">
        <v>2296</v>
      </c>
      <c r="E2086" s="215" t="s">
        <v>484</v>
      </c>
      <c r="F2086" s="209" t="s">
        <v>189</v>
      </c>
      <c r="G2086" s="206" t="s">
        <v>88</v>
      </c>
      <c r="H2086" s="212">
        <v>224111</v>
      </c>
    </row>
    <row r="2087" spans="1:8" ht="29" hidden="1" x14ac:dyDescent="0.35">
      <c r="A2087" s="209">
        <v>2</v>
      </c>
      <c r="B2087" s="206" t="s">
        <v>81</v>
      </c>
      <c r="C2087" s="206" t="s">
        <v>88</v>
      </c>
      <c r="D2087" s="210" t="s">
        <v>2297</v>
      </c>
      <c r="E2087" s="215" t="s">
        <v>484</v>
      </c>
      <c r="F2087" s="209" t="s">
        <v>189</v>
      </c>
      <c r="G2087" s="206" t="s">
        <v>88</v>
      </c>
      <c r="H2087" s="212">
        <v>224111</v>
      </c>
    </row>
    <row r="2088" spans="1:8" ht="29" hidden="1" x14ac:dyDescent="0.35">
      <c r="A2088" s="209">
        <v>2</v>
      </c>
      <c r="B2088" s="206" t="s">
        <v>81</v>
      </c>
      <c r="C2088" s="206" t="s">
        <v>88</v>
      </c>
      <c r="D2088" s="210" t="s">
        <v>2298</v>
      </c>
      <c r="E2088" s="215" t="s">
        <v>484</v>
      </c>
      <c r="F2088" s="209" t="s">
        <v>189</v>
      </c>
      <c r="G2088" s="206" t="s">
        <v>88</v>
      </c>
      <c r="H2088" s="212">
        <v>224111</v>
      </c>
    </row>
    <row r="2089" spans="1:8" hidden="1" x14ac:dyDescent="0.35">
      <c r="A2089" s="209">
        <v>2</v>
      </c>
      <c r="B2089" s="206" t="s">
        <v>81</v>
      </c>
      <c r="C2089" s="206" t="s">
        <v>88</v>
      </c>
      <c r="D2089" s="210" t="s">
        <v>2299</v>
      </c>
      <c r="E2089" s="215" t="s">
        <v>484</v>
      </c>
      <c r="F2089" s="209" t="s">
        <v>189</v>
      </c>
      <c r="G2089" s="206" t="s">
        <v>88</v>
      </c>
      <c r="H2089" s="212">
        <v>224111</v>
      </c>
    </row>
    <row r="2090" spans="1:8" hidden="1" x14ac:dyDescent="0.35">
      <c r="A2090" s="209">
        <v>2</v>
      </c>
      <c r="B2090" s="206" t="s">
        <v>81</v>
      </c>
      <c r="C2090" s="206" t="s">
        <v>88</v>
      </c>
      <c r="D2090" s="210" t="s">
        <v>2300</v>
      </c>
      <c r="E2090" s="215" t="s">
        <v>484</v>
      </c>
      <c r="F2090" s="209" t="s">
        <v>189</v>
      </c>
      <c r="G2090" s="206" t="s">
        <v>88</v>
      </c>
      <c r="H2090" s="212">
        <v>224111</v>
      </c>
    </row>
    <row r="2091" spans="1:8" ht="29" hidden="1" x14ac:dyDescent="0.35">
      <c r="A2091" s="209">
        <v>2</v>
      </c>
      <c r="B2091" s="206" t="s">
        <v>81</v>
      </c>
      <c r="C2091" s="206" t="s">
        <v>88</v>
      </c>
      <c r="D2091" s="210" t="s">
        <v>2301</v>
      </c>
      <c r="E2091" s="215" t="s">
        <v>484</v>
      </c>
      <c r="F2091" s="209" t="s">
        <v>189</v>
      </c>
      <c r="G2091" s="206" t="s">
        <v>88</v>
      </c>
      <c r="H2091" s="212">
        <v>224111</v>
      </c>
    </row>
    <row r="2092" spans="1:8" hidden="1" x14ac:dyDescent="0.35">
      <c r="A2092" s="209">
        <v>2</v>
      </c>
      <c r="B2092" s="206" t="s">
        <v>81</v>
      </c>
      <c r="C2092" s="206" t="s">
        <v>88</v>
      </c>
      <c r="D2092" s="210" t="s">
        <v>2302</v>
      </c>
      <c r="E2092" s="214" t="s">
        <v>483</v>
      </c>
      <c r="F2092" s="209" t="s">
        <v>189</v>
      </c>
      <c r="G2092" s="206" t="s">
        <v>88</v>
      </c>
      <c r="H2092" s="212">
        <v>22411</v>
      </c>
    </row>
    <row r="2093" spans="1:8" ht="29" hidden="1" x14ac:dyDescent="0.35">
      <c r="A2093" s="209">
        <v>2</v>
      </c>
      <c r="B2093" s="206" t="s">
        <v>81</v>
      </c>
      <c r="C2093" s="206" t="s">
        <v>88</v>
      </c>
      <c r="D2093" s="210" t="s">
        <v>2303</v>
      </c>
      <c r="E2093" s="215" t="s">
        <v>484</v>
      </c>
      <c r="F2093" s="209" t="s">
        <v>189</v>
      </c>
      <c r="G2093" s="206" t="s">
        <v>88</v>
      </c>
      <c r="H2093" s="212">
        <v>224111</v>
      </c>
    </row>
    <row r="2094" spans="1:8" ht="29" hidden="1" x14ac:dyDescent="0.35">
      <c r="A2094" s="209">
        <v>2</v>
      </c>
      <c r="B2094" s="206" t="s">
        <v>81</v>
      </c>
      <c r="C2094" s="206" t="s">
        <v>88</v>
      </c>
      <c r="D2094" s="210" t="s">
        <v>2304</v>
      </c>
      <c r="E2094" s="215" t="s">
        <v>484</v>
      </c>
      <c r="F2094" s="209" t="s">
        <v>189</v>
      </c>
      <c r="G2094" s="206" t="s">
        <v>88</v>
      </c>
      <c r="H2094" s="212">
        <v>224111</v>
      </c>
    </row>
    <row r="2095" spans="1:8" ht="29" hidden="1" x14ac:dyDescent="0.35">
      <c r="A2095" s="209">
        <v>2</v>
      </c>
      <c r="B2095" s="206" t="s">
        <v>81</v>
      </c>
      <c r="C2095" s="206" t="s">
        <v>88</v>
      </c>
      <c r="D2095" s="210" t="s">
        <v>2305</v>
      </c>
      <c r="E2095" s="215" t="s">
        <v>484</v>
      </c>
      <c r="F2095" s="209" t="s">
        <v>189</v>
      </c>
      <c r="G2095" s="206" t="s">
        <v>88</v>
      </c>
      <c r="H2095" s="212">
        <v>224111</v>
      </c>
    </row>
    <row r="2096" spans="1:8" ht="29" hidden="1" x14ac:dyDescent="0.35">
      <c r="A2096" s="209">
        <v>2</v>
      </c>
      <c r="B2096" s="206" t="s">
        <v>81</v>
      </c>
      <c r="C2096" s="206" t="s">
        <v>88</v>
      </c>
      <c r="D2096" s="210" t="s">
        <v>2306</v>
      </c>
      <c r="E2096" s="215" t="s">
        <v>484</v>
      </c>
      <c r="F2096" s="209" t="s">
        <v>189</v>
      </c>
      <c r="G2096" s="206" t="s">
        <v>88</v>
      </c>
      <c r="H2096" s="212">
        <v>224111</v>
      </c>
    </row>
    <row r="2097" spans="1:8" hidden="1" x14ac:dyDescent="0.35">
      <c r="A2097" s="209">
        <v>2</v>
      </c>
      <c r="B2097" s="206" t="s">
        <v>81</v>
      </c>
      <c r="C2097" s="206" t="s">
        <v>88</v>
      </c>
      <c r="D2097" s="210" t="s">
        <v>2307</v>
      </c>
      <c r="E2097" s="215" t="s">
        <v>484</v>
      </c>
      <c r="F2097" s="209" t="s">
        <v>189</v>
      </c>
      <c r="G2097" s="206" t="s">
        <v>88</v>
      </c>
      <c r="H2097" s="212">
        <v>224111</v>
      </c>
    </row>
    <row r="2098" spans="1:8" ht="29" hidden="1" x14ac:dyDescent="0.35">
      <c r="A2098" s="209">
        <v>2</v>
      </c>
      <c r="B2098" s="206" t="s">
        <v>81</v>
      </c>
      <c r="C2098" s="206" t="s">
        <v>88</v>
      </c>
      <c r="D2098" s="210" t="s">
        <v>2308</v>
      </c>
      <c r="E2098" s="215" t="s">
        <v>484</v>
      </c>
      <c r="F2098" s="209" t="s">
        <v>189</v>
      </c>
      <c r="G2098" s="206" t="s">
        <v>88</v>
      </c>
      <c r="H2098" s="212">
        <v>224111</v>
      </c>
    </row>
    <row r="2099" spans="1:8" ht="29" hidden="1" x14ac:dyDescent="0.35">
      <c r="A2099" s="209">
        <v>2</v>
      </c>
      <c r="B2099" s="206" t="s">
        <v>81</v>
      </c>
      <c r="C2099" s="206" t="s">
        <v>88</v>
      </c>
      <c r="D2099" s="210" t="s">
        <v>2309</v>
      </c>
      <c r="E2099" s="215" t="s">
        <v>484</v>
      </c>
      <c r="F2099" s="209" t="s">
        <v>189</v>
      </c>
      <c r="G2099" s="206" t="s">
        <v>88</v>
      </c>
      <c r="H2099" s="212">
        <v>224111</v>
      </c>
    </row>
    <row r="2100" spans="1:8" hidden="1" x14ac:dyDescent="0.35">
      <c r="A2100" s="209">
        <v>2</v>
      </c>
      <c r="B2100" s="206" t="s">
        <v>81</v>
      </c>
      <c r="C2100" s="206" t="s">
        <v>88</v>
      </c>
      <c r="D2100" s="210" t="s">
        <v>2310</v>
      </c>
      <c r="E2100" s="215" t="s">
        <v>484</v>
      </c>
      <c r="F2100" s="209" t="s">
        <v>189</v>
      </c>
      <c r="G2100" s="206" t="s">
        <v>88</v>
      </c>
      <c r="H2100" s="212">
        <v>224111</v>
      </c>
    </row>
    <row r="2101" spans="1:8" hidden="1" x14ac:dyDescent="0.35">
      <c r="A2101" s="209">
        <v>2</v>
      </c>
      <c r="B2101" s="206" t="s">
        <v>81</v>
      </c>
      <c r="C2101" s="206" t="s">
        <v>88</v>
      </c>
      <c r="D2101" s="210" t="s">
        <v>2311</v>
      </c>
      <c r="E2101" s="215" t="s">
        <v>484</v>
      </c>
      <c r="F2101" s="209" t="s">
        <v>189</v>
      </c>
      <c r="G2101" s="206" t="s">
        <v>88</v>
      </c>
      <c r="H2101" s="212">
        <v>224111</v>
      </c>
    </row>
    <row r="2102" spans="1:8" hidden="1" x14ac:dyDescent="0.35">
      <c r="A2102" s="209">
        <v>2</v>
      </c>
      <c r="B2102" s="206" t="s">
        <v>81</v>
      </c>
      <c r="C2102" s="206" t="s">
        <v>88</v>
      </c>
      <c r="D2102" s="210" t="s">
        <v>2312</v>
      </c>
      <c r="E2102" s="214" t="s">
        <v>483</v>
      </c>
      <c r="F2102" s="209" t="s">
        <v>189</v>
      </c>
      <c r="G2102" s="206" t="s">
        <v>88</v>
      </c>
      <c r="H2102" s="212">
        <v>22411</v>
      </c>
    </row>
    <row r="2103" spans="1:8" ht="29" hidden="1" x14ac:dyDescent="0.35">
      <c r="A2103" s="209">
        <v>2</v>
      </c>
      <c r="B2103" s="206" t="s">
        <v>81</v>
      </c>
      <c r="C2103" s="206" t="s">
        <v>88</v>
      </c>
      <c r="D2103" s="210" t="s">
        <v>2313</v>
      </c>
      <c r="E2103" s="215" t="s">
        <v>484</v>
      </c>
      <c r="F2103" s="209" t="s">
        <v>189</v>
      </c>
      <c r="G2103" s="206" t="s">
        <v>88</v>
      </c>
      <c r="H2103" s="212">
        <v>224111</v>
      </c>
    </row>
    <row r="2104" spans="1:8" ht="29" hidden="1" x14ac:dyDescent="0.35">
      <c r="A2104" s="209">
        <v>2</v>
      </c>
      <c r="B2104" s="206" t="s">
        <v>81</v>
      </c>
      <c r="C2104" s="206" t="s">
        <v>88</v>
      </c>
      <c r="D2104" s="210" t="s">
        <v>2314</v>
      </c>
      <c r="E2104" s="215" t="s">
        <v>484</v>
      </c>
      <c r="F2104" s="209" t="s">
        <v>189</v>
      </c>
      <c r="G2104" s="206" t="s">
        <v>88</v>
      </c>
      <c r="H2104" s="212">
        <v>224111</v>
      </c>
    </row>
    <row r="2105" spans="1:8" hidden="1" x14ac:dyDescent="0.35">
      <c r="A2105" s="209">
        <v>2</v>
      </c>
      <c r="B2105" s="206" t="s">
        <v>81</v>
      </c>
      <c r="C2105" s="206" t="s">
        <v>88</v>
      </c>
      <c r="D2105" s="210" t="s">
        <v>2315</v>
      </c>
      <c r="E2105" s="215" t="s">
        <v>484</v>
      </c>
      <c r="F2105" s="209" t="s">
        <v>189</v>
      </c>
      <c r="G2105" s="206" t="s">
        <v>88</v>
      </c>
      <c r="H2105" s="212">
        <v>224111</v>
      </c>
    </row>
    <row r="2106" spans="1:8" ht="29" hidden="1" x14ac:dyDescent="0.35">
      <c r="A2106" s="209">
        <v>2</v>
      </c>
      <c r="B2106" s="206" t="s">
        <v>81</v>
      </c>
      <c r="C2106" s="206" t="s">
        <v>88</v>
      </c>
      <c r="D2106" s="210" t="s">
        <v>2316</v>
      </c>
      <c r="E2106" s="215" t="s">
        <v>484</v>
      </c>
      <c r="F2106" s="209" t="s">
        <v>189</v>
      </c>
      <c r="G2106" s="206" t="s">
        <v>88</v>
      </c>
      <c r="H2106" s="212">
        <v>224111</v>
      </c>
    </row>
    <row r="2107" spans="1:8" ht="29" hidden="1" x14ac:dyDescent="0.35">
      <c r="A2107" s="209">
        <v>2</v>
      </c>
      <c r="B2107" s="206" t="s">
        <v>81</v>
      </c>
      <c r="C2107" s="206" t="s">
        <v>88</v>
      </c>
      <c r="D2107" s="210" t="s">
        <v>2317</v>
      </c>
      <c r="E2107" s="215" t="s">
        <v>484</v>
      </c>
      <c r="F2107" s="209" t="s">
        <v>189</v>
      </c>
      <c r="G2107" s="206" t="s">
        <v>88</v>
      </c>
      <c r="H2107" s="212">
        <v>224111</v>
      </c>
    </row>
    <row r="2108" spans="1:8" ht="43.5" hidden="1" x14ac:dyDescent="0.35">
      <c r="A2108" s="209">
        <v>2</v>
      </c>
      <c r="B2108" s="206" t="s">
        <v>81</v>
      </c>
      <c r="C2108" s="206" t="s">
        <v>88</v>
      </c>
      <c r="D2108" s="210" t="s">
        <v>2318</v>
      </c>
      <c r="E2108" s="215" t="s">
        <v>484</v>
      </c>
      <c r="F2108" s="209" t="s">
        <v>189</v>
      </c>
      <c r="G2108" s="206" t="s">
        <v>88</v>
      </c>
      <c r="H2108" s="212">
        <v>224111</v>
      </c>
    </row>
    <row r="2109" spans="1:8" ht="29" hidden="1" x14ac:dyDescent="0.35">
      <c r="A2109" s="209">
        <v>2</v>
      </c>
      <c r="B2109" s="206" t="s">
        <v>81</v>
      </c>
      <c r="C2109" s="206" t="s">
        <v>88</v>
      </c>
      <c r="D2109" s="210" t="s">
        <v>2319</v>
      </c>
      <c r="E2109" s="215" t="s">
        <v>484</v>
      </c>
      <c r="F2109" s="209" t="s">
        <v>189</v>
      </c>
      <c r="G2109" s="206" t="s">
        <v>88</v>
      </c>
      <c r="H2109" s="212">
        <v>224111</v>
      </c>
    </row>
    <row r="2110" spans="1:8" ht="29" hidden="1" x14ac:dyDescent="0.35">
      <c r="A2110" s="209">
        <v>2</v>
      </c>
      <c r="B2110" s="206" t="s">
        <v>81</v>
      </c>
      <c r="C2110" s="206" t="s">
        <v>88</v>
      </c>
      <c r="D2110" s="210" t="s">
        <v>2320</v>
      </c>
      <c r="E2110" s="215" t="s">
        <v>484</v>
      </c>
      <c r="F2110" s="209" t="s">
        <v>189</v>
      </c>
      <c r="G2110" s="206" t="s">
        <v>88</v>
      </c>
      <c r="H2110" s="212">
        <v>224111</v>
      </c>
    </row>
    <row r="2111" spans="1:8" ht="29" hidden="1" x14ac:dyDescent="0.35">
      <c r="A2111" s="209">
        <v>2</v>
      </c>
      <c r="B2111" s="206" t="s">
        <v>81</v>
      </c>
      <c r="C2111" s="206" t="s">
        <v>88</v>
      </c>
      <c r="D2111" s="210" t="s">
        <v>2321</v>
      </c>
      <c r="E2111" s="215" t="s">
        <v>484</v>
      </c>
      <c r="F2111" s="209" t="s">
        <v>189</v>
      </c>
      <c r="G2111" s="206" t="s">
        <v>88</v>
      </c>
      <c r="H2111" s="212">
        <v>224111</v>
      </c>
    </row>
    <row r="2112" spans="1:8" ht="29" hidden="1" x14ac:dyDescent="0.35">
      <c r="A2112" s="209">
        <v>2</v>
      </c>
      <c r="B2112" s="206" t="s">
        <v>81</v>
      </c>
      <c r="C2112" s="206" t="s">
        <v>88</v>
      </c>
      <c r="D2112" s="210" t="s">
        <v>2322</v>
      </c>
      <c r="E2112" s="215" t="s">
        <v>484</v>
      </c>
      <c r="F2112" s="209" t="s">
        <v>189</v>
      </c>
      <c r="G2112" s="206" t="s">
        <v>88</v>
      </c>
      <c r="H2112" s="212">
        <v>224111</v>
      </c>
    </row>
    <row r="2113" spans="1:8" ht="29" hidden="1" x14ac:dyDescent="0.35">
      <c r="A2113" s="209">
        <v>2</v>
      </c>
      <c r="B2113" s="206" t="s">
        <v>81</v>
      </c>
      <c r="C2113" s="206" t="s">
        <v>88</v>
      </c>
      <c r="D2113" s="210" t="s">
        <v>2323</v>
      </c>
      <c r="E2113" s="215" t="s">
        <v>484</v>
      </c>
      <c r="F2113" s="209" t="s">
        <v>189</v>
      </c>
      <c r="G2113" s="206" t="s">
        <v>88</v>
      </c>
      <c r="H2113" s="212">
        <v>224111</v>
      </c>
    </row>
    <row r="2114" spans="1:8" hidden="1" x14ac:dyDescent="0.35">
      <c r="A2114" s="209">
        <v>2</v>
      </c>
      <c r="B2114" s="206" t="s">
        <v>81</v>
      </c>
      <c r="C2114" s="206" t="s">
        <v>88</v>
      </c>
      <c r="D2114" s="210" t="s">
        <v>2324</v>
      </c>
      <c r="E2114" s="214" t="s">
        <v>483</v>
      </c>
      <c r="F2114" s="209" t="s">
        <v>189</v>
      </c>
      <c r="G2114" s="206" t="s">
        <v>88</v>
      </c>
      <c r="H2114" s="212">
        <v>22411</v>
      </c>
    </row>
    <row r="2115" spans="1:8" ht="29" hidden="1" x14ac:dyDescent="0.35">
      <c r="A2115" s="209">
        <v>2</v>
      </c>
      <c r="B2115" s="206" t="s">
        <v>81</v>
      </c>
      <c r="C2115" s="206" t="s">
        <v>88</v>
      </c>
      <c r="D2115" s="210" t="s">
        <v>2325</v>
      </c>
      <c r="E2115" s="215" t="s">
        <v>484</v>
      </c>
      <c r="F2115" s="209" t="s">
        <v>189</v>
      </c>
      <c r="G2115" s="206" t="s">
        <v>88</v>
      </c>
      <c r="H2115" s="212">
        <v>224111</v>
      </c>
    </row>
    <row r="2116" spans="1:8" ht="29" hidden="1" x14ac:dyDescent="0.35">
      <c r="A2116" s="209">
        <v>2</v>
      </c>
      <c r="B2116" s="206" t="s">
        <v>81</v>
      </c>
      <c r="C2116" s="206" t="s">
        <v>88</v>
      </c>
      <c r="D2116" s="210" t="s">
        <v>2326</v>
      </c>
      <c r="E2116" s="215" t="s">
        <v>484</v>
      </c>
      <c r="F2116" s="209" t="s">
        <v>189</v>
      </c>
      <c r="G2116" s="206" t="s">
        <v>88</v>
      </c>
      <c r="H2116" s="212">
        <v>224111</v>
      </c>
    </row>
    <row r="2117" spans="1:8" ht="29" hidden="1" x14ac:dyDescent="0.35">
      <c r="A2117" s="209">
        <v>2</v>
      </c>
      <c r="B2117" s="206" t="s">
        <v>81</v>
      </c>
      <c r="C2117" s="206" t="s">
        <v>88</v>
      </c>
      <c r="D2117" s="210" t="s">
        <v>2327</v>
      </c>
      <c r="E2117" s="215" t="s">
        <v>484</v>
      </c>
      <c r="F2117" s="209" t="s">
        <v>189</v>
      </c>
      <c r="G2117" s="206" t="s">
        <v>88</v>
      </c>
      <c r="H2117" s="212">
        <v>224111</v>
      </c>
    </row>
    <row r="2118" spans="1:8" ht="43.5" hidden="1" x14ac:dyDescent="0.35">
      <c r="A2118" s="209">
        <v>2</v>
      </c>
      <c r="B2118" s="206" t="s">
        <v>81</v>
      </c>
      <c r="C2118" s="206" t="s">
        <v>88</v>
      </c>
      <c r="D2118" s="210" t="s">
        <v>2328</v>
      </c>
      <c r="E2118" s="215" t="s">
        <v>484</v>
      </c>
      <c r="F2118" s="209" t="s">
        <v>189</v>
      </c>
      <c r="G2118" s="206" t="s">
        <v>88</v>
      </c>
      <c r="H2118" s="212">
        <v>224111</v>
      </c>
    </row>
    <row r="2119" spans="1:8" ht="29" hidden="1" x14ac:dyDescent="0.35">
      <c r="A2119" s="209">
        <v>2</v>
      </c>
      <c r="B2119" s="206" t="s">
        <v>81</v>
      </c>
      <c r="C2119" s="206" t="s">
        <v>88</v>
      </c>
      <c r="D2119" s="210" t="s">
        <v>2329</v>
      </c>
      <c r="E2119" s="215" t="s">
        <v>484</v>
      </c>
      <c r="F2119" s="209" t="s">
        <v>189</v>
      </c>
      <c r="G2119" s="206" t="s">
        <v>88</v>
      </c>
      <c r="H2119" s="212">
        <v>224111</v>
      </c>
    </row>
    <row r="2120" spans="1:8" ht="29" hidden="1" x14ac:dyDescent="0.35">
      <c r="A2120" s="209">
        <v>2</v>
      </c>
      <c r="B2120" s="206" t="s">
        <v>81</v>
      </c>
      <c r="C2120" s="206" t="s">
        <v>88</v>
      </c>
      <c r="D2120" s="210" t="s">
        <v>2330</v>
      </c>
      <c r="E2120" s="215" t="s">
        <v>484</v>
      </c>
      <c r="F2120" s="209" t="s">
        <v>189</v>
      </c>
      <c r="G2120" s="206" t="s">
        <v>88</v>
      </c>
      <c r="H2120" s="212">
        <v>224111</v>
      </c>
    </row>
    <row r="2121" spans="1:8" hidden="1" x14ac:dyDescent="0.35">
      <c r="A2121" s="209">
        <v>2</v>
      </c>
      <c r="B2121" s="206" t="s">
        <v>81</v>
      </c>
      <c r="C2121" s="206" t="s">
        <v>88</v>
      </c>
      <c r="D2121" s="210" t="s">
        <v>2331</v>
      </c>
      <c r="E2121" s="214" t="s">
        <v>483</v>
      </c>
      <c r="F2121" s="209" t="s">
        <v>189</v>
      </c>
      <c r="G2121" s="206" t="s">
        <v>88</v>
      </c>
      <c r="H2121" s="212">
        <v>22411</v>
      </c>
    </row>
    <row r="2122" spans="1:8" ht="29" hidden="1" x14ac:dyDescent="0.35">
      <c r="A2122" s="209">
        <v>2</v>
      </c>
      <c r="B2122" s="206" t="s">
        <v>81</v>
      </c>
      <c r="C2122" s="206" t="s">
        <v>88</v>
      </c>
      <c r="D2122" s="210" t="s">
        <v>2332</v>
      </c>
      <c r="E2122" s="215" t="s">
        <v>484</v>
      </c>
      <c r="F2122" s="209" t="s">
        <v>189</v>
      </c>
      <c r="G2122" s="206" t="s">
        <v>88</v>
      </c>
      <c r="H2122" s="212">
        <v>224111</v>
      </c>
    </row>
    <row r="2123" spans="1:8" hidden="1" x14ac:dyDescent="0.35">
      <c r="A2123" s="209">
        <v>2</v>
      </c>
      <c r="B2123" s="206" t="s">
        <v>81</v>
      </c>
      <c r="C2123" s="206" t="s">
        <v>88</v>
      </c>
      <c r="D2123" s="210" t="s">
        <v>2333</v>
      </c>
      <c r="E2123" s="215" t="s">
        <v>484</v>
      </c>
      <c r="F2123" s="209" t="s">
        <v>189</v>
      </c>
      <c r="G2123" s="206" t="s">
        <v>88</v>
      </c>
      <c r="H2123" s="212">
        <v>224111</v>
      </c>
    </row>
    <row r="2124" spans="1:8" hidden="1" x14ac:dyDescent="0.35">
      <c r="A2124" s="209">
        <v>2</v>
      </c>
      <c r="B2124" s="206" t="s">
        <v>81</v>
      </c>
      <c r="C2124" s="206" t="s">
        <v>88</v>
      </c>
      <c r="D2124" s="210" t="s">
        <v>2334</v>
      </c>
      <c r="E2124" s="215" t="s">
        <v>484</v>
      </c>
      <c r="F2124" s="209" t="s">
        <v>189</v>
      </c>
      <c r="G2124" s="206" t="s">
        <v>88</v>
      </c>
      <c r="H2124" s="212">
        <v>224111</v>
      </c>
    </row>
    <row r="2125" spans="1:8" hidden="1" x14ac:dyDescent="0.35">
      <c r="A2125" s="209">
        <v>2</v>
      </c>
      <c r="B2125" s="206" t="s">
        <v>81</v>
      </c>
      <c r="C2125" s="206" t="s">
        <v>88</v>
      </c>
      <c r="D2125" s="210" t="s">
        <v>2335</v>
      </c>
      <c r="E2125" s="215" t="s">
        <v>484</v>
      </c>
      <c r="F2125" s="209" t="s">
        <v>189</v>
      </c>
      <c r="G2125" s="206" t="s">
        <v>88</v>
      </c>
      <c r="H2125" s="212">
        <v>224111</v>
      </c>
    </row>
    <row r="2126" spans="1:8" hidden="1" x14ac:dyDescent="0.35">
      <c r="A2126" s="209">
        <v>2</v>
      </c>
      <c r="B2126" s="206" t="s">
        <v>81</v>
      </c>
      <c r="C2126" s="206" t="s">
        <v>88</v>
      </c>
      <c r="D2126" s="210" t="s">
        <v>2336</v>
      </c>
      <c r="E2126" s="214" t="s">
        <v>483</v>
      </c>
      <c r="F2126" s="209" t="s">
        <v>189</v>
      </c>
      <c r="G2126" s="206" t="s">
        <v>88</v>
      </c>
      <c r="H2126" s="212">
        <v>22411</v>
      </c>
    </row>
    <row r="2127" spans="1:8" ht="29" hidden="1" x14ac:dyDescent="0.35">
      <c r="A2127" s="209">
        <v>2</v>
      </c>
      <c r="B2127" s="206" t="s">
        <v>81</v>
      </c>
      <c r="C2127" s="206" t="s">
        <v>88</v>
      </c>
      <c r="D2127" s="210" t="s">
        <v>2337</v>
      </c>
      <c r="E2127" s="215" t="s">
        <v>484</v>
      </c>
      <c r="F2127" s="209" t="s">
        <v>189</v>
      </c>
      <c r="G2127" s="206" t="s">
        <v>88</v>
      </c>
      <c r="H2127" s="212">
        <v>224111</v>
      </c>
    </row>
    <row r="2128" spans="1:8" hidden="1" x14ac:dyDescent="0.35">
      <c r="A2128" s="209">
        <v>2</v>
      </c>
      <c r="B2128" s="206" t="s">
        <v>81</v>
      </c>
      <c r="C2128" s="206" t="s">
        <v>88</v>
      </c>
      <c r="D2128" s="210" t="s">
        <v>2338</v>
      </c>
      <c r="E2128" s="215" t="s">
        <v>484</v>
      </c>
      <c r="F2128" s="209" t="s">
        <v>189</v>
      </c>
      <c r="G2128" s="206" t="s">
        <v>88</v>
      </c>
      <c r="H2128" s="212">
        <v>224111</v>
      </c>
    </row>
    <row r="2129" spans="1:8" hidden="1" x14ac:dyDescent="0.35">
      <c r="A2129" s="209">
        <v>2</v>
      </c>
      <c r="B2129" s="206" t="s">
        <v>81</v>
      </c>
      <c r="C2129" s="206" t="s">
        <v>88</v>
      </c>
      <c r="D2129" s="210" t="s">
        <v>2339</v>
      </c>
      <c r="E2129" s="215" t="s">
        <v>484</v>
      </c>
      <c r="F2129" s="209" t="s">
        <v>189</v>
      </c>
      <c r="G2129" s="206" t="s">
        <v>88</v>
      </c>
      <c r="H2129" s="212">
        <v>224111</v>
      </c>
    </row>
    <row r="2130" spans="1:8" ht="29" hidden="1" x14ac:dyDescent="0.35">
      <c r="A2130" s="209">
        <v>2</v>
      </c>
      <c r="B2130" s="206" t="s">
        <v>81</v>
      </c>
      <c r="C2130" s="206" t="s">
        <v>88</v>
      </c>
      <c r="D2130" s="210" t="s">
        <v>2340</v>
      </c>
      <c r="E2130" s="215" t="s">
        <v>484</v>
      </c>
      <c r="F2130" s="209" t="s">
        <v>189</v>
      </c>
      <c r="G2130" s="206" t="s">
        <v>88</v>
      </c>
      <c r="H2130" s="212">
        <v>224111</v>
      </c>
    </row>
    <row r="2131" spans="1:8" hidden="1" x14ac:dyDescent="0.35">
      <c r="A2131" s="209">
        <v>2</v>
      </c>
      <c r="B2131" s="206" t="s">
        <v>81</v>
      </c>
      <c r="C2131" s="206" t="s">
        <v>88</v>
      </c>
      <c r="D2131" s="210" t="s">
        <v>2341</v>
      </c>
      <c r="E2131" s="215" t="s">
        <v>484</v>
      </c>
      <c r="F2131" s="209" t="s">
        <v>189</v>
      </c>
      <c r="G2131" s="206" t="s">
        <v>88</v>
      </c>
      <c r="H2131" s="212">
        <v>224111</v>
      </c>
    </row>
    <row r="2132" spans="1:8" hidden="1" x14ac:dyDescent="0.35">
      <c r="A2132" s="209">
        <v>2</v>
      </c>
      <c r="B2132" s="206" t="s">
        <v>81</v>
      </c>
      <c r="C2132" s="206" t="s">
        <v>88</v>
      </c>
      <c r="D2132" s="210" t="s">
        <v>2342</v>
      </c>
      <c r="E2132" s="214" t="s">
        <v>483</v>
      </c>
      <c r="F2132" s="209" t="s">
        <v>189</v>
      </c>
      <c r="G2132" s="206" t="s">
        <v>88</v>
      </c>
      <c r="H2132" s="212">
        <v>22411</v>
      </c>
    </row>
    <row r="2133" spans="1:8" ht="43.5" hidden="1" x14ac:dyDescent="0.35">
      <c r="A2133" s="209">
        <v>2</v>
      </c>
      <c r="B2133" s="206" t="s">
        <v>81</v>
      </c>
      <c r="C2133" s="206" t="s">
        <v>88</v>
      </c>
      <c r="D2133" s="210" t="s">
        <v>2343</v>
      </c>
      <c r="E2133" s="215" t="s">
        <v>484</v>
      </c>
      <c r="F2133" s="209" t="s">
        <v>189</v>
      </c>
      <c r="G2133" s="206" t="s">
        <v>88</v>
      </c>
      <c r="H2133" s="212">
        <v>224111</v>
      </c>
    </row>
    <row r="2134" spans="1:8" ht="29" hidden="1" x14ac:dyDescent="0.35">
      <c r="A2134" s="209">
        <v>2</v>
      </c>
      <c r="B2134" s="206" t="s">
        <v>81</v>
      </c>
      <c r="C2134" s="206" t="s">
        <v>88</v>
      </c>
      <c r="D2134" s="210" t="s">
        <v>2344</v>
      </c>
      <c r="E2134" s="215" t="s">
        <v>484</v>
      </c>
      <c r="F2134" s="209" t="s">
        <v>189</v>
      </c>
      <c r="G2134" s="206" t="s">
        <v>88</v>
      </c>
      <c r="H2134" s="212">
        <v>224111</v>
      </c>
    </row>
    <row r="2135" spans="1:8" ht="29" hidden="1" x14ac:dyDescent="0.35">
      <c r="A2135" s="209">
        <v>2</v>
      </c>
      <c r="B2135" s="206" t="s">
        <v>81</v>
      </c>
      <c r="C2135" s="206" t="s">
        <v>88</v>
      </c>
      <c r="D2135" s="210" t="s">
        <v>2345</v>
      </c>
      <c r="E2135" s="215" t="s">
        <v>484</v>
      </c>
      <c r="F2135" s="209" t="s">
        <v>189</v>
      </c>
      <c r="G2135" s="206" t="s">
        <v>88</v>
      </c>
      <c r="H2135" s="212">
        <v>224111</v>
      </c>
    </row>
    <row r="2136" spans="1:8" hidden="1" x14ac:dyDescent="0.35">
      <c r="A2136" s="209">
        <v>2</v>
      </c>
      <c r="B2136" s="206" t="s">
        <v>81</v>
      </c>
      <c r="C2136" s="206" t="s">
        <v>88</v>
      </c>
      <c r="D2136" s="210" t="s">
        <v>2346</v>
      </c>
      <c r="E2136" s="215" t="s">
        <v>484</v>
      </c>
      <c r="F2136" s="209" t="s">
        <v>189</v>
      </c>
      <c r="G2136" s="206" t="s">
        <v>88</v>
      </c>
      <c r="H2136" s="212">
        <v>224111</v>
      </c>
    </row>
    <row r="2137" spans="1:8" ht="29" hidden="1" x14ac:dyDescent="0.35">
      <c r="A2137" s="209">
        <v>2</v>
      </c>
      <c r="B2137" s="206" t="s">
        <v>81</v>
      </c>
      <c r="C2137" s="206" t="s">
        <v>88</v>
      </c>
      <c r="D2137" s="210" t="s">
        <v>2347</v>
      </c>
      <c r="E2137" s="215" t="s">
        <v>484</v>
      </c>
      <c r="F2137" s="209" t="s">
        <v>189</v>
      </c>
      <c r="G2137" s="206" t="s">
        <v>88</v>
      </c>
      <c r="H2137" s="212">
        <v>224111</v>
      </c>
    </row>
    <row r="2138" spans="1:8" hidden="1" x14ac:dyDescent="0.35">
      <c r="A2138" s="209">
        <v>2</v>
      </c>
      <c r="B2138" s="206" t="s">
        <v>81</v>
      </c>
      <c r="C2138" s="206" t="s">
        <v>88</v>
      </c>
      <c r="D2138" s="210" t="s">
        <v>2348</v>
      </c>
      <c r="E2138" s="215" t="s">
        <v>484</v>
      </c>
      <c r="F2138" s="209" t="s">
        <v>189</v>
      </c>
      <c r="G2138" s="206" t="s">
        <v>88</v>
      </c>
      <c r="H2138" s="212">
        <v>224111</v>
      </c>
    </row>
    <row r="2139" spans="1:8" hidden="1" x14ac:dyDescent="0.35">
      <c r="A2139" s="209">
        <v>2</v>
      </c>
      <c r="B2139" s="206" t="s">
        <v>81</v>
      </c>
      <c r="C2139" s="206" t="s">
        <v>88</v>
      </c>
      <c r="D2139" s="210" t="s">
        <v>2349</v>
      </c>
      <c r="E2139" s="215" t="s">
        <v>484</v>
      </c>
      <c r="F2139" s="209" t="s">
        <v>189</v>
      </c>
      <c r="G2139" s="206" t="s">
        <v>88</v>
      </c>
      <c r="H2139" s="212">
        <v>224111</v>
      </c>
    </row>
    <row r="2140" spans="1:8" hidden="1" x14ac:dyDescent="0.35">
      <c r="A2140" s="209">
        <v>2</v>
      </c>
      <c r="B2140" s="206" t="s">
        <v>81</v>
      </c>
      <c r="C2140" s="206" t="s">
        <v>88</v>
      </c>
      <c r="D2140" s="210" t="s">
        <v>2350</v>
      </c>
      <c r="E2140" s="214" t="s">
        <v>483</v>
      </c>
      <c r="F2140" s="209" t="s">
        <v>189</v>
      </c>
      <c r="G2140" s="206" t="s">
        <v>88</v>
      </c>
      <c r="H2140" s="212">
        <v>22411</v>
      </c>
    </row>
    <row r="2141" spans="1:8" ht="29" hidden="1" x14ac:dyDescent="0.35">
      <c r="A2141" s="209">
        <v>2</v>
      </c>
      <c r="B2141" s="206" t="s">
        <v>81</v>
      </c>
      <c r="C2141" s="206" t="s">
        <v>88</v>
      </c>
      <c r="D2141" s="210" t="s">
        <v>2351</v>
      </c>
      <c r="E2141" s="215" t="s">
        <v>484</v>
      </c>
      <c r="F2141" s="209" t="s">
        <v>189</v>
      </c>
      <c r="G2141" s="206" t="s">
        <v>88</v>
      </c>
      <c r="H2141" s="212">
        <v>224111</v>
      </c>
    </row>
    <row r="2142" spans="1:8" ht="29" hidden="1" x14ac:dyDescent="0.35">
      <c r="A2142" s="209">
        <v>2</v>
      </c>
      <c r="B2142" s="206" t="s">
        <v>81</v>
      </c>
      <c r="C2142" s="206" t="s">
        <v>88</v>
      </c>
      <c r="D2142" s="210" t="s">
        <v>2352</v>
      </c>
      <c r="E2142" s="215" t="s">
        <v>484</v>
      </c>
      <c r="F2142" s="209" t="s">
        <v>189</v>
      </c>
      <c r="G2142" s="206" t="s">
        <v>88</v>
      </c>
      <c r="H2142" s="212">
        <v>224111</v>
      </c>
    </row>
    <row r="2143" spans="1:8" hidden="1" x14ac:dyDescent="0.35">
      <c r="A2143" s="209">
        <v>2</v>
      </c>
      <c r="B2143" s="206" t="s">
        <v>81</v>
      </c>
      <c r="C2143" s="206" t="s">
        <v>88</v>
      </c>
      <c r="D2143" s="210" t="s">
        <v>2353</v>
      </c>
      <c r="E2143" s="215" t="s">
        <v>484</v>
      </c>
      <c r="F2143" s="209" t="s">
        <v>189</v>
      </c>
      <c r="G2143" s="206" t="s">
        <v>88</v>
      </c>
      <c r="H2143" s="212">
        <v>224111</v>
      </c>
    </row>
    <row r="2144" spans="1:8" hidden="1" x14ac:dyDescent="0.35">
      <c r="A2144" s="209">
        <v>2</v>
      </c>
      <c r="B2144" s="206" t="s">
        <v>81</v>
      </c>
      <c r="C2144" s="206" t="s">
        <v>88</v>
      </c>
      <c r="D2144" s="210" t="s">
        <v>2354</v>
      </c>
      <c r="E2144" s="215" t="s">
        <v>484</v>
      </c>
      <c r="F2144" s="209" t="s">
        <v>189</v>
      </c>
      <c r="G2144" s="206" t="s">
        <v>88</v>
      </c>
      <c r="H2144" s="212">
        <v>224111</v>
      </c>
    </row>
    <row r="2145" spans="1:8" ht="29" hidden="1" x14ac:dyDescent="0.35">
      <c r="A2145" s="209">
        <v>2</v>
      </c>
      <c r="B2145" s="206" t="s">
        <v>81</v>
      </c>
      <c r="C2145" s="206" t="s">
        <v>88</v>
      </c>
      <c r="D2145" s="210" t="s">
        <v>2355</v>
      </c>
      <c r="E2145" s="215" t="s">
        <v>484</v>
      </c>
      <c r="F2145" s="209" t="s">
        <v>189</v>
      </c>
      <c r="G2145" s="206" t="s">
        <v>88</v>
      </c>
      <c r="H2145" s="212">
        <v>224111</v>
      </c>
    </row>
    <row r="2146" spans="1:8" hidden="1" x14ac:dyDescent="0.35">
      <c r="A2146" s="209">
        <v>2</v>
      </c>
      <c r="B2146" s="206" t="s">
        <v>81</v>
      </c>
      <c r="C2146" s="206" t="s">
        <v>88</v>
      </c>
      <c r="D2146" s="210" t="s">
        <v>2356</v>
      </c>
      <c r="E2146" s="215" t="s">
        <v>484</v>
      </c>
      <c r="F2146" s="209" t="s">
        <v>189</v>
      </c>
      <c r="G2146" s="206" t="s">
        <v>88</v>
      </c>
      <c r="H2146" s="212">
        <v>224111</v>
      </c>
    </row>
    <row r="2147" spans="1:8" ht="29" hidden="1" x14ac:dyDescent="0.35">
      <c r="A2147" s="209">
        <v>2</v>
      </c>
      <c r="B2147" s="206" t="s">
        <v>81</v>
      </c>
      <c r="C2147" s="206" t="s">
        <v>88</v>
      </c>
      <c r="D2147" s="210" t="s">
        <v>2357</v>
      </c>
      <c r="E2147" s="215" t="s">
        <v>484</v>
      </c>
      <c r="F2147" s="209" t="s">
        <v>189</v>
      </c>
      <c r="G2147" s="206" t="s">
        <v>88</v>
      </c>
      <c r="H2147" s="212">
        <v>224111</v>
      </c>
    </row>
    <row r="2148" spans="1:8" ht="29" hidden="1" x14ac:dyDescent="0.35">
      <c r="A2148" s="209">
        <v>2</v>
      </c>
      <c r="B2148" s="206" t="s">
        <v>81</v>
      </c>
      <c r="C2148" s="206" t="s">
        <v>88</v>
      </c>
      <c r="D2148" s="210" t="s">
        <v>2358</v>
      </c>
      <c r="E2148" s="215" t="s">
        <v>484</v>
      </c>
      <c r="F2148" s="209" t="s">
        <v>189</v>
      </c>
      <c r="G2148" s="206" t="s">
        <v>88</v>
      </c>
      <c r="H2148" s="212">
        <v>224111</v>
      </c>
    </row>
    <row r="2149" spans="1:8" ht="29" hidden="1" x14ac:dyDescent="0.35">
      <c r="A2149" s="209">
        <v>2</v>
      </c>
      <c r="B2149" s="206" t="s">
        <v>81</v>
      </c>
      <c r="C2149" s="206" t="s">
        <v>88</v>
      </c>
      <c r="D2149" s="210" t="s">
        <v>2359</v>
      </c>
      <c r="E2149" s="215" t="s">
        <v>484</v>
      </c>
      <c r="F2149" s="209" t="s">
        <v>189</v>
      </c>
      <c r="G2149" s="206" t="s">
        <v>88</v>
      </c>
      <c r="H2149" s="212">
        <v>224111</v>
      </c>
    </row>
    <row r="2150" spans="1:8" ht="58" hidden="1" x14ac:dyDescent="0.35">
      <c r="A2150" s="209">
        <v>2</v>
      </c>
      <c r="B2150" s="206" t="s">
        <v>81</v>
      </c>
      <c r="C2150" s="206" t="s">
        <v>88</v>
      </c>
      <c r="D2150" s="210" t="s">
        <v>2360</v>
      </c>
      <c r="E2150" s="215" t="s">
        <v>484</v>
      </c>
      <c r="F2150" s="209" t="s">
        <v>189</v>
      </c>
      <c r="G2150" s="206" t="s">
        <v>88</v>
      </c>
      <c r="H2150" s="212">
        <v>224111</v>
      </c>
    </row>
    <row r="2151" spans="1:8" ht="29" hidden="1" x14ac:dyDescent="0.35">
      <c r="A2151" s="209">
        <v>2</v>
      </c>
      <c r="B2151" s="206" t="s">
        <v>81</v>
      </c>
      <c r="C2151" s="206" t="s">
        <v>88</v>
      </c>
      <c r="D2151" s="210" t="s">
        <v>2361</v>
      </c>
      <c r="E2151" s="215" t="s">
        <v>484</v>
      </c>
      <c r="F2151" s="209" t="s">
        <v>189</v>
      </c>
      <c r="G2151" s="206" t="s">
        <v>88</v>
      </c>
      <c r="H2151" s="212">
        <v>224111</v>
      </c>
    </row>
    <row r="2152" spans="1:8" ht="29" hidden="1" x14ac:dyDescent="0.35">
      <c r="A2152" s="209">
        <v>2</v>
      </c>
      <c r="B2152" s="206" t="s">
        <v>81</v>
      </c>
      <c r="C2152" s="206" t="s">
        <v>88</v>
      </c>
      <c r="D2152" s="210" t="s">
        <v>2362</v>
      </c>
      <c r="E2152" s="215" t="s">
        <v>484</v>
      </c>
      <c r="F2152" s="209" t="s">
        <v>189</v>
      </c>
      <c r="G2152" s="206" t="s">
        <v>88</v>
      </c>
      <c r="H2152" s="212">
        <v>224111</v>
      </c>
    </row>
    <row r="2153" spans="1:8" hidden="1" x14ac:dyDescent="0.35">
      <c r="A2153" s="209">
        <v>2</v>
      </c>
      <c r="B2153" s="206" t="s">
        <v>81</v>
      </c>
      <c r="C2153" s="206" t="s">
        <v>88</v>
      </c>
      <c r="D2153" s="210" t="s">
        <v>2363</v>
      </c>
      <c r="E2153" s="214" t="s">
        <v>483</v>
      </c>
      <c r="F2153" s="209" t="s">
        <v>189</v>
      </c>
      <c r="G2153" s="206" t="s">
        <v>88</v>
      </c>
      <c r="H2153" s="212">
        <v>22411</v>
      </c>
    </row>
    <row r="2154" spans="1:8" hidden="1" x14ac:dyDescent="0.35">
      <c r="A2154" s="209">
        <v>2</v>
      </c>
      <c r="B2154" s="206" t="s">
        <v>81</v>
      </c>
      <c r="C2154" s="206" t="s">
        <v>88</v>
      </c>
      <c r="D2154" s="210" t="s">
        <v>2364</v>
      </c>
      <c r="E2154" s="215" t="s">
        <v>484</v>
      </c>
      <c r="F2154" s="209" t="s">
        <v>189</v>
      </c>
      <c r="G2154" s="206" t="s">
        <v>88</v>
      </c>
      <c r="H2154" s="212">
        <v>224111</v>
      </c>
    </row>
    <row r="2155" spans="1:8" ht="29" hidden="1" x14ac:dyDescent="0.35">
      <c r="A2155" s="209">
        <v>2</v>
      </c>
      <c r="B2155" s="206" t="s">
        <v>81</v>
      </c>
      <c r="C2155" s="206" t="s">
        <v>88</v>
      </c>
      <c r="D2155" s="210" t="s">
        <v>2365</v>
      </c>
      <c r="E2155" s="215" t="s">
        <v>484</v>
      </c>
      <c r="F2155" s="209" t="s">
        <v>189</v>
      </c>
      <c r="G2155" s="206" t="s">
        <v>88</v>
      </c>
      <c r="H2155" s="212">
        <v>224111</v>
      </c>
    </row>
    <row r="2156" spans="1:8" hidden="1" x14ac:dyDescent="0.35">
      <c r="A2156" s="209">
        <v>2</v>
      </c>
      <c r="B2156" s="206" t="s">
        <v>81</v>
      </c>
      <c r="C2156" s="206" t="s">
        <v>88</v>
      </c>
      <c r="D2156" s="210" t="s">
        <v>2366</v>
      </c>
      <c r="E2156" s="215" t="s">
        <v>484</v>
      </c>
      <c r="F2156" s="209" t="s">
        <v>189</v>
      </c>
      <c r="G2156" s="206" t="s">
        <v>88</v>
      </c>
      <c r="H2156" s="212">
        <v>224111</v>
      </c>
    </row>
    <row r="2157" spans="1:8" ht="29" hidden="1" x14ac:dyDescent="0.35">
      <c r="A2157" s="209">
        <v>2</v>
      </c>
      <c r="B2157" s="206" t="s">
        <v>81</v>
      </c>
      <c r="C2157" s="206" t="s">
        <v>88</v>
      </c>
      <c r="D2157" s="210" t="s">
        <v>2367</v>
      </c>
      <c r="E2157" s="215" t="s">
        <v>484</v>
      </c>
      <c r="F2157" s="209" t="s">
        <v>189</v>
      </c>
      <c r="G2157" s="206" t="s">
        <v>88</v>
      </c>
      <c r="H2157" s="212">
        <v>224111</v>
      </c>
    </row>
    <row r="2158" spans="1:8" ht="29" hidden="1" x14ac:dyDescent="0.35">
      <c r="A2158" s="209">
        <v>2</v>
      </c>
      <c r="B2158" s="206" t="s">
        <v>81</v>
      </c>
      <c r="C2158" s="206" t="s">
        <v>88</v>
      </c>
      <c r="D2158" s="210" t="s">
        <v>2368</v>
      </c>
      <c r="E2158" s="215" t="s">
        <v>484</v>
      </c>
      <c r="F2158" s="209" t="s">
        <v>189</v>
      </c>
      <c r="G2158" s="206" t="s">
        <v>88</v>
      </c>
      <c r="H2158" s="212">
        <v>224111</v>
      </c>
    </row>
    <row r="2159" spans="1:8" ht="29" hidden="1" x14ac:dyDescent="0.35">
      <c r="A2159" s="209">
        <v>2</v>
      </c>
      <c r="B2159" s="206" t="s">
        <v>81</v>
      </c>
      <c r="C2159" s="206" t="s">
        <v>88</v>
      </c>
      <c r="D2159" s="210" t="s">
        <v>2369</v>
      </c>
      <c r="E2159" s="215" t="s">
        <v>484</v>
      </c>
      <c r="F2159" s="209" t="s">
        <v>189</v>
      </c>
      <c r="G2159" s="206" t="s">
        <v>88</v>
      </c>
      <c r="H2159" s="212">
        <v>224111</v>
      </c>
    </row>
    <row r="2160" spans="1:8" ht="29" hidden="1" x14ac:dyDescent="0.35">
      <c r="A2160" s="209">
        <v>2</v>
      </c>
      <c r="B2160" s="206" t="s">
        <v>81</v>
      </c>
      <c r="C2160" s="206" t="s">
        <v>88</v>
      </c>
      <c r="D2160" s="210" t="s">
        <v>2370</v>
      </c>
      <c r="E2160" s="215" t="s">
        <v>484</v>
      </c>
      <c r="F2160" s="209" t="s">
        <v>189</v>
      </c>
      <c r="G2160" s="206" t="s">
        <v>88</v>
      </c>
      <c r="H2160" s="212">
        <v>224111</v>
      </c>
    </row>
    <row r="2161" spans="1:8" hidden="1" x14ac:dyDescent="0.35">
      <c r="A2161" s="209">
        <v>2</v>
      </c>
      <c r="B2161" s="206" t="s">
        <v>81</v>
      </c>
      <c r="C2161" s="206" t="s">
        <v>88</v>
      </c>
      <c r="D2161" s="210" t="s">
        <v>2371</v>
      </c>
      <c r="E2161" s="214" t="s">
        <v>483</v>
      </c>
      <c r="F2161" s="209" t="s">
        <v>189</v>
      </c>
      <c r="G2161" s="206" t="s">
        <v>88</v>
      </c>
      <c r="H2161" s="212">
        <v>22411</v>
      </c>
    </row>
    <row r="2162" spans="1:8" ht="29" hidden="1" x14ac:dyDescent="0.35">
      <c r="A2162" s="209">
        <v>2</v>
      </c>
      <c r="B2162" s="206" t="s">
        <v>81</v>
      </c>
      <c r="C2162" s="206" t="s">
        <v>88</v>
      </c>
      <c r="D2162" s="210" t="s">
        <v>2372</v>
      </c>
      <c r="E2162" s="215" t="s">
        <v>484</v>
      </c>
      <c r="F2162" s="209" t="s">
        <v>189</v>
      </c>
      <c r="G2162" s="206" t="s">
        <v>88</v>
      </c>
      <c r="H2162" s="212">
        <v>224111</v>
      </c>
    </row>
    <row r="2163" spans="1:8" ht="43.5" hidden="1" x14ac:dyDescent="0.35">
      <c r="A2163" s="209">
        <v>2</v>
      </c>
      <c r="B2163" s="206" t="s">
        <v>81</v>
      </c>
      <c r="C2163" s="206" t="s">
        <v>88</v>
      </c>
      <c r="D2163" s="210" t="s">
        <v>2373</v>
      </c>
      <c r="E2163" s="215" t="s">
        <v>484</v>
      </c>
      <c r="F2163" s="209" t="s">
        <v>189</v>
      </c>
      <c r="G2163" s="206" t="s">
        <v>88</v>
      </c>
      <c r="H2163" s="212">
        <v>224111</v>
      </c>
    </row>
    <row r="2164" spans="1:8" ht="29" hidden="1" x14ac:dyDescent="0.35">
      <c r="A2164" s="209">
        <v>2</v>
      </c>
      <c r="B2164" s="206" t="s">
        <v>81</v>
      </c>
      <c r="C2164" s="206" t="s">
        <v>88</v>
      </c>
      <c r="D2164" s="210" t="s">
        <v>2374</v>
      </c>
      <c r="E2164" s="215" t="s">
        <v>484</v>
      </c>
      <c r="F2164" s="209" t="s">
        <v>189</v>
      </c>
      <c r="G2164" s="206" t="s">
        <v>88</v>
      </c>
      <c r="H2164" s="212">
        <v>224111</v>
      </c>
    </row>
    <row r="2165" spans="1:8" ht="29" hidden="1" x14ac:dyDescent="0.35">
      <c r="A2165" s="209">
        <v>2</v>
      </c>
      <c r="B2165" s="206" t="s">
        <v>81</v>
      </c>
      <c r="C2165" s="206" t="s">
        <v>88</v>
      </c>
      <c r="D2165" s="210" t="s">
        <v>2375</v>
      </c>
      <c r="E2165" s="215" t="s">
        <v>484</v>
      </c>
      <c r="F2165" s="209" t="s">
        <v>189</v>
      </c>
      <c r="G2165" s="206" t="s">
        <v>88</v>
      </c>
      <c r="H2165" s="212">
        <v>224111</v>
      </c>
    </row>
    <row r="2166" spans="1:8" ht="29" hidden="1" x14ac:dyDescent="0.35">
      <c r="A2166" s="209">
        <v>2</v>
      </c>
      <c r="B2166" s="206" t="s">
        <v>81</v>
      </c>
      <c r="C2166" s="206" t="s">
        <v>88</v>
      </c>
      <c r="D2166" s="210" t="s">
        <v>2376</v>
      </c>
      <c r="E2166" s="215" t="s">
        <v>484</v>
      </c>
      <c r="F2166" s="209" t="s">
        <v>189</v>
      </c>
      <c r="G2166" s="206" t="s">
        <v>88</v>
      </c>
      <c r="H2166" s="212">
        <v>224111</v>
      </c>
    </row>
    <row r="2167" spans="1:8" hidden="1" x14ac:dyDescent="0.35">
      <c r="A2167" s="209">
        <v>2</v>
      </c>
      <c r="B2167" s="206" t="s">
        <v>81</v>
      </c>
      <c r="C2167" s="206" t="s">
        <v>88</v>
      </c>
      <c r="D2167" s="210" t="s">
        <v>2377</v>
      </c>
      <c r="E2167" s="215" t="s">
        <v>484</v>
      </c>
      <c r="F2167" s="209" t="s">
        <v>189</v>
      </c>
      <c r="G2167" s="206" t="s">
        <v>88</v>
      </c>
      <c r="H2167" s="212">
        <v>224111</v>
      </c>
    </row>
    <row r="2168" spans="1:8" ht="29" hidden="1" x14ac:dyDescent="0.35">
      <c r="A2168" s="209">
        <v>2</v>
      </c>
      <c r="B2168" s="206" t="s">
        <v>81</v>
      </c>
      <c r="C2168" s="206" t="s">
        <v>88</v>
      </c>
      <c r="D2168" s="210" t="s">
        <v>2378</v>
      </c>
      <c r="E2168" s="215" t="s">
        <v>484</v>
      </c>
      <c r="F2168" s="209" t="s">
        <v>189</v>
      </c>
      <c r="G2168" s="206" t="s">
        <v>88</v>
      </c>
      <c r="H2168" s="212">
        <v>224111</v>
      </c>
    </row>
    <row r="2169" spans="1:8" hidden="1" x14ac:dyDescent="0.35">
      <c r="A2169" s="209">
        <v>2</v>
      </c>
      <c r="B2169" s="206" t="s">
        <v>81</v>
      </c>
      <c r="C2169" s="206" t="s">
        <v>88</v>
      </c>
      <c r="D2169" s="210" t="s">
        <v>2379</v>
      </c>
      <c r="E2169" s="214" t="s">
        <v>483</v>
      </c>
      <c r="F2169" s="209" t="s">
        <v>189</v>
      </c>
      <c r="G2169" s="206" t="s">
        <v>88</v>
      </c>
      <c r="H2169" s="212">
        <v>22411</v>
      </c>
    </row>
    <row r="2170" spans="1:8" hidden="1" x14ac:dyDescent="0.35">
      <c r="A2170" s="209">
        <v>2</v>
      </c>
      <c r="B2170" s="206" t="s">
        <v>81</v>
      </c>
      <c r="C2170" s="206" t="s">
        <v>88</v>
      </c>
      <c r="D2170" s="210" t="s">
        <v>2380</v>
      </c>
      <c r="E2170" s="215" t="s">
        <v>484</v>
      </c>
      <c r="F2170" s="209" t="s">
        <v>189</v>
      </c>
      <c r="G2170" s="206" t="s">
        <v>88</v>
      </c>
      <c r="H2170" s="212">
        <v>224111</v>
      </c>
    </row>
    <row r="2171" spans="1:8" ht="29" hidden="1" x14ac:dyDescent="0.35">
      <c r="A2171" s="209">
        <v>2</v>
      </c>
      <c r="B2171" s="206" t="s">
        <v>81</v>
      </c>
      <c r="C2171" s="206" t="s">
        <v>88</v>
      </c>
      <c r="D2171" s="210" t="s">
        <v>2381</v>
      </c>
      <c r="E2171" s="215" t="s">
        <v>484</v>
      </c>
      <c r="F2171" s="209" t="s">
        <v>189</v>
      </c>
      <c r="G2171" s="206" t="s">
        <v>88</v>
      </c>
      <c r="H2171" s="212">
        <v>224111</v>
      </c>
    </row>
    <row r="2172" spans="1:8" ht="29" hidden="1" x14ac:dyDescent="0.35">
      <c r="A2172" s="209">
        <v>2</v>
      </c>
      <c r="B2172" s="206" t="s">
        <v>81</v>
      </c>
      <c r="C2172" s="206" t="s">
        <v>88</v>
      </c>
      <c r="D2172" s="210" t="s">
        <v>2382</v>
      </c>
      <c r="E2172" s="215" t="s">
        <v>484</v>
      </c>
      <c r="F2172" s="209" t="s">
        <v>189</v>
      </c>
      <c r="G2172" s="206" t="s">
        <v>88</v>
      </c>
      <c r="H2172" s="212">
        <v>224111</v>
      </c>
    </row>
    <row r="2173" spans="1:8" hidden="1" x14ac:dyDescent="0.35">
      <c r="A2173" s="209">
        <v>2</v>
      </c>
      <c r="B2173" s="206" t="s">
        <v>81</v>
      </c>
      <c r="C2173" s="206" t="s">
        <v>88</v>
      </c>
      <c r="D2173" s="210" t="s">
        <v>2383</v>
      </c>
      <c r="E2173" s="215" t="s">
        <v>484</v>
      </c>
      <c r="F2173" s="209" t="s">
        <v>189</v>
      </c>
      <c r="G2173" s="206" t="s">
        <v>88</v>
      </c>
      <c r="H2173" s="212">
        <v>224111</v>
      </c>
    </row>
    <row r="2174" spans="1:8" ht="43.5" hidden="1" x14ac:dyDescent="0.35">
      <c r="A2174" s="209">
        <v>2</v>
      </c>
      <c r="B2174" s="206" t="s">
        <v>81</v>
      </c>
      <c r="C2174" s="206" t="s">
        <v>88</v>
      </c>
      <c r="D2174" s="210" t="s">
        <v>2384</v>
      </c>
      <c r="E2174" s="215" t="s">
        <v>484</v>
      </c>
      <c r="F2174" s="209" t="s">
        <v>189</v>
      </c>
      <c r="G2174" s="206" t="s">
        <v>88</v>
      </c>
      <c r="H2174" s="212">
        <v>224111</v>
      </c>
    </row>
    <row r="2175" spans="1:8" ht="29" hidden="1" x14ac:dyDescent="0.35">
      <c r="A2175" s="209">
        <v>2</v>
      </c>
      <c r="B2175" s="206" t="s">
        <v>81</v>
      </c>
      <c r="C2175" s="206" t="s">
        <v>88</v>
      </c>
      <c r="D2175" s="210" t="s">
        <v>2385</v>
      </c>
      <c r="E2175" s="215" t="s">
        <v>484</v>
      </c>
      <c r="F2175" s="209" t="s">
        <v>189</v>
      </c>
      <c r="G2175" s="206" t="s">
        <v>88</v>
      </c>
      <c r="H2175" s="212">
        <v>224111</v>
      </c>
    </row>
    <row r="2176" spans="1:8" ht="29" hidden="1" x14ac:dyDescent="0.35">
      <c r="A2176" s="209">
        <v>2</v>
      </c>
      <c r="B2176" s="206" t="s">
        <v>81</v>
      </c>
      <c r="C2176" s="206" t="s">
        <v>88</v>
      </c>
      <c r="D2176" s="210" t="s">
        <v>2386</v>
      </c>
      <c r="E2176" s="215" t="s">
        <v>484</v>
      </c>
      <c r="F2176" s="209" t="s">
        <v>189</v>
      </c>
      <c r="G2176" s="206" t="s">
        <v>88</v>
      </c>
      <c r="H2176" s="212">
        <v>224111</v>
      </c>
    </row>
    <row r="2177" spans="1:8" ht="29" hidden="1" x14ac:dyDescent="0.35">
      <c r="A2177" s="209">
        <v>2</v>
      </c>
      <c r="B2177" s="206" t="s">
        <v>81</v>
      </c>
      <c r="C2177" s="206" t="s">
        <v>88</v>
      </c>
      <c r="D2177" s="210" t="s">
        <v>2387</v>
      </c>
      <c r="E2177" s="215" t="s">
        <v>484</v>
      </c>
      <c r="F2177" s="209" t="s">
        <v>189</v>
      </c>
      <c r="G2177" s="206" t="s">
        <v>88</v>
      </c>
      <c r="H2177" s="212">
        <v>224111</v>
      </c>
    </row>
    <row r="2178" spans="1:8" hidden="1" x14ac:dyDescent="0.35">
      <c r="A2178" s="209">
        <v>2</v>
      </c>
      <c r="B2178" s="206" t="s">
        <v>81</v>
      </c>
      <c r="C2178" s="206" t="s">
        <v>88</v>
      </c>
      <c r="D2178" s="210" t="s">
        <v>2388</v>
      </c>
      <c r="E2178" s="214" t="s">
        <v>483</v>
      </c>
      <c r="F2178" s="209" t="s">
        <v>189</v>
      </c>
      <c r="G2178" s="206" t="s">
        <v>88</v>
      </c>
      <c r="H2178" s="212">
        <v>22411</v>
      </c>
    </row>
    <row r="2179" spans="1:8" ht="29" hidden="1" x14ac:dyDescent="0.35">
      <c r="A2179" s="209">
        <v>2</v>
      </c>
      <c r="B2179" s="206" t="s">
        <v>81</v>
      </c>
      <c r="C2179" s="206" t="s">
        <v>88</v>
      </c>
      <c r="D2179" s="210" t="s">
        <v>2389</v>
      </c>
      <c r="E2179" s="215" t="s">
        <v>484</v>
      </c>
      <c r="F2179" s="209" t="s">
        <v>189</v>
      </c>
      <c r="G2179" s="206" t="s">
        <v>88</v>
      </c>
      <c r="H2179" s="212">
        <v>224111</v>
      </c>
    </row>
    <row r="2180" spans="1:8" hidden="1" x14ac:dyDescent="0.35">
      <c r="A2180" s="209">
        <v>2</v>
      </c>
      <c r="B2180" s="206" t="s">
        <v>81</v>
      </c>
      <c r="C2180" s="206" t="s">
        <v>88</v>
      </c>
      <c r="D2180" s="210" t="s">
        <v>2390</v>
      </c>
      <c r="E2180" s="215" t="s">
        <v>484</v>
      </c>
      <c r="F2180" s="209" t="s">
        <v>189</v>
      </c>
      <c r="G2180" s="206" t="s">
        <v>88</v>
      </c>
      <c r="H2180" s="212">
        <v>224111</v>
      </c>
    </row>
    <row r="2181" spans="1:8" ht="29" hidden="1" x14ac:dyDescent="0.35">
      <c r="A2181" s="209">
        <v>2</v>
      </c>
      <c r="B2181" s="206" t="s">
        <v>81</v>
      </c>
      <c r="C2181" s="206" t="s">
        <v>88</v>
      </c>
      <c r="D2181" s="210" t="s">
        <v>2391</v>
      </c>
      <c r="E2181" s="215" t="s">
        <v>484</v>
      </c>
      <c r="F2181" s="209" t="s">
        <v>189</v>
      </c>
      <c r="G2181" s="206" t="s">
        <v>88</v>
      </c>
      <c r="H2181" s="212">
        <v>224111</v>
      </c>
    </row>
    <row r="2182" spans="1:8" hidden="1" x14ac:dyDescent="0.35">
      <c r="A2182" s="209">
        <v>2</v>
      </c>
      <c r="B2182" s="206" t="s">
        <v>81</v>
      </c>
      <c r="C2182" s="206" t="s">
        <v>88</v>
      </c>
      <c r="D2182" s="210" t="s">
        <v>2392</v>
      </c>
      <c r="E2182" s="215" t="s">
        <v>484</v>
      </c>
      <c r="F2182" s="209" t="s">
        <v>189</v>
      </c>
      <c r="G2182" s="206" t="s">
        <v>88</v>
      </c>
      <c r="H2182" s="212">
        <v>224111</v>
      </c>
    </row>
    <row r="2183" spans="1:8" ht="29" hidden="1" x14ac:dyDescent="0.35">
      <c r="A2183" s="209">
        <v>2</v>
      </c>
      <c r="B2183" s="206" t="s">
        <v>81</v>
      </c>
      <c r="C2183" s="206" t="s">
        <v>88</v>
      </c>
      <c r="D2183" s="210" t="s">
        <v>2393</v>
      </c>
      <c r="E2183" s="215" t="s">
        <v>484</v>
      </c>
      <c r="F2183" s="209" t="s">
        <v>189</v>
      </c>
      <c r="G2183" s="206" t="s">
        <v>88</v>
      </c>
      <c r="H2183" s="212">
        <v>224111</v>
      </c>
    </row>
    <row r="2184" spans="1:8" hidden="1" x14ac:dyDescent="0.35">
      <c r="A2184" s="209">
        <v>2</v>
      </c>
      <c r="B2184" s="206" t="s">
        <v>81</v>
      </c>
      <c r="C2184" s="206" t="s">
        <v>88</v>
      </c>
      <c r="D2184" s="210" t="s">
        <v>2394</v>
      </c>
      <c r="E2184" s="215" t="s">
        <v>484</v>
      </c>
      <c r="F2184" s="209" t="s">
        <v>189</v>
      </c>
      <c r="G2184" s="206" t="s">
        <v>88</v>
      </c>
      <c r="H2184" s="212">
        <v>224111</v>
      </c>
    </row>
    <row r="2185" spans="1:8" hidden="1" x14ac:dyDescent="0.35">
      <c r="A2185" s="209">
        <v>2</v>
      </c>
      <c r="B2185" s="206" t="s">
        <v>81</v>
      </c>
      <c r="C2185" s="206" t="s">
        <v>88</v>
      </c>
      <c r="D2185" s="210" t="s">
        <v>2395</v>
      </c>
      <c r="E2185" s="215" t="s">
        <v>484</v>
      </c>
      <c r="F2185" s="209" t="s">
        <v>189</v>
      </c>
      <c r="G2185" s="206" t="s">
        <v>88</v>
      </c>
      <c r="H2185" s="212">
        <v>224111</v>
      </c>
    </row>
    <row r="2186" spans="1:8" ht="29" hidden="1" x14ac:dyDescent="0.35">
      <c r="A2186" s="209">
        <v>2</v>
      </c>
      <c r="B2186" s="206" t="s">
        <v>81</v>
      </c>
      <c r="C2186" s="206" t="s">
        <v>88</v>
      </c>
      <c r="D2186" s="210" t="s">
        <v>2396</v>
      </c>
      <c r="E2186" s="215" t="s">
        <v>484</v>
      </c>
      <c r="F2186" s="209" t="s">
        <v>189</v>
      </c>
      <c r="G2186" s="206" t="s">
        <v>88</v>
      </c>
      <c r="H2186" s="212">
        <v>224111</v>
      </c>
    </row>
    <row r="2187" spans="1:8" ht="29" hidden="1" x14ac:dyDescent="0.35">
      <c r="A2187" s="209">
        <v>2</v>
      </c>
      <c r="B2187" s="206" t="s">
        <v>81</v>
      </c>
      <c r="C2187" s="206" t="s">
        <v>88</v>
      </c>
      <c r="D2187" s="210" t="s">
        <v>2397</v>
      </c>
      <c r="E2187" s="215" t="s">
        <v>484</v>
      </c>
      <c r="F2187" s="209" t="s">
        <v>189</v>
      </c>
      <c r="G2187" s="206" t="s">
        <v>88</v>
      </c>
      <c r="H2187" s="212">
        <v>224111</v>
      </c>
    </row>
    <row r="2188" spans="1:8" hidden="1" x14ac:dyDescent="0.35">
      <c r="A2188" s="209">
        <v>2</v>
      </c>
      <c r="B2188" s="206" t="s">
        <v>81</v>
      </c>
      <c r="C2188" s="206" t="s">
        <v>88</v>
      </c>
      <c r="D2188" s="210" t="s">
        <v>2398</v>
      </c>
      <c r="E2188" s="215" t="s">
        <v>484</v>
      </c>
      <c r="F2188" s="209" t="s">
        <v>189</v>
      </c>
      <c r="G2188" s="206" t="s">
        <v>88</v>
      </c>
      <c r="H2188" s="212">
        <v>224111</v>
      </c>
    </row>
    <row r="2189" spans="1:8" hidden="1" x14ac:dyDescent="0.35">
      <c r="A2189" s="209">
        <v>2</v>
      </c>
      <c r="B2189" s="206" t="s">
        <v>81</v>
      </c>
      <c r="C2189" s="206" t="s">
        <v>88</v>
      </c>
      <c r="D2189" s="210" t="s">
        <v>2399</v>
      </c>
      <c r="E2189" s="214" t="s">
        <v>483</v>
      </c>
      <c r="F2189" s="209" t="s">
        <v>189</v>
      </c>
      <c r="G2189" s="206" t="s">
        <v>88</v>
      </c>
      <c r="H2189" s="212">
        <v>22411</v>
      </c>
    </row>
    <row r="2190" spans="1:8" hidden="1" x14ac:dyDescent="0.35">
      <c r="A2190" s="209">
        <v>2</v>
      </c>
      <c r="B2190" s="206" t="s">
        <v>81</v>
      </c>
      <c r="C2190" s="206" t="s">
        <v>88</v>
      </c>
      <c r="D2190" s="210" t="s">
        <v>2400</v>
      </c>
      <c r="E2190" s="215" t="s">
        <v>484</v>
      </c>
      <c r="F2190" s="209" t="s">
        <v>189</v>
      </c>
      <c r="G2190" s="206" t="s">
        <v>88</v>
      </c>
      <c r="H2190" s="212">
        <v>224111</v>
      </c>
    </row>
    <row r="2191" spans="1:8" hidden="1" x14ac:dyDescent="0.35">
      <c r="A2191" s="209">
        <v>2</v>
      </c>
      <c r="B2191" s="206" t="s">
        <v>81</v>
      </c>
      <c r="C2191" s="206" t="s">
        <v>88</v>
      </c>
      <c r="D2191" s="210" t="s">
        <v>2401</v>
      </c>
      <c r="E2191" s="215" t="s">
        <v>484</v>
      </c>
      <c r="F2191" s="209" t="s">
        <v>189</v>
      </c>
      <c r="G2191" s="206" t="s">
        <v>88</v>
      </c>
      <c r="H2191" s="212">
        <v>224111</v>
      </c>
    </row>
    <row r="2192" spans="1:8" hidden="1" x14ac:dyDescent="0.35">
      <c r="A2192" s="209">
        <v>2</v>
      </c>
      <c r="B2192" s="206" t="s">
        <v>81</v>
      </c>
      <c r="C2192" s="206" t="s">
        <v>88</v>
      </c>
      <c r="D2192" s="210" t="s">
        <v>2402</v>
      </c>
      <c r="E2192" s="215" t="s">
        <v>484</v>
      </c>
      <c r="F2192" s="209" t="s">
        <v>189</v>
      </c>
      <c r="G2192" s="206" t="s">
        <v>88</v>
      </c>
      <c r="H2192" s="212">
        <v>224111</v>
      </c>
    </row>
    <row r="2193" spans="1:8" ht="29" hidden="1" x14ac:dyDescent="0.35">
      <c r="A2193" s="209">
        <v>2</v>
      </c>
      <c r="B2193" s="206" t="s">
        <v>81</v>
      </c>
      <c r="C2193" s="206" t="s">
        <v>88</v>
      </c>
      <c r="D2193" s="210" t="s">
        <v>2403</v>
      </c>
      <c r="E2193" s="215" t="s">
        <v>484</v>
      </c>
      <c r="F2193" s="209" t="s">
        <v>189</v>
      </c>
      <c r="G2193" s="206" t="s">
        <v>88</v>
      </c>
      <c r="H2193" s="212">
        <v>224111</v>
      </c>
    </row>
    <row r="2194" spans="1:8" hidden="1" x14ac:dyDescent="0.35">
      <c r="A2194" s="209">
        <v>2</v>
      </c>
      <c r="B2194" s="206" t="s">
        <v>81</v>
      </c>
      <c r="C2194" s="206" t="s">
        <v>88</v>
      </c>
      <c r="D2194" s="210" t="s">
        <v>2404</v>
      </c>
      <c r="E2194" s="215" t="s">
        <v>484</v>
      </c>
      <c r="F2194" s="209" t="s">
        <v>189</v>
      </c>
      <c r="G2194" s="206" t="s">
        <v>88</v>
      </c>
      <c r="H2194" s="212">
        <v>224111</v>
      </c>
    </row>
    <row r="2195" spans="1:8" hidden="1" x14ac:dyDescent="0.35">
      <c r="A2195" s="209">
        <v>2</v>
      </c>
      <c r="B2195" s="206" t="s">
        <v>81</v>
      </c>
      <c r="C2195" s="206" t="s">
        <v>88</v>
      </c>
      <c r="D2195" s="210" t="s">
        <v>2405</v>
      </c>
      <c r="E2195" s="214" t="s">
        <v>483</v>
      </c>
      <c r="F2195" s="209" t="s">
        <v>189</v>
      </c>
      <c r="G2195" s="206" t="s">
        <v>88</v>
      </c>
      <c r="H2195" s="212">
        <v>22411</v>
      </c>
    </row>
    <row r="2196" spans="1:8" ht="58" hidden="1" x14ac:dyDescent="0.35">
      <c r="A2196" s="209">
        <v>2</v>
      </c>
      <c r="B2196" s="206" t="s">
        <v>81</v>
      </c>
      <c r="C2196" s="206" t="s">
        <v>88</v>
      </c>
      <c r="D2196" s="210" t="s">
        <v>2406</v>
      </c>
      <c r="E2196" s="215" t="s">
        <v>484</v>
      </c>
      <c r="F2196" s="209" t="s">
        <v>189</v>
      </c>
      <c r="G2196" s="206" t="s">
        <v>88</v>
      </c>
      <c r="H2196" s="212">
        <v>224111</v>
      </c>
    </row>
    <row r="2197" spans="1:8" ht="29" hidden="1" x14ac:dyDescent="0.35">
      <c r="A2197" s="209">
        <v>2</v>
      </c>
      <c r="B2197" s="206" t="s">
        <v>81</v>
      </c>
      <c r="C2197" s="206" t="s">
        <v>88</v>
      </c>
      <c r="D2197" s="210" t="s">
        <v>2407</v>
      </c>
      <c r="E2197" s="215" t="s">
        <v>484</v>
      </c>
      <c r="F2197" s="209" t="s">
        <v>189</v>
      </c>
      <c r="G2197" s="206" t="s">
        <v>88</v>
      </c>
      <c r="H2197" s="212">
        <v>224111</v>
      </c>
    </row>
    <row r="2198" spans="1:8" ht="29" hidden="1" x14ac:dyDescent="0.35">
      <c r="A2198" s="209">
        <v>2</v>
      </c>
      <c r="B2198" s="206" t="s">
        <v>81</v>
      </c>
      <c r="C2198" s="206" t="s">
        <v>88</v>
      </c>
      <c r="D2198" s="210" t="s">
        <v>2408</v>
      </c>
      <c r="E2198" s="215" t="s">
        <v>484</v>
      </c>
      <c r="F2198" s="209" t="s">
        <v>189</v>
      </c>
      <c r="G2198" s="206" t="s">
        <v>88</v>
      </c>
      <c r="H2198" s="212">
        <v>224111</v>
      </c>
    </row>
    <row r="2199" spans="1:8" hidden="1" x14ac:dyDescent="0.35">
      <c r="A2199" s="209">
        <v>2</v>
      </c>
      <c r="B2199" s="206" t="s">
        <v>81</v>
      </c>
      <c r="C2199" s="206" t="s">
        <v>88</v>
      </c>
      <c r="D2199" s="210" t="s">
        <v>2409</v>
      </c>
      <c r="E2199" s="215" t="s">
        <v>484</v>
      </c>
      <c r="F2199" s="209" t="s">
        <v>189</v>
      </c>
      <c r="G2199" s="206" t="s">
        <v>88</v>
      </c>
      <c r="H2199" s="212">
        <v>224111</v>
      </c>
    </row>
    <row r="2200" spans="1:8" ht="29" hidden="1" x14ac:dyDescent="0.35">
      <c r="A2200" s="209">
        <v>2</v>
      </c>
      <c r="B2200" s="206" t="s">
        <v>81</v>
      </c>
      <c r="C2200" s="206" t="s">
        <v>88</v>
      </c>
      <c r="D2200" s="210" t="s">
        <v>2410</v>
      </c>
      <c r="E2200" s="215" t="s">
        <v>484</v>
      </c>
      <c r="F2200" s="209" t="s">
        <v>189</v>
      </c>
      <c r="G2200" s="206" t="s">
        <v>88</v>
      </c>
      <c r="H2200" s="212">
        <v>224111</v>
      </c>
    </row>
    <row r="2201" spans="1:8" hidden="1" x14ac:dyDescent="0.35">
      <c r="A2201" s="209">
        <v>2</v>
      </c>
      <c r="B2201" s="206" t="s">
        <v>81</v>
      </c>
      <c r="C2201" s="206" t="s">
        <v>88</v>
      </c>
      <c r="D2201" s="210" t="s">
        <v>2411</v>
      </c>
      <c r="E2201" s="214" t="s">
        <v>483</v>
      </c>
      <c r="F2201" s="209" t="s">
        <v>189</v>
      </c>
      <c r="G2201" s="206" t="s">
        <v>88</v>
      </c>
      <c r="H2201" s="212">
        <v>22411</v>
      </c>
    </row>
    <row r="2202" spans="1:8" ht="29" hidden="1" x14ac:dyDescent="0.35">
      <c r="A2202" s="209">
        <v>2</v>
      </c>
      <c r="B2202" s="206" t="s">
        <v>81</v>
      </c>
      <c r="C2202" s="206" t="s">
        <v>88</v>
      </c>
      <c r="D2202" s="210" t="s">
        <v>2412</v>
      </c>
      <c r="E2202" s="215" t="s">
        <v>484</v>
      </c>
      <c r="F2202" s="209" t="s">
        <v>189</v>
      </c>
      <c r="G2202" s="206" t="s">
        <v>88</v>
      </c>
      <c r="H2202" s="212">
        <v>224111</v>
      </c>
    </row>
    <row r="2203" spans="1:8" ht="29" hidden="1" x14ac:dyDescent="0.35">
      <c r="A2203" s="209">
        <v>2</v>
      </c>
      <c r="B2203" s="206" t="s">
        <v>81</v>
      </c>
      <c r="C2203" s="206" t="s">
        <v>88</v>
      </c>
      <c r="D2203" s="210" t="s">
        <v>2413</v>
      </c>
      <c r="E2203" s="215" t="s">
        <v>484</v>
      </c>
      <c r="F2203" s="209" t="s">
        <v>189</v>
      </c>
      <c r="G2203" s="206" t="s">
        <v>88</v>
      </c>
      <c r="H2203" s="212">
        <v>224111</v>
      </c>
    </row>
    <row r="2204" spans="1:8" ht="29" hidden="1" x14ac:dyDescent="0.35">
      <c r="A2204" s="209">
        <v>2</v>
      </c>
      <c r="B2204" s="206" t="s">
        <v>81</v>
      </c>
      <c r="C2204" s="206" t="s">
        <v>88</v>
      </c>
      <c r="D2204" s="210" t="s">
        <v>2414</v>
      </c>
      <c r="E2204" s="215" t="s">
        <v>484</v>
      </c>
      <c r="F2204" s="209" t="s">
        <v>189</v>
      </c>
      <c r="G2204" s="206" t="s">
        <v>88</v>
      </c>
      <c r="H2204" s="212">
        <v>224111</v>
      </c>
    </row>
    <row r="2205" spans="1:8" hidden="1" x14ac:dyDescent="0.35">
      <c r="A2205" s="209">
        <v>2</v>
      </c>
      <c r="B2205" s="206" t="s">
        <v>81</v>
      </c>
      <c r="C2205" s="206" t="s">
        <v>88</v>
      </c>
      <c r="D2205" s="210" t="s">
        <v>2415</v>
      </c>
      <c r="E2205" s="215" t="s">
        <v>484</v>
      </c>
      <c r="F2205" s="209" t="s">
        <v>189</v>
      </c>
      <c r="G2205" s="206" t="s">
        <v>88</v>
      </c>
      <c r="H2205" s="212">
        <v>224111</v>
      </c>
    </row>
    <row r="2206" spans="1:8" hidden="1" x14ac:dyDescent="0.35">
      <c r="A2206" s="209">
        <v>2</v>
      </c>
      <c r="B2206" s="206" t="s">
        <v>81</v>
      </c>
      <c r="C2206" s="206" t="s">
        <v>88</v>
      </c>
      <c r="D2206" s="210" t="s">
        <v>2416</v>
      </c>
      <c r="E2206" s="215" t="s">
        <v>484</v>
      </c>
      <c r="F2206" s="209" t="s">
        <v>189</v>
      </c>
      <c r="G2206" s="206" t="s">
        <v>88</v>
      </c>
      <c r="H2206" s="212">
        <v>224111</v>
      </c>
    </row>
    <row r="2207" spans="1:8" hidden="1" x14ac:dyDescent="0.35">
      <c r="A2207" s="209">
        <v>2</v>
      </c>
      <c r="B2207" s="206" t="s">
        <v>81</v>
      </c>
      <c r="C2207" s="206" t="s">
        <v>88</v>
      </c>
      <c r="D2207" s="210" t="s">
        <v>2417</v>
      </c>
      <c r="E2207" s="214" t="s">
        <v>483</v>
      </c>
      <c r="F2207" s="209" t="s">
        <v>189</v>
      </c>
      <c r="G2207" s="206" t="s">
        <v>88</v>
      </c>
      <c r="H2207" s="212">
        <v>22411</v>
      </c>
    </row>
    <row r="2208" spans="1:8" ht="29" hidden="1" x14ac:dyDescent="0.35">
      <c r="A2208" s="209">
        <v>2</v>
      </c>
      <c r="B2208" s="206" t="s">
        <v>81</v>
      </c>
      <c r="C2208" s="206" t="s">
        <v>88</v>
      </c>
      <c r="D2208" s="210" t="s">
        <v>2418</v>
      </c>
      <c r="E2208" s="215" t="s">
        <v>484</v>
      </c>
      <c r="F2208" s="209" t="s">
        <v>189</v>
      </c>
      <c r="G2208" s="206" t="s">
        <v>88</v>
      </c>
      <c r="H2208" s="212">
        <v>224111</v>
      </c>
    </row>
    <row r="2209" spans="1:8" ht="29" hidden="1" x14ac:dyDescent="0.35">
      <c r="A2209" s="209">
        <v>2</v>
      </c>
      <c r="B2209" s="206" t="s">
        <v>81</v>
      </c>
      <c r="C2209" s="206" t="s">
        <v>88</v>
      </c>
      <c r="D2209" s="210" t="s">
        <v>2419</v>
      </c>
      <c r="E2209" s="215" t="s">
        <v>484</v>
      </c>
      <c r="F2209" s="209" t="s">
        <v>189</v>
      </c>
      <c r="G2209" s="206" t="s">
        <v>88</v>
      </c>
      <c r="H2209" s="212">
        <v>224111</v>
      </c>
    </row>
    <row r="2210" spans="1:8" hidden="1" x14ac:dyDescent="0.35">
      <c r="A2210" s="209">
        <v>2</v>
      </c>
      <c r="B2210" s="206" t="s">
        <v>81</v>
      </c>
      <c r="C2210" s="206" t="s">
        <v>88</v>
      </c>
      <c r="D2210" s="210" t="s">
        <v>2420</v>
      </c>
      <c r="E2210" s="215" t="s">
        <v>484</v>
      </c>
      <c r="F2210" s="209" t="s">
        <v>189</v>
      </c>
      <c r="G2210" s="206" t="s">
        <v>88</v>
      </c>
      <c r="H2210" s="212">
        <v>224111</v>
      </c>
    </row>
    <row r="2211" spans="1:8" hidden="1" x14ac:dyDescent="0.35">
      <c r="A2211" s="209">
        <v>2</v>
      </c>
      <c r="B2211" s="206" t="s">
        <v>81</v>
      </c>
      <c r="C2211" s="206" t="s">
        <v>88</v>
      </c>
      <c r="D2211" s="210" t="s">
        <v>2420</v>
      </c>
      <c r="E2211" s="215" t="s">
        <v>484</v>
      </c>
      <c r="F2211" s="209" t="s">
        <v>189</v>
      </c>
      <c r="G2211" s="206" t="s">
        <v>88</v>
      </c>
      <c r="H2211" s="212">
        <v>224111</v>
      </c>
    </row>
    <row r="2212" spans="1:8" ht="29" hidden="1" x14ac:dyDescent="0.35">
      <c r="A2212" s="209">
        <v>2</v>
      </c>
      <c r="B2212" s="206" t="s">
        <v>81</v>
      </c>
      <c r="C2212" s="206" t="s">
        <v>88</v>
      </c>
      <c r="D2212" s="210" t="s">
        <v>2421</v>
      </c>
      <c r="E2212" s="215" t="s">
        <v>484</v>
      </c>
      <c r="F2212" s="209" t="s">
        <v>189</v>
      </c>
      <c r="G2212" s="206" t="s">
        <v>88</v>
      </c>
      <c r="H2212" s="212">
        <v>224111</v>
      </c>
    </row>
    <row r="2213" spans="1:8" ht="29" hidden="1" x14ac:dyDescent="0.35">
      <c r="A2213" s="209">
        <v>2</v>
      </c>
      <c r="B2213" s="206" t="s">
        <v>81</v>
      </c>
      <c r="C2213" s="206" t="s">
        <v>88</v>
      </c>
      <c r="D2213" s="210" t="s">
        <v>2422</v>
      </c>
      <c r="E2213" s="215" t="s">
        <v>484</v>
      </c>
      <c r="F2213" s="209" t="s">
        <v>189</v>
      </c>
      <c r="G2213" s="206" t="s">
        <v>88</v>
      </c>
      <c r="H2213" s="212">
        <v>224111</v>
      </c>
    </row>
    <row r="2214" spans="1:8" hidden="1" x14ac:dyDescent="0.35">
      <c r="A2214" s="209">
        <v>2</v>
      </c>
      <c r="B2214" s="206" t="s">
        <v>81</v>
      </c>
      <c r="C2214" s="206" t="s">
        <v>88</v>
      </c>
      <c r="D2214" s="210" t="s">
        <v>2423</v>
      </c>
      <c r="E2214" s="214" t="s">
        <v>483</v>
      </c>
      <c r="F2214" s="209" t="s">
        <v>189</v>
      </c>
      <c r="G2214" s="206" t="s">
        <v>88</v>
      </c>
      <c r="H2214" s="212">
        <v>22411</v>
      </c>
    </row>
    <row r="2215" spans="1:8" ht="29" hidden="1" x14ac:dyDescent="0.35">
      <c r="A2215" s="209">
        <v>2</v>
      </c>
      <c r="B2215" s="206" t="s">
        <v>81</v>
      </c>
      <c r="C2215" s="206" t="s">
        <v>88</v>
      </c>
      <c r="D2215" s="210" t="s">
        <v>2424</v>
      </c>
      <c r="E2215" s="215" t="s">
        <v>484</v>
      </c>
      <c r="F2215" s="209" t="s">
        <v>189</v>
      </c>
      <c r="G2215" s="206" t="s">
        <v>88</v>
      </c>
      <c r="H2215" s="212">
        <v>224111</v>
      </c>
    </row>
    <row r="2216" spans="1:8" ht="29" hidden="1" x14ac:dyDescent="0.35">
      <c r="A2216" s="209">
        <v>2</v>
      </c>
      <c r="B2216" s="206" t="s">
        <v>81</v>
      </c>
      <c r="C2216" s="206" t="s">
        <v>88</v>
      </c>
      <c r="D2216" s="210" t="s">
        <v>2425</v>
      </c>
      <c r="E2216" s="215" t="s">
        <v>484</v>
      </c>
      <c r="F2216" s="209" t="s">
        <v>189</v>
      </c>
      <c r="G2216" s="206" t="s">
        <v>88</v>
      </c>
      <c r="H2216" s="212">
        <v>224111</v>
      </c>
    </row>
    <row r="2217" spans="1:8" ht="29" hidden="1" x14ac:dyDescent="0.35">
      <c r="A2217" s="209">
        <v>2</v>
      </c>
      <c r="B2217" s="206" t="s">
        <v>81</v>
      </c>
      <c r="C2217" s="206" t="s">
        <v>88</v>
      </c>
      <c r="D2217" s="210" t="s">
        <v>2426</v>
      </c>
      <c r="E2217" s="215" t="s">
        <v>484</v>
      </c>
      <c r="F2217" s="209" t="s">
        <v>189</v>
      </c>
      <c r="G2217" s="206" t="s">
        <v>88</v>
      </c>
      <c r="H2217" s="212">
        <v>224111</v>
      </c>
    </row>
    <row r="2218" spans="1:8" ht="29" hidden="1" x14ac:dyDescent="0.35">
      <c r="A2218" s="209">
        <v>2</v>
      </c>
      <c r="B2218" s="206" t="s">
        <v>81</v>
      </c>
      <c r="C2218" s="206" t="s">
        <v>88</v>
      </c>
      <c r="D2218" s="210" t="s">
        <v>2427</v>
      </c>
      <c r="E2218" s="215" t="s">
        <v>484</v>
      </c>
      <c r="F2218" s="209" t="s">
        <v>189</v>
      </c>
      <c r="G2218" s="206" t="s">
        <v>88</v>
      </c>
      <c r="H2218" s="212">
        <v>224111</v>
      </c>
    </row>
    <row r="2219" spans="1:8" ht="29" hidden="1" x14ac:dyDescent="0.35">
      <c r="A2219" s="209">
        <v>2</v>
      </c>
      <c r="B2219" s="206" t="s">
        <v>81</v>
      </c>
      <c r="C2219" s="206" t="s">
        <v>88</v>
      </c>
      <c r="D2219" s="210" t="s">
        <v>2428</v>
      </c>
      <c r="E2219" s="215" t="s">
        <v>484</v>
      </c>
      <c r="F2219" s="209" t="s">
        <v>189</v>
      </c>
      <c r="G2219" s="206" t="s">
        <v>88</v>
      </c>
      <c r="H2219" s="212">
        <v>224111</v>
      </c>
    </row>
    <row r="2220" spans="1:8" ht="29" hidden="1" x14ac:dyDescent="0.35">
      <c r="A2220" s="209">
        <v>2</v>
      </c>
      <c r="B2220" s="206" t="s">
        <v>81</v>
      </c>
      <c r="C2220" s="206" t="s">
        <v>88</v>
      </c>
      <c r="D2220" s="210" t="s">
        <v>2429</v>
      </c>
      <c r="E2220" s="215" t="s">
        <v>484</v>
      </c>
      <c r="F2220" s="209" t="s">
        <v>189</v>
      </c>
      <c r="G2220" s="206" t="s">
        <v>88</v>
      </c>
      <c r="H2220" s="212">
        <v>224111</v>
      </c>
    </row>
    <row r="2221" spans="1:8" x14ac:dyDescent="0.35">
      <c r="A2221" s="209">
        <v>2</v>
      </c>
      <c r="B2221" s="206" t="s">
        <v>81</v>
      </c>
      <c r="C2221" s="206" t="s">
        <v>88</v>
      </c>
      <c r="D2221" s="210" t="s">
        <v>2430</v>
      </c>
      <c r="E2221" s="213" t="s">
        <v>332</v>
      </c>
      <c r="F2221" s="209" t="s">
        <v>190</v>
      </c>
      <c r="G2221" s="206" t="s">
        <v>88</v>
      </c>
      <c r="H2221" s="212">
        <v>5144</v>
      </c>
    </row>
    <row r="2222" spans="1:8" hidden="1" x14ac:dyDescent="0.35">
      <c r="A2222" s="209">
        <v>2</v>
      </c>
      <c r="B2222" s="206" t="s">
        <v>81</v>
      </c>
      <c r="C2222" s="206" t="s">
        <v>88</v>
      </c>
      <c r="D2222" s="210" t="s">
        <v>2431</v>
      </c>
      <c r="E2222" s="214" t="s">
        <v>483</v>
      </c>
      <c r="F2222" s="209" t="s">
        <v>190</v>
      </c>
      <c r="G2222" s="206" t="s">
        <v>88</v>
      </c>
      <c r="H2222" s="212">
        <v>22411</v>
      </c>
    </row>
    <row r="2223" spans="1:8" ht="29" hidden="1" x14ac:dyDescent="0.35">
      <c r="A2223" s="209">
        <v>2</v>
      </c>
      <c r="B2223" s="206" t="s">
        <v>81</v>
      </c>
      <c r="C2223" s="206" t="s">
        <v>88</v>
      </c>
      <c r="D2223" s="210" t="s">
        <v>2432</v>
      </c>
      <c r="E2223" s="215" t="s">
        <v>484</v>
      </c>
      <c r="F2223" s="209" t="s">
        <v>190</v>
      </c>
      <c r="G2223" s="206" t="s">
        <v>88</v>
      </c>
      <c r="H2223" s="212">
        <v>224111</v>
      </c>
    </row>
    <row r="2224" spans="1:8" ht="29" hidden="1" x14ac:dyDescent="0.35">
      <c r="A2224" s="209">
        <v>2</v>
      </c>
      <c r="B2224" s="206" t="s">
        <v>81</v>
      </c>
      <c r="C2224" s="206" t="s">
        <v>88</v>
      </c>
      <c r="D2224" s="210" t="s">
        <v>2433</v>
      </c>
      <c r="E2224" s="215" t="s">
        <v>484</v>
      </c>
      <c r="F2224" s="209" t="s">
        <v>190</v>
      </c>
      <c r="G2224" s="206" t="s">
        <v>88</v>
      </c>
      <c r="H2224" s="212">
        <v>224111</v>
      </c>
    </row>
    <row r="2225" spans="1:8" ht="29" hidden="1" x14ac:dyDescent="0.35">
      <c r="A2225" s="209">
        <v>2</v>
      </c>
      <c r="B2225" s="206" t="s">
        <v>81</v>
      </c>
      <c r="C2225" s="206" t="s">
        <v>88</v>
      </c>
      <c r="D2225" s="210" t="s">
        <v>2434</v>
      </c>
      <c r="E2225" s="215" t="s">
        <v>484</v>
      </c>
      <c r="F2225" s="209" t="s">
        <v>190</v>
      </c>
      <c r="G2225" s="206" t="s">
        <v>88</v>
      </c>
      <c r="H2225" s="212">
        <v>224111</v>
      </c>
    </row>
    <row r="2226" spans="1:8" ht="29" hidden="1" x14ac:dyDescent="0.35">
      <c r="A2226" s="209">
        <v>2</v>
      </c>
      <c r="B2226" s="206" t="s">
        <v>81</v>
      </c>
      <c r="C2226" s="206" t="s">
        <v>88</v>
      </c>
      <c r="D2226" s="210" t="s">
        <v>2435</v>
      </c>
      <c r="E2226" s="215" t="s">
        <v>484</v>
      </c>
      <c r="F2226" s="209" t="s">
        <v>190</v>
      </c>
      <c r="G2226" s="206" t="s">
        <v>88</v>
      </c>
      <c r="H2226" s="212">
        <v>224111</v>
      </c>
    </row>
    <row r="2227" spans="1:8" hidden="1" x14ac:dyDescent="0.35">
      <c r="A2227" s="209">
        <v>2</v>
      </c>
      <c r="B2227" s="206" t="s">
        <v>81</v>
      </c>
      <c r="C2227" s="206" t="s">
        <v>88</v>
      </c>
      <c r="D2227" s="210" t="s">
        <v>2436</v>
      </c>
      <c r="E2227" s="214" t="s">
        <v>483</v>
      </c>
      <c r="F2227" s="209" t="s">
        <v>190</v>
      </c>
      <c r="G2227" s="206" t="s">
        <v>88</v>
      </c>
      <c r="H2227" s="212">
        <v>22411</v>
      </c>
    </row>
    <row r="2228" spans="1:8" ht="43.5" hidden="1" x14ac:dyDescent="0.35">
      <c r="A2228" s="209">
        <v>2</v>
      </c>
      <c r="B2228" s="206" t="s">
        <v>81</v>
      </c>
      <c r="C2228" s="206" t="s">
        <v>88</v>
      </c>
      <c r="D2228" s="210" t="s">
        <v>2437</v>
      </c>
      <c r="E2228" s="215" t="s">
        <v>484</v>
      </c>
      <c r="F2228" s="209" t="s">
        <v>190</v>
      </c>
      <c r="G2228" s="206" t="s">
        <v>88</v>
      </c>
      <c r="H2228" s="212">
        <v>224111</v>
      </c>
    </row>
    <row r="2229" spans="1:8" ht="43.5" hidden="1" x14ac:dyDescent="0.35">
      <c r="A2229" s="209">
        <v>2</v>
      </c>
      <c r="B2229" s="206" t="s">
        <v>81</v>
      </c>
      <c r="C2229" s="206" t="s">
        <v>88</v>
      </c>
      <c r="D2229" s="210" t="s">
        <v>2438</v>
      </c>
      <c r="E2229" s="215" t="s">
        <v>484</v>
      </c>
      <c r="F2229" s="209" t="s">
        <v>190</v>
      </c>
      <c r="G2229" s="206" t="s">
        <v>88</v>
      </c>
      <c r="H2229" s="212">
        <v>224111</v>
      </c>
    </row>
    <row r="2230" spans="1:8" ht="43.5" hidden="1" x14ac:dyDescent="0.35">
      <c r="A2230" s="209">
        <v>2</v>
      </c>
      <c r="B2230" s="206" t="s">
        <v>81</v>
      </c>
      <c r="C2230" s="206" t="s">
        <v>88</v>
      </c>
      <c r="D2230" s="210" t="s">
        <v>2439</v>
      </c>
      <c r="E2230" s="215" t="s">
        <v>484</v>
      </c>
      <c r="F2230" s="209" t="s">
        <v>190</v>
      </c>
      <c r="G2230" s="206" t="s">
        <v>88</v>
      </c>
      <c r="H2230" s="212">
        <v>224111</v>
      </c>
    </row>
    <row r="2231" spans="1:8" hidden="1" x14ac:dyDescent="0.35">
      <c r="A2231" s="209">
        <v>2</v>
      </c>
      <c r="B2231" s="206" t="s">
        <v>81</v>
      </c>
      <c r="C2231" s="206" t="s">
        <v>88</v>
      </c>
      <c r="D2231" s="210" t="s">
        <v>2440</v>
      </c>
      <c r="E2231" s="215" t="s">
        <v>484</v>
      </c>
      <c r="F2231" s="209" t="s">
        <v>190</v>
      </c>
      <c r="G2231" s="206" t="s">
        <v>88</v>
      </c>
      <c r="H2231" s="212">
        <v>224111</v>
      </c>
    </row>
    <row r="2232" spans="1:8" ht="43.5" hidden="1" x14ac:dyDescent="0.35">
      <c r="A2232" s="209">
        <v>2</v>
      </c>
      <c r="B2232" s="206" t="s">
        <v>81</v>
      </c>
      <c r="C2232" s="206" t="s">
        <v>88</v>
      </c>
      <c r="D2232" s="210" t="s">
        <v>2441</v>
      </c>
      <c r="E2232" s="215" t="s">
        <v>484</v>
      </c>
      <c r="F2232" s="209" t="s">
        <v>190</v>
      </c>
      <c r="G2232" s="206" t="s">
        <v>88</v>
      </c>
      <c r="H2232" s="212">
        <v>224111</v>
      </c>
    </row>
    <row r="2233" spans="1:8" ht="29" hidden="1" x14ac:dyDescent="0.35">
      <c r="A2233" s="209">
        <v>2</v>
      </c>
      <c r="B2233" s="206" t="s">
        <v>81</v>
      </c>
      <c r="C2233" s="206" t="s">
        <v>88</v>
      </c>
      <c r="D2233" s="210" t="s">
        <v>2442</v>
      </c>
      <c r="E2233" s="215" t="s">
        <v>484</v>
      </c>
      <c r="F2233" s="209" t="s">
        <v>190</v>
      </c>
      <c r="G2233" s="206" t="s">
        <v>88</v>
      </c>
      <c r="H2233" s="212">
        <v>224111</v>
      </c>
    </row>
    <row r="2234" spans="1:8" ht="29" hidden="1" x14ac:dyDescent="0.35">
      <c r="A2234" s="209">
        <v>2</v>
      </c>
      <c r="B2234" s="206" t="s">
        <v>81</v>
      </c>
      <c r="C2234" s="206" t="s">
        <v>88</v>
      </c>
      <c r="D2234" s="210" t="s">
        <v>2443</v>
      </c>
      <c r="E2234" s="215" t="s">
        <v>484</v>
      </c>
      <c r="F2234" s="209" t="s">
        <v>190</v>
      </c>
      <c r="G2234" s="206" t="s">
        <v>88</v>
      </c>
      <c r="H2234" s="212">
        <v>224111</v>
      </c>
    </row>
    <row r="2235" spans="1:8" ht="29" hidden="1" x14ac:dyDescent="0.35">
      <c r="A2235" s="209">
        <v>2</v>
      </c>
      <c r="B2235" s="206" t="s">
        <v>81</v>
      </c>
      <c r="C2235" s="206" t="s">
        <v>88</v>
      </c>
      <c r="D2235" s="210" t="s">
        <v>2444</v>
      </c>
      <c r="E2235" s="215" t="s">
        <v>484</v>
      </c>
      <c r="F2235" s="209" t="s">
        <v>190</v>
      </c>
      <c r="G2235" s="206" t="s">
        <v>88</v>
      </c>
      <c r="H2235" s="212">
        <v>224111</v>
      </c>
    </row>
    <row r="2236" spans="1:8" ht="29" hidden="1" x14ac:dyDescent="0.35">
      <c r="A2236" s="209">
        <v>2</v>
      </c>
      <c r="B2236" s="206" t="s">
        <v>81</v>
      </c>
      <c r="C2236" s="206" t="s">
        <v>88</v>
      </c>
      <c r="D2236" s="210" t="s">
        <v>2445</v>
      </c>
      <c r="E2236" s="215" t="s">
        <v>484</v>
      </c>
      <c r="F2236" s="209" t="s">
        <v>190</v>
      </c>
      <c r="G2236" s="206" t="s">
        <v>88</v>
      </c>
      <c r="H2236" s="212">
        <v>224111</v>
      </c>
    </row>
    <row r="2237" spans="1:8" hidden="1" x14ac:dyDescent="0.35">
      <c r="A2237" s="209">
        <v>2</v>
      </c>
      <c r="B2237" s="206" t="s">
        <v>81</v>
      </c>
      <c r="C2237" s="206" t="s">
        <v>88</v>
      </c>
      <c r="D2237" s="210" t="s">
        <v>2446</v>
      </c>
      <c r="E2237" s="214" t="s">
        <v>483</v>
      </c>
      <c r="F2237" s="209" t="s">
        <v>190</v>
      </c>
      <c r="G2237" s="206" t="s">
        <v>88</v>
      </c>
      <c r="H2237" s="212">
        <v>22411</v>
      </c>
    </row>
    <row r="2238" spans="1:8" ht="43.5" hidden="1" x14ac:dyDescent="0.35">
      <c r="A2238" s="209">
        <v>2</v>
      </c>
      <c r="B2238" s="206" t="s">
        <v>81</v>
      </c>
      <c r="C2238" s="206" t="s">
        <v>88</v>
      </c>
      <c r="D2238" s="210" t="s">
        <v>2447</v>
      </c>
      <c r="E2238" s="215" t="s">
        <v>484</v>
      </c>
      <c r="F2238" s="209" t="s">
        <v>190</v>
      </c>
      <c r="G2238" s="206" t="s">
        <v>88</v>
      </c>
      <c r="H2238" s="212">
        <v>224111</v>
      </c>
    </row>
    <row r="2239" spans="1:8" ht="43.5" hidden="1" x14ac:dyDescent="0.35">
      <c r="A2239" s="209">
        <v>2</v>
      </c>
      <c r="B2239" s="206" t="s">
        <v>81</v>
      </c>
      <c r="C2239" s="206" t="s">
        <v>88</v>
      </c>
      <c r="D2239" s="210" t="s">
        <v>2448</v>
      </c>
      <c r="E2239" s="215" t="s">
        <v>484</v>
      </c>
      <c r="F2239" s="209" t="s">
        <v>190</v>
      </c>
      <c r="G2239" s="206" t="s">
        <v>88</v>
      </c>
      <c r="H2239" s="212">
        <v>224111</v>
      </c>
    </row>
    <row r="2240" spans="1:8" ht="43.5" hidden="1" x14ac:dyDescent="0.35">
      <c r="A2240" s="209">
        <v>2</v>
      </c>
      <c r="B2240" s="206" t="s">
        <v>81</v>
      </c>
      <c r="C2240" s="206" t="s">
        <v>88</v>
      </c>
      <c r="D2240" s="210" t="s">
        <v>2449</v>
      </c>
      <c r="E2240" s="215" t="s">
        <v>484</v>
      </c>
      <c r="F2240" s="209" t="s">
        <v>190</v>
      </c>
      <c r="G2240" s="206" t="s">
        <v>88</v>
      </c>
      <c r="H2240" s="212">
        <v>224111</v>
      </c>
    </row>
    <row r="2241" spans="1:8" ht="43.5" hidden="1" x14ac:dyDescent="0.35">
      <c r="A2241" s="209">
        <v>2</v>
      </c>
      <c r="B2241" s="206" t="s">
        <v>81</v>
      </c>
      <c r="C2241" s="206" t="s">
        <v>88</v>
      </c>
      <c r="D2241" s="210" t="s">
        <v>2450</v>
      </c>
      <c r="E2241" s="215" t="s">
        <v>484</v>
      </c>
      <c r="F2241" s="209" t="s">
        <v>190</v>
      </c>
      <c r="G2241" s="206" t="s">
        <v>88</v>
      </c>
      <c r="H2241" s="212">
        <v>224111</v>
      </c>
    </row>
    <row r="2242" spans="1:8" x14ac:dyDescent="0.35">
      <c r="A2242" s="209">
        <v>2</v>
      </c>
      <c r="B2242" s="206" t="s">
        <v>81</v>
      </c>
      <c r="C2242" s="206" t="s">
        <v>88</v>
      </c>
      <c r="D2242" s="210" t="s">
        <v>413</v>
      </c>
      <c r="E2242" s="211" t="s">
        <v>330</v>
      </c>
      <c r="F2242" s="209" t="s">
        <v>191</v>
      </c>
      <c r="G2242" s="206" t="s">
        <v>88</v>
      </c>
      <c r="H2242" s="212">
        <v>515</v>
      </c>
    </row>
    <row r="2243" spans="1:8" x14ac:dyDescent="0.35">
      <c r="A2243" s="209">
        <v>2</v>
      </c>
      <c r="B2243" s="206" t="s">
        <v>81</v>
      </c>
      <c r="C2243" s="206" t="s">
        <v>88</v>
      </c>
      <c r="D2243" s="210" t="s">
        <v>2451</v>
      </c>
      <c r="E2243" s="213" t="s">
        <v>332</v>
      </c>
      <c r="F2243" s="209" t="s">
        <v>191</v>
      </c>
      <c r="G2243" s="206" t="s">
        <v>88</v>
      </c>
      <c r="H2243" s="212">
        <v>5151</v>
      </c>
    </row>
    <row r="2244" spans="1:8" hidden="1" x14ac:dyDescent="0.35">
      <c r="A2244" s="209">
        <v>2</v>
      </c>
      <c r="B2244" s="206" t="s">
        <v>81</v>
      </c>
      <c r="C2244" s="206" t="s">
        <v>88</v>
      </c>
      <c r="D2244" s="210" t="s">
        <v>2452</v>
      </c>
      <c r="E2244" s="214" t="s">
        <v>483</v>
      </c>
      <c r="F2244" s="209" t="s">
        <v>191</v>
      </c>
      <c r="G2244" s="206" t="s">
        <v>88</v>
      </c>
      <c r="H2244" s="212">
        <v>22411</v>
      </c>
    </row>
    <row r="2245" spans="1:8" ht="29" hidden="1" x14ac:dyDescent="0.35">
      <c r="A2245" s="209">
        <v>2</v>
      </c>
      <c r="B2245" s="206" t="s">
        <v>81</v>
      </c>
      <c r="C2245" s="206" t="s">
        <v>88</v>
      </c>
      <c r="D2245" s="210" t="s">
        <v>2453</v>
      </c>
      <c r="E2245" s="215" t="s">
        <v>484</v>
      </c>
      <c r="F2245" s="209" t="s">
        <v>191</v>
      </c>
      <c r="G2245" s="206" t="s">
        <v>88</v>
      </c>
      <c r="H2245" s="212">
        <v>224111</v>
      </c>
    </row>
    <row r="2246" spans="1:8" hidden="1" x14ac:dyDescent="0.35">
      <c r="A2246" s="209">
        <v>2</v>
      </c>
      <c r="B2246" s="206" t="s">
        <v>81</v>
      </c>
      <c r="C2246" s="206" t="s">
        <v>88</v>
      </c>
      <c r="D2246" s="210" t="s">
        <v>2454</v>
      </c>
      <c r="E2246" s="215" t="s">
        <v>484</v>
      </c>
      <c r="F2246" s="209" t="s">
        <v>191</v>
      </c>
      <c r="G2246" s="206" t="s">
        <v>88</v>
      </c>
      <c r="H2246" s="212">
        <v>224111</v>
      </c>
    </row>
    <row r="2247" spans="1:8" hidden="1" x14ac:dyDescent="0.35">
      <c r="A2247" s="209">
        <v>2</v>
      </c>
      <c r="B2247" s="206" t="s">
        <v>81</v>
      </c>
      <c r="C2247" s="206" t="s">
        <v>88</v>
      </c>
      <c r="D2247" s="210" t="s">
        <v>2455</v>
      </c>
      <c r="E2247" s="215" t="s">
        <v>484</v>
      </c>
      <c r="F2247" s="209" t="s">
        <v>191</v>
      </c>
      <c r="G2247" s="206" t="s">
        <v>88</v>
      </c>
      <c r="H2247" s="212">
        <v>224111</v>
      </c>
    </row>
    <row r="2248" spans="1:8" ht="29" hidden="1" x14ac:dyDescent="0.35">
      <c r="A2248" s="209">
        <v>2</v>
      </c>
      <c r="B2248" s="206" t="s">
        <v>81</v>
      </c>
      <c r="C2248" s="206" t="s">
        <v>88</v>
      </c>
      <c r="D2248" s="210" t="s">
        <v>2456</v>
      </c>
      <c r="E2248" s="214" t="s">
        <v>483</v>
      </c>
      <c r="F2248" s="209" t="s">
        <v>191</v>
      </c>
      <c r="G2248" s="206" t="s">
        <v>88</v>
      </c>
      <c r="H2248" s="212">
        <v>22411</v>
      </c>
    </row>
    <row r="2249" spans="1:8" hidden="1" x14ac:dyDescent="0.35">
      <c r="A2249" s="209">
        <v>2</v>
      </c>
      <c r="B2249" s="206" t="s">
        <v>81</v>
      </c>
      <c r="C2249" s="206" t="s">
        <v>88</v>
      </c>
      <c r="D2249" s="210" t="s">
        <v>2457</v>
      </c>
      <c r="E2249" s="215" t="s">
        <v>484</v>
      </c>
      <c r="F2249" s="209" t="s">
        <v>191</v>
      </c>
      <c r="G2249" s="206" t="s">
        <v>88</v>
      </c>
      <c r="H2249" s="212">
        <v>224111</v>
      </c>
    </row>
    <row r="2250" spans="1:8" x14ac:dyDescent="0.35">
      <c r="A2250" s="209">
        <v>2</v>
      </c>
      <c r="B2250" s="206" t="s">
        <v>81</v>
      </c>
      <c r="C2250" s="206" t="s">
        <v>88</v>
      </c>
      <c r="D2250" s="210" t="s">
        <v>2458</v>
      </c>
      <c r="E2250" s="213" t="s">
        <v>332</v>
      </c>
      <c r="F2250" s="209" t="s">
        <v>191</v>
      </c>
      <c r="G2250" s="206" t="s">
        <v>88</v>
      </c>
      <c r="H2250" s="212">
        <v>5152</v>
      </c>
    </row>
    <row r="2251" spans="1:8" hidden="1" x14ac:dyDescent="0.35">
      <c r="A2251" s="209">
        <v>2</v>
      </c>
      <c r="B2251" s="206" t="s">
        <v>81</v>
      </c>
      <c r="C2251" s="206" t="s">
        <v>88</v>
      </c>
      <c r="D2251" s="210" t="s">
        <v>2459</v>
      </c>
      <c r="E2251" s="214" t="s">
        <v>483</v>
      </c>
      <c r="F2251" s="209" t="s">
        <v>191</v>
      </c>
      <c r="G2251" s="206" t="s">
        <v>88</v>
      </c>
      <c r="H2251" s="212">
        <v>22411</v>
      </c>
    </row>
    <row r="2252" spans="1:8" hidden="1" x14ac:dyDescent="0.35">
      <c r="A2252" s="209">
        <v>2</v>
      </c>
      <c r="B2252" s="206" t="s">
        <v>81</v>
      </c>
      <c r="C2252" s="206" t="s">
        <v>88</v>
      </c>
      <c r="D2252" s="210" t="s">
        <v>2460</v>
      </c>
      <c r="E2252" s="215" t="s">
        <v>484</v>
      </c>
      <c r="F2252" s="209" t="s">
        <v>191</v>
      </c>
      <c r="G2252" s="206" t="s">
        <v>88</v>
      </c>
      <c r="H2252" s="212">
        <v>224111</v>
      </c>
    </row>
    <row r="2253" spans="1:8" hidden="1" x14ac:dyDescent="0.35">
      <c r="A2253" s="209">
        <v>2</v>
      </c>
      <c r="B2253" s="206" t="s">
        <v>81</v>
      </c>
      <c r="C2253" s="206" t="s">
        <v>88</v>
      </c>
      <c r="D2253" s="210" t="s">
        <v>2461</v>
      </c>
      <c r="E2253" s="215" t="s">
        <v>484</v>
      </c>
      <c r="F2253" s="209" t="s">
        <v>191</v>
      </c>
      <c r="G2253" s="206" t="s">
        <v>88</v>
      </c>
      <c r="H2253" s="212">
        <v>224111</v>
      </c>
    </row>
    <row r="2254" spans="1:8" hidden="1" x14ac:dyDescent="0.35">
      <c r="A2254" s="209">
        <v>2</v>
      </c>
      <c r="B2254" s="206" t="s">
        <v>81</v>
      </c>
      <c r="C2254" s="206" t="s">
        <v>88</v>
      </c>
      <c r="D2254" s="210" t="s">
        <v>2462</v>
      </c>
      <c r="E2254" s="215" t="s">
        <v>484</v>
      </c>
      <c r="F2254" s="209" t="s">
        <v>191</v>
      </c>
      <c r="G2254" s="206" t="s">
        <v>88</v>
      </c>
      <c r="H2254" s="212">
        <v>224111</v>
      </c>
    </row>
    <row r="2255" spans="1:8" hidden="1" x14ac:dyDescent="0.35">
      <c r="A2255" s="209">
        <v>2</v>
      </c>
      <c r="B2255" s="206" t="s">
        <v>81</v>
      </c>
      <c r="C2255" s="206" t="s">
        <v>88</v>
      </c>
      <c r="D2255" s="210" t="s">
        <v>2463</v>
      </c>
      <c r="E2255" s="215" t="s">
        <v>484</v>
      </c>
      <c r="F2255" s="209" t="s">
        <v>191</v>
      </c>
      <c r="G2255" s="206" t="s">
        <v>88</v>
      </c>
      <c r="H2255" s="212">
        <v>224111</v>
      </c>
    </row>
    <row r="2256" spans="1:8" hidden="1" x14ac:dyDescent="0.35">
      <c r="A2256" s="209">
        <v>2</v>
      </c>
      <c r="B2256" s="206" t="s">
        <v>81</v>
      </c>
      <c r="C2256" s="206" t="s">
        <v>88</v>
      </c>
      <c r="D2256" s="210" t="s">
        <v>2464</v>
      </c>
      <c r="E2256" s="214" t="s">
        <v>483</v>
      </c>
      <c r="F2256" s="209" t="s">
        <v>191</v>
      </c>
      <c r="G2256" s="206" t="s">
        <v>88</v>
      </c>
      <c r="H2256" s="212">
        <v>22411</v>
      </c>
    </row>
    <row r="2257" spans="1:8" hidden="1" x14ac:dyDescent="0.35">
      <c r="A2257" s="209">
        <v>2</v>
      </c>
      <c r="B2257" s="206" t="s">
        <v>81</v>
      </c>
      <c r="C2257" s="206" t="s">
        <v>88</v>
      </c>
      <c r="D2257" s="210" t="s">
        <v>2465</v>
      </c>
      <c r="E2257" s="215" t="s">
        <v>484</v>
      </c>
      <c r="F2257" s="209" t="s">
        <v>191</v>
      </c>
      <c r="G2257" s="206" t="s">
        <v>88</v>
      </c>
      <c r="H2257" s="212">
        <v>224111</v>
      </c>
    </row>
    <row r="2258" spans="1:8" ht="29" hidden="1" x14ac:dyDescent="0.35">
      <c r="A2258" s="209">
        <v>2</v>
      </c>
      <c r="B2258" s="206" t="s">
        <v>81</v>
      </c>
      <c r="C2258" s="206" t="s">
        <v>88</v>
      </c>
      <c r="D2258" s="210" t="s">
        <v>2466</v>
      </c>
      <c r="E2258" s="215" t="s">
        <v>484</v>
      </c>
      <c r="F2258" s="209" t="s">
        <v>191</v>
      </c>
      <c r="G2258" s="206" t="s">
        <v>88</v>
      </c>
      <c r="H2258" s="212">
        <v>224111</v>
      </c>
    </row>
    <row r="2259" spans="1:8" hidden="1" x14ac:dyDescent="0.35">
      <c r="A2259" s="209">
        <v>2</v>
      </c>
      <c r="B2259" s="206" t="s">
        <v>81</v>
      </c>
      <c r="C2259" s="206" t="s">
        <v>88</v>
      </c>
      <c r="D2259" s="210" t="s">
        <v>2467</v>
      </c>
      <c r="E2259" s="215" t="s">
        <v>484</v>
      </c>
      <c r="F2259" s="209" t="s">
        <v>191</v>
      </c>
      <c r="G2259" s="206" t="s">
        <v>88</v>
      </c>
      <c r="H2259" s="212">
        <v>224111</v>
      </c>
    </row>
    <row r="2260" spans="1:8" hidden="1" x14ac:dyDescent="0.35">
      <c r="A2260" s="209">
        <v>2</v>
      </c>
      <c r="B2260" s="206" t="s">
        <v>81</v>
      </c>
      <c r="C2260" s="206" t="s">
        <v>88</v>
      </c>
      <c r="D2260" s="210" t="s">
        <v>2468</v>
      </c>
      <c r="E2260" s="215" t="s">
        <v>484</v>
      </c>
      <c r="F2260" s="209" t="s">
        <v>191</v>
      </c>
      <c r="G2260" s="206" t="s">
        <v>88</v>
      </c>
      <c r="H2260" s="212">
        <v>224111</v>
      </c>
    </row>
    <row r="2261" spans="1:8" hidden="1" x14ac:dyDescent="0.35">
      <c r="A2261" s="209">
        <v>2</v>
      </c>
      <c r="B2261" s="206" t="s">
        <v>81</v>
      </c>
      <c r="C2261" s="206" t="s">
        <v>88</v>
      </c>
      <c r="D2261" s="210" t="s">
        <v>2469</v>
      </c>
      <c r="E2261" s="215" t="s">
        <v>484</v>
      </c>
      <c r="F2261" s="209" t="s">
        <v>191</v>
      </c>
      <c r="G2261" s="206" t="s">
        <v>88</v>
      </c>
      <c r="H2261" s="212">
        <v>224111</v>
      </c>
    </row>
    <row r="2262" spans="1:8" ht="29" hidden="1" x14ac:dyDescent="0.35">
      <c r="A2262" s="209">
        <v>2</v>
      </c>
      <c r="B2262" s="206" t="s">
        <v>81</v>
      </c>
      <c r="C2262" s="206" t="s">
        <v>88</v>
      </c>
      <c r="D2262" s="210" t="s">
        <v>2470</v>
      </c>
      <c r="E2262" s="215" t="s">
        <v>484</v>
      </c>
      <c r="F2262" s="209" t="s">
        <v>191</v>
      </c>
      <c r="G2262" s="206" t="s">
        <v>88</v>
      </c>
      <c r="H2262" s="212">
        <v>224111</v>
      </c>
    </row>
    <row r="2263" spans="1:8" hidden="1" x14ac:dyDescent="0.35">
      <c r="A2263" s="209">
        <v>2</v>
      </c>
      <c r="B2263" s="206" t="s">
        <v>81</v>
      </c>
      <c r="C2263" s="206" t="s">
        <v>88</v>
      </c>
      <c r="D2263" s="210" t="s">
        <v>2471</v>
      </c>
      <c r="E2263" s="215" t="s">
        <v>484</v>
      </c>
      <c r="F2263" s="209" t="s">
        <v>191</v>
      </c>
      <c r="G2263" s="206" t="s">
        <v>88</v>
      </c>
      <c r="H2263" s="212">
        <v>224111</v>
      </c>
    </row>
    <row r="2264" spans="1:8" hidden="1" x14ac:dyDescent="0.35">
      <c r="A2264" s="209">
        <v>2</v>
      </c>
      <c r="B2264" s="206" t="s">
        <v>81</v>
      </c>
      <c r="C2264" s="206" t="s">
        <v>88</v>
      </c>
      <c r="D2264" s="210" t="s">
        <v>2472</v>
      </c>
      <c r="E2264" s="215" t="s">
        <v>484</v>
      </c>
      <c r="F2264" s="209" t="s">
        <v>191</v>
      </c>
      <c r="G2264" s="206" t="s">
        <v>88</v>
      </c>
      <c r="H2264" s="212">
        <v>224111</v>
      </c>
    </row>
    <row r="2265" spans="1:8" hidden="1" x14ac:dyDescent="0.35">
      <c r="A2265" s="209">
        <v>2</v>
      </c>
      <c r="B2265" s="206" t="s">
        <v>81</v>
      </c>
      <c r="C2265" s="206" t="s">
        <v>88</v>
      </c>
      <c r="D2265" s="210" t="s">
        <v>2473</v>
      </c>
      <c r="E2265" s="214" t="s">
        <v>483</v>
      </c>
      <c r="F2265" s="209" t="s">
        <v>191</v>
      </c>
      <c r="G2265" s="206" t="s">
        <v>88</v>
      </c>
      <c r="H2265" s="212">
        <v>22411</v>
      </c>
    </row>
    <row r="2266" spans="1:8" ht="29" hidden="1" x14ac:dyDescent="0.35">
      <c r="A2266" s="209">
        <v>2</v>
      </c>
      <c r="B2266" s="206" t="s">
        <v>81</v>
      </c>
      <c r="C2266" s="206" t="s">
        <v>88</v>
      </c>
      <c r="D2266" s="210" t="s">
        <v>2474</v>
      </c>
      <c r="E2266" s="215" t="s">
        <v>484</v>
      </c>
      <c r="F2266" s="209" t="s">
        <v>191</v>
      </c>
      <c r="G2266" s="206" t="s">
        <v>88</v>
      </c>
      <c r="H2266" s="212">
        <v>224111</v>
      </c>
    </row>
    <row r="2267" spans="1:8" ht="29" hidden="1" x14ac:dyDescent="0.35">
      <c r="A2267" s="209">
        <v>2</v>
      </c>
      <c r="B2267" s="206" t="s">
        <v>81</v>
      </c>
      <c r="C2267" s="206" t="s">
        <v>88</v>
      </c>
      <c r="D2267" s="210" t="s">
        <v>2475</v>
      </c>
      <c r="E2267" s="215" t="s">
        <v>484</v>
      </c>
      <c r="F2267" s="209" t="s">
        <v>191</v>
      </c>
      <c r="G2267" s="206" t="s">
        <v>88</v>
      </c>
      <c r="H2267" s="212">
        <v>224111</v>
      </c>
    </row>
    <row r="2268" spans="1:8" hidden="1" x14ac:dyDescent="0.35">
      <c r="A2268" s="209">
        <v>2</v>
      </c>
      <c r="B2268" s="206" t="s">
        <v>81</v>
      </c>
      <c r="C2268" s="206" t="s">
        <v>88</v>
      </c>
      <c r="D2268" s="210" t="s">
        <v>2476</v>
      </c>
      <c r="E2268" s="215" t="s">
        <v>484</v>
      </c>
      <c r="F2268" s="209" t="s">
        <v>191</v>
      </c>
      <c r="G2268" s="206" t="s">
        <v>88</v>
      </c>
      <c r="H2268" s="212">
        <v>224111</v>
      </c>
    </row>
    <row r="2269" spans="1:8" hidden="1" x14ac:dyDescent="0.35">
      <c r="A2269" s="209">
        <v>2</v>
      </c>
      <c r="B2269" s="206" t="s">
        <v>81</v>
      </c>
      <c r="C2269" s="206" t="s">
        <v>88</v>
      </c>
      <c r="D2269" s="210" t="s">
        <v>2477</v>
      </c>
      <c r="E2269" s="215" t="s">
        <v>484</v>
      </c>
      <c r="F2269" s="209" t="s">
        <v>191</v>
      </c>
      <c r="G2269" s="206" t="s">
        <v>88</v>
      </c>
      <c r="H2269" s="212">
        <v>224111</v>
      </c>
    </row>
    <row r="2270" spans="1:8" hidden="1" x14ac:dyDescent="0.35">
      <c r="A2270" s="209">
        <v>2</v>
      </c>
      <c r="B2270" s="206" t="s">
        <v>81</v>
      </c>
      <c r="C2270" s="206" t="s">
        <v>88</v>
      </c>
      <c r="D2270" s="210" t="s">
        <v>2469</v>
      </c>
      <c r="E2270" s="215" t="s">
        <v>484</v>
      </c>
      <c r="F2270" s="209" t="s">
        <v>191</v>
      </c>
      <c r="G2270" s="206" t="s">
        <v>88</v>
      </c>
      <c r="H2270" s="212">
        <v>224111</v>
      </c>
    </row>
    <row r="2271" spans="1:8" ht="29" hidden="1" x14ac:dyDescent="0.35">
      <c r="A2271" s="209">
        <v>2</v>
      </c>
      <c r="B2271" s="206" t="s">
        <v>81</v>
      </c>
      <c r="C2271" s="206" t="s">
        <v>88</v>
      </c>
      <c r="D2271" s="210" t="s">
        <v>2478</v>
      </c>
      <c r="E2271" s="215" t="s">
        <v>484</v>
      </c>
      <c r="F2271" s="209" t="s">
        <v>191</v>
      </c>
      <c r="G2271" s="206" t="s">
        <v>88</v>
      </c>
      <c r="H2271" s="212">
        <v>224111</v>
      </c>
    </row>
    <row r="2272" spans="1:8" hidden="1" x14ac:dyDescent="0.35">
      <c r="A2272" s="209">
        <v>2</v>
      </c>
      <c r="B2272" s="206" t="s">
        <v>81</v>
      </c>
      <c r="C2272" s="206" t="s">
        <v>88</v>
      </c>
      <c r="D2272" s="210" t="s">
        <v>2471</v>
      </c>
      <c r="E2272" s="215" t="s">
        <v>484</v>
      </c>
      <c r="F2272" s="209" t="s">
        <v>191</v>
      </c>
      <c r="G2272" s="206" t="s">
        <v>88</v>
      </c>
      <c r="H2272" s="212">
        <v>224111</v>
      </c>
    </row>
    <row r="2273" spans="1:8" hidden="1" x14ac:dyDescent="0.35">
      <c r="A2273" s="209">
        <v>2</v>
      </c>
      <c r="B2273" s="206" t="s">
        <v>81</v>
      </c>
      <c r="C2273" s="206" t="s">
        <v>88</v>
      </c>
      <c r="D2273" s="210" t="s">
        <v>2479</v>
      </c>
      <c r="E2273" s="215" t="s">
        <v>484</v>
      </c>
      <c r="F2273" s="209" t="s">
        <v>191</v>
      </c>
      <c r="G2273" s="206" t="s">
        <v>88</v>
      </c>
      <c r="H2273" s="212">
        <v>224111</v>
      </c>
    </row>
    <row r="2274" spans="1:8" hidden="1" x14ac:dyDescent="0.35">
      <c r="A2274" s="209">
        <v>2</v>
      </c>
      <c r="B2274" s="206" t="s">
        <v>81</v>
      </c>
      <c r="C2274" s="206" t="s">
        <v>88</v>
      </c>
      <c r="D2274" s="210" t="s">
        <v>2480</v>
      </c>
      <c r="E2274" s="215" t="s">
        <v>484</v>
      </c>
      <c r="F2274" s="209" t="s">
        <v>191</v>
      </c>
      <c r="G2274" s="206" t="s">
        <v>88</v>
      </c>
      <c r="H2274" s="212">
        <v>224111</v>
      </c>
    </row>
    <row r="2275" spans="1:8" hidden="1" x14ac:dyDescent="0.35">
      <c r="A2275" s="209">
        <v>2</v>
      </c>
      <c r="B2275" s="206" t="s">
        <v>81</v>
      </c>
      <c r="C2275" s="206" t="s">
        <v>88</v>
      </c>
      <c r="D2275" s="210" t="s">
        <v>2481</v>
      </c>
      <c r="E2275" s="214" t="s">
        <v>483</v>
      </c>
      <c r="F2275" s="209" t="s">
        <v>191</v>
      </c>
      <c r="G2275" s="206" t="s">
        <v>88</v>
      </c>
      <c r="H2275" s="212">
        <v>22411</v>
      </c>
    </row>
    <row r="2276" spans="1:8" hidden="1" x14ac:dyDescent="0.35">
      <c r="A2276" s="209">
        <v>2</v>
      </c>
      <c r="B2276" s="206" t="s">
        <v>81</v>
      </c>
      <c r="C2276" s="206" t="s">
        <v>88</v>
      </c>
      <c r="D2276" s="210" t="s">
        <v>2482</v>
      </c>
      <c r="E2276" s="215" t="s">
        <v>484</v>
      </c>
      <c r="F2276" s="209" t="s">
        <v>191</v>
      </c>
      <c r="G2276" s="206" t="s">
        <v>88</v>
      </c>
      <c r="H2276" s="212">
        <v>224111</v>
      </c>
    </row>
    <row r="2277" spans="1:8" ht="29" hidden="1" x14ac:dyDescent="0.35">
      <c r="A2277" s="209">
        <v>2</v>
      </c>
      <c r="B2277" s="206" t="s">
        <v>81</v>
      </c>
      <c r="C2277" s="206" t="s">
        <v>88</v>
      </c>
      <c r="D2277" s="210" t="s">
        <v>2483</v>
      </c>
      <c r="E2277" s="215" t="s">
        <v>484</v>
      </c>
      <c r="F2277" s="209" t="s">
        <v>191</v>
      </c>
      <c r="G2277" s="206" t="s">
        <v>88</v>
      </c>
      <c r="H2277" s="212">
        <v>224111</v>
      </c>
    </row>
    <row r="2278" spans="1:8" hidden="1" x14ac:dyDescent="0.35">
      <c r="A2278" s="209">
        <v>2</v>
      </c>
      <c r="B2278" s="206" t="s">
        <v>81</v>
      </c>
      <c r="C2278" s="206" t="s">
        <v>88</v>
      </c>
      <c r="D2278" s="210" t="s">
        <v>2484</v>
      </c>
      <c r="E2278" s="215" t="s">
        <v>484</v>
      </c>
      <c r="F2278" s="209" t="s">
        <v>191</v>
      </c>
      <c r="G2278" s="206" t="s">
        <v>88</v>
      </c>
      <c r="H2278" s="212">
        <v>224111</v>
      </c>
    </row>
    <row r="2279" spans="1:8" hidden="1" x14ac:dyDescent="0.35">
      <c r="A2279" s="209">
        <v>2</v>
      </c>
      <c r="B2279" s="206" t="s">
        <v>81</v>
      </c>
      <c r="C2279" s="206" t="s">
        <v>88</v>
      </c>
      <c r="D2279" s="210" t="s">
        <v>2485</v>
      </c>
      <c r="E2279" s="214" t="s">
        <v>483</v>
      </c>
      <c r="F2279" s="209" t="s">
        <v>191</v>
      </c>
      <c r="G2279" s="206" t="s">
        <v>88</v>
      </c>
      <c r="H2279" s="212">
        <v>22411</v>
      </c>
    </row>
    <row r="2280" spans="1:8" ht="29" hidden="1" x14ac:dyDescent="0.35">
      <c r="A2280" s="209">
        <v>2</v>
      </c>
      <c r="B2280" s="206" t="s">
        <v>81</v>
      </c>
      <c r="C2280" s="206" t="s">
        <v>88</v>
      </c>
      <c r="D2280" s="210" t="s">
        <v>2486</v>
      </c>
      <c r="E2280" s="215" t="s">
        <v>484</v>
      </c>
      <c r="F2280" s="209" t="s">
        <v>191</v>
      </c>
      <c r="G2280" s="206" t="s">
        <v>88</v>
      </c>
      <c r="H2280" s="212">
        <v>224111</v>
      </c>
    </row>
    <row r="2281" spans="1:8" ht="29" hidden="1" x14ac:dyDescent="0.35">
      <c r="A2281" s="209">
        <v>2</v>
      </c>
      <c r="B2281" s="206" t="s">
        <v>81</v>
      </c>
      <c r="C2281" s="206" t="s">
        <v>88</v>
      </c>
      <c r="D2281" s="210" t="s">
        <v>2487</v>
      </c>
      <c r="E2281" s="215" t="s">
        <v>484</v>
      </c>
      <c r="F2281" s="209" t="s">
        <v>191</v>
      </c>
      <c r="G2281" s="206" t="s">
        <v>88</v>
      </c>
      <c r="H2281" s="212">
        <v>224111</v>
      </c>
    </row>
    <row r="2282" spans="1:8" ht="29" hidden="1" x14ac:dyDescent="0.35">
      <c r="A2282" s="209">
        <v>2</v>
      </c>
      <c r="B2282" s="206" t="s">
        <v>81</v>
      </c>
      <c r="C2282" s="206" t="s">
        <v>88</v>
      </c>
      <c r="D2282" s="210" t="s">
        <v>2488</v>
      </c>
      <c r="E2282" s="215" t="s">
        <v>484</v>
      </c>
      <c r="F2282" s="209" t="s">
        <v>191</v>
      </c>
      <c r="G2282" s="206" t="s">
        <v>88</v>
      </c>
      <c r="H2282" s="212">
        <v>224111</v>
      </c>
    </row>
    <row r="2283" spans="1:8" ht="29" hidden="1" x14ac:dyDescent="0.35">
      <c r="A2283" s="209">
        <v>2</v>
      </c>
      <c r="B2283" s="206" t="s">
        <v>81</v>
      </c>
      <c r="C2283" s="206" t="s">
        <v>88</v>
      </c>
      <c r="D2283" s="210" t="s">
        <v>2489</v>
      </c>
      <c r="E2283" s="215" t="s">
        <v>484</v>
      </c>
      <c r="F2283" s="209" t="s">
        <v>191</v>
      </c>
      <c r="G2283" s="206" t="s">
        <v>88</v>
      </c>
      <c r="H2283" s="212">
        <v>224111</v>
      </c>
    </row>
    <row r="2284" spans="1:8" ht="29" hidden="1" x14ac:dyDescent="0.35">
      <c r="A2284" s="209">
        <v>2</v>
      </c>
      <c r="B2284" s="206" t="s">
        <v>81</v>
      </c>
      <c r="C2284" s="206" t="s">
        <v>88</v>
      </c>
      <c r="D2284" s="210" t="s">
        <v>2490</v>
      </c>
      <c r="E2284" s="215" t="s">
        <v>484</v>
      </c>
      <c r="F2284" s="209" t="s">
        <v>191</v>
      </c>
      <c r="G2284" s="206" t="s">
        <v>88</v>
      </c>
      <c r="H2284" s="212">
        <v>224111</v>
      </c>
    </row>
    <row r="2285" spans="1:8" ht="29" hidden="1" x14ac:dyDescent="0.35">
      <c r="A2285" s="209">
        <v>2</v>
      </c>
      <c r="B2285" s="206" t="s">
        <v>81</v>
      </c>
      <c r="C2285" s="206" t="s">
        <v>88</v>
      </c>
      <c r="D2285" s="210" t="s">
        <v>2491</v>
      </c>
      <c r="E2285" s="215" t="s">
        <v>484</v>
      </c>
      <c r="F2285" s="209" t="s">
        <v>191</v>
      </c>
      <c r="G2285" s="206" t="s">
        <v>88</v>
      </c>
      <c r="H2285" s="212">
        <v>224111</v>
      </c>
    </row>
    <row r="2286" spans="1:8" hidden="1" x14ac:dyDescent="0.35">
      <c r="A2286" s="209">
        <v>2</v>
      </c>
      <c r="B2286" s="206" t="s">
        <v>81</v>
      </c>
      <c r="C2286" s="206" t="s">
        <v>88</v>
      </c>
      <c r="D2286" s="210" t="s">
        <v>2492</v>
      </c>
      <c r="E2286" s="214" t="s">
        <v>483</v>
      </c>
      <c r="F2286" s="209" t="s">
        <v>191</v>
      </c>
      <c r="G2286" s="206" t="s">
        <v>88</v>
      </c>
      <c r="H2286" s="212">
        <v>22411</v>
      </c>
    </row>
    <row r="2287" spans="1:8" hidden="1" x14ac:dyDescent="0.35">
      <c r="A2287" s="209">
        <v>2</v>
      </c>
      <c r="B2287" s="206" t="s">
        <v>81</v>
      </c>
      <c r="C2287" s="206" t="s">
        <v>88</v>
      </c>
      <c r="D2287" s="210" t="s">
        <v>2493</v>
      </c>
      <c r="E2287" s="215" t="s">
        <v>484</v>
      </c>
      <c r="F2287" s="209" t="s">
        <v>191</v>
      </c>
      <c r="G2287" s="206" t="s">
        <v>88</v>
      </c>
      <c r="H2287" s="212">
        <v>224111</v>
      </c>
    </row>
    <row r="2288" spans="1:8" ht="29" hidden="1" x14ac:dyDescent="0.35">
      <c r="A2288" s="209">
        <v>2</v>
      </c>
      <c r="B2288" s="206" t="s">
        <v>81</v>
      </c>
      <c r="C2288" s="206" t="s">
        <v>88</v>
      </c>
      <c r="D2288" s="210" t="s">
        <v>2494</v>
      </c>
      <c r="E2288" s="215" t="s">
        <v>484</v>
      </c>
      <c r="F2288" s="209" t="s">
        <v>191</v>
      </c>
      <c r="G2288" s="206" t="s">
        <v>88</v>
      </c>
      <c r="H2288" s="212">
        <v>224111</v>
      </c>
    </row>
    <row r="2289" spans="1:8" hidden="1" x14ac:dyDescent="0.35">
      <c r="A2289" s="209">
        <v>2</v>
      </c>
      <c r="B2289" s="206" t="s">
        <v>81</v>
      </c>
      <c r="C2289" s="206" t="s">
        <v>88</v>
      </c>
      <c r="D2289" s="210" t="s">
        <v>2495</v>
      </c>
      <c r="E2289" s="214" t="s">
        <v>483</v>
      </c>
      <c r="F2289" s="209" t="s">
        <v>191</v>
      </c>
      <c r="G2289" s="206" t="s">
        <v>88</v>
      </c>
      <c r="H2289" s="212">
        <v>22411</v>
      </c>
    </row>
    <row r="2290" spans="1:8" hidden="1" x14ac:dyDescent="0.35">
      <c r="A2290" s="209">
        <v>2</v>
      </c>
      <c r="B2290" s="206" t="s">
        <v>81</v>
      </c>
      <c r="C2290" s="206" t="s">
        <v>88</v>
      </c>
      <c r="D2290" s="210" t="s">
        <v>2496</v>
      </c>
      <c r="E2290" s="215" t="s">
        <v>484</v>
      </c>
      <c r="F2290" s="209" t="s">
        <v>191</v>
      </c>
      <c r="G2290" s="206" t="s">
        <v>88</v>
      </c>
      <c r="H2290" s="212">
        <v>224111</v>
      </c>
    </row>
    <row r="2291" spans="1:8" ht="29" hidden="1" x14ac:dyDescent="0.35">
      <c r="A2291" s="209">
        <v>2</v>
      </c>
      <c r="B2291" s="206" t="s">
        <v>81</v>
      </c>
      <c r="C2291" s="206" t="s">
        <v>88</v>
      </c>
      <c r="D2291" s="210" t="s">
        <v>2497</v>
      </c>
      <c r="E2291" s="215" t="s">
        <v>484</v>
      </c>
      <c r="F2291" s="209" t="s">
        <v>191</v>
      </c>
      <c r="G2291" s="206" t="s">
        <v>88</v>
      </c>
      <c r="H2291" s="212">
        <v>224111</v>
      </c>
    </row>
    <row r="2292" spans="1:8" hidden="1" x14ac:dyDescent="0.35">
      <c r="A2292" s="209">
        <v>2</v>
      </c>
      <c r="B2292" s="206" t="s">
        <v>81</v>
      </c>
      <c r="C2292" s="206" t="s">
        <v>88</v>
      </c>
      <c r="D2292" s="210" t="s">
        <v>2498</v>
      </c>
      <c r="E2292" s="214" t="s">
        <v>483</v>
      </c>
      <c r="F2292" s="209" t="s">
        <v>191</v>
      </c>
      <c r="G2292" s="206" t="s">
        <v>88</v>
      </c>
      <c r="H2292" s="212">
        <v>22411</v>
      </c>
    </row>
    <row r="2293" spans="1:8" hidden="1" x14ac:dyDescent="0.35">
      <c r="A2293" s="209">
        <v>2</v>
      </c>
      <c r="B2293" s="206" t="s">
        <v>81</v>
      </c>
      <c r="C2293" s="206" t="s">
        <v>88</v>
      </c>
      <c r="D2293" s="210" t="s">
        <v>2496</v>
      </c>
      <c r="E2293" s="215" t="s">
        <v>484</v>
      </c>
      <c r="F2293" s="209" t="s">
        <v>191</v>
      </c>
      <c r="G2293" s="206" t="s">
        <v>88</v>
      </c>
      <c r="H2293" s="212">
        <v>224111</v>
      </c>
    </row>
    <row r="2294" spans="1:8" ht="29" hidden="1" x14ac:dyDescent="0.35">
      <c r="A2294" s="209">
        <v>2</v>
      </c>
      <c r="B2294" s="206" t="s">
        <v>81</v>
      </c>
      <c r="C2294" s="206" t="s">
        <v>88</v>
      </c>
      <c r="D2294" s="210" t="s">
        <v>2499</v>
      </c>
      <c r="E2294" s="215" t="s">
        <v>484</v>
      </c>
      <c r="F2294" s="209" t="s">
        <v>191</v>
      </c>
      <c r="G2294" s="206" t="s">
        <v>88</v>
      </c>
      <c r="H2294" s="212">
        <v>224111</v>
      </c>
    </row>
    <row r="2295" spans="1:8" ht="29" x14ac:dyDescent="0.35">
      <c r="A2295" s="209">
        <v>2</v>
      </c>
      <c r="B2295" s="206" t="s">
        <v>81</v>
      </c>
      <c r="C2295" s="206" t="s">
        <v>88</v>
      </c>
      <c r="D2295" s="210" t="s">
        <v>2500</v>
      </c>
      <c r="E2295" s="213" t="s">
        <v>332</v>
      </c>
      <c r="F2295" s="209" t="s">
        <v>191</v>
      </c>
      <c r="G2295" s="206" t="s">
        <v>88</v>
      </c>
      <c r="H2295" s="212">
        <v>5153</v>
      </c>
    </row>
    <row r="2296" spans="1:8" hidden="1" x14ac:dyDescent="0.35">
      <c r="A2296" s="209">
        <v>2</v>
      </c>
      <c r="B2296" s="206" t="s">
        <v>81</v>
      </c>
      <c r="C2296" s="206" t="s">
        <v>88</v>
      </c>
      <c r="D2296" s="210" t="s">
        <v>2501</v>
      </c>
      <c r="E2296" s="214" t="s">
        <v>483</v>
      </c>
      <c r="F2296" s="209" t="s">
        <v>191</v>
      </c>
      <c r="G2296" s="206" t="s">
        <v>88</v>
      </c>
      <c r="H2296" s="212">
        <v>22411</v>
      </c>
    </row>
    <row r="2297" spans="1:8" ht="29" hidden="1" x14ac:dyDescent="0.35">
      <c r="A2297" s="209">
        <v>2</v>
      </c>
      <c r="B2297" s="206" t="s">
        <v>81</v>
      </c>
      <c r="C2297" s="206" t="s">
        <v>88</v>
      </c>
      <c r="D2297" s="210" t="s">
        <v>2502</v>
      </c>
      <c r="E2297" s="215" t="s">
        <v>484</v>
      </c>
      <c r="F2297" s="209" t="s">
        <v>191</v>
      </c>
      <c r="G2297" s="206" t="s">
        <v>88</v>
      </c>
      <c r="H2297" s="212">
        <v>224111</v>
      </c>
    </row>
    <row r="2298" spans="1:8" hidden="1" x14ac:dyDescent="0.35">
      <c r="A2298" s="209">
        <v>2</v>
      </c>
      <c r="B2298" s="206" t="s">
        <v>81</v>
      </c>
      <c r="C2298" s="206" t="s">
        <v>88</v>
      </c>
      <c r="D2298" s="210" t="s">
        <v>2503</v>
      </c>
      <c r="E2298" s="215" t="s">
        <v>484</v>
      </c>
      <c r="F2298" s="209" t="s">
        <v>191</v>
      </c>
      <c r="G2298" s="206" t="s">
        <v>88</v>
      </c>
      <c r="H2298" s="212">
        <v>224111</v>
      </c>
    </row>
    <row r="2299" spans="1:8" x14ac:dyDescent="0.35">
      <c r="A2299" s="209">
        <v>2</v>
      </c>
      <c r="B2299" s="206" t="s">
        <v>81</v>
      </c>
      <c r="C2299" s="206" t="s">
        <v>89</v>
      </c>
      <c r="D2299" s="210" t="s">
        <v>414</v>
      </c>
      <c r="E2299" s="211" t="s">
        <v>330</v>
      </c>
      <c r="F2299" s="209" t="s">
        <v>192</v>
      </c>
      <c r="G2299" s="206" t="s">
        <v>89</v>
      </c>
      <c r="H2299" s="212">
        <v>611</v>
      </c>
    </row>
    <row r="2300" spans="1:8" x14ac:dyDescent="0.35">
      <c r="A2300" s="209">
        <v>2</v>
      </c>
      <c r="B2300" s="206" t="s">
        <v>81</v>
      </c>
      <c r="C2300" s="206" t="s">
        <v>89</v>
      </c>
      <c r="D2300" s="210" t="s">
        <v>2504</v>
      </c>
      <c r="E2300" s="213" t="s">
        <v>332</v>
      </c>
      <c r="F2300" s="209" t="s">
        <v>192</v>
      </c>
      <c r="G2300" s="206" t="s">
        <v>89</v>
      </c>
      <c r="H2300" s="212">
        <v>6111</v>
      </c>
    </row>
    <row r="2301" spans="1:8" hidden="1" x14ac:dyDescent="0.35">
      <c r="A2301" s="209">
        <v>2</v>
      </c>
      <c r="B2301" s="206" t="s">
        <v>81</v>
      </c>
      <c r="C2301" s="206" t="s">
        <v>89</v>
      </c>
      <c r="D2301" s="210" t="s">
        <v>2505</v>
      </c>
      <c r="E2301" s="214" t="s">
        <v>483</v>
      </c>
      <c r="F2301" s="209" t="s">
        <v>192</v>
      </c>
      <c r="G2301" s="206" t="s">
        <v>89</v>
      </c>
      <c r="H2301" s="212">
        <v>22511</v>
      </c>
    </row>
    <row r="2302" spans="1:8" ht="29" hidden="1" x14ac:dyDescent="0.35">
      <c r="A2302" s="209">
        <v>2</v>
      </c>
      <c r="B2302" s="206" t="s">
        <v>81</v>
      </c>
      <c r="C2302" s="206" t="s">
        <v>89</v>
      </c>
      <c r="D2302" s="210" t="s">
        <v>2506</v>
      </c>
      <c r="E2302" s="215" t="s">
        <v>484</v>
      </c>
      <c r="F2302" s="209" t="s">
        <v>192</v>
      </c>
      <c r="G2302" s="206" t="s">
        <v>89</v>
      </c>
      <c r="H2302" s="212">
        <v>225111</v>
      </c>
    </row>
    <row r="2303" spans="1:8" ht="29" hidden="1" x14ac:dyDescent="0.35">
      <c r="A2303" s="209">
        <v>2</v>
      </c>
      <c r="B2303" s="206" t="s">
        <v>81</v>
      </c>
      <c r="C2303" s="206" t="s">
        <v>89</v>
      </c>
      <c r="D2303" s="210" t="s">
        <v>2507</v>
      </c>
      <c r="E2303" s="215" t="s">
        <v>484</v>
      </c>
      <c r="F2303" s="209" t="s">
        <v>192</v>
      </c>
      <c r="G2303" s="206" t="s">
        <v>89</v>
      </c>
      <c r="H2303" s="212">
        <v>225111</v>
      </c>
    </row>
    <row r="2304" spans="1:8" hidden="1" x14ac:dyDescent="0.35">
      <c r="A2304" s="209">
        <v>2</v>
      </c>
      <c r="B2304" s="206" t="s">
        <v>81</v>
      </c>
      <c r="C2304" s="206" t="s">
        <v>89</v>
      </c>
      <c r="D2304" s="210" t="s">
        <v>2508</v>
      </c>
      <c r="E2304" s="214" t="s">
        <v>483</v>
      </c>
      <c r="F2304" s="209" t="s">
        <v>192</v>
      </c>
      <c r="G2304" s="206" t="s">
        <v>89</v>
      </c>
      <c r="H2304" s="212">
        <v>22511</v>
      </c>
    </row>
    <row r="2305" spans="1:8" ht="29" hidden="1" x14ac:dyDescent="0.35">
      <c r="A2305" s="209">
        <v>2</v>
      </c>
      <c r="B2305" s="206" t="s">
        <v>81</v>
      </c>
      <c r="C2305" s="206" t="s">
        <v>89</v>
      </c>
      <c r="D2305" s="210" t="s">
        <v>2509</v>
      </c>
      <c r="E2305" s="215" t="s">
        <v>484</v>
      </c>
      <c r="F2305" s="209" t="s">
        <v>192</v>
      </c>
      <c r="G2305" s="206" t="s">
        <v>89</v>
      </c>
      <c r="H2305" s="212">
        <v>225111</v>
      </c>
    </row>
    <row r="2306" spans="1:8" hidden="1" x14ac:dyDescent="0.35">
      <c r="A2306" s="209">
        <v>2</v>
      </c>
      <c r="B2306" s="206" t="s">
        <v>81</v>
      </c>
      <c r="C2306" s="206" t="s">
        <v>89</v>
      </c>
      <c r="D2306" s="210" t="s">
        <v>2510</v>
      </c>
      <c r="E2306" s="215" t="s">
        <v>484</v>
      </c>
      <c r="F2306" s="209" t="s">
        <v>192</v>
      </c>
      <c r="G2306" s="206" t="s">
        <v>89</v>
      </c>
      <c r="H2306" s="212">
        <v>225111</v>
      </c>
    </row>
    <row r="2307" spans="1:8" hidden="1" x14ac:dyDescent="0.35">
      <c r="A2307" s="209">
        <v>2</v>
      </c>
      <c r="B2307" s="206" t="s">
        <v>81</v>
      </c>
      <c r="C2307" s="206" t="s">
        <v>89</v>
      </c>
      <c r="D2307" s="210" t="s">
        <v>2511</v>
      </c>
      <c r="E2307" s="214" t="s">
        <v>483</v>
      </c>
      <c r="F2307" s="209" t="s">
        <v>192</v>
      </c>
      <c r="G2307" s="206" t="s">
        <v>89</v>
      </c>
      <c r="H2307" s="212">
        <v>22511</v>
      </c>
    </row>
    <row r="2308" spans="1:8" ht="29" hidden="1" x14ac:dyDescent="0.35">
      <c r="A2308" s="209">
        <v>2</v>
      </c>
      <c r="B2308" s="206" t="s">
        <v>81</v>
      </c>
      <c r="C2308" s="206" t="s">
        <v>89</v>
      </c>
      <c r="D2308" s="210" t="s">
        <v>2512</v>
      </c>
      <c r="E2308" s="215" t="s">
        <v>484</v>
      </c>
      <c r="F2308" s="209" t="s">
        <v>192</v>
      </c>
      <c r="G2308" s="206" t="s">
        <v>89</v>
      </c>
      <c r="H2308" s="212">
        <v>225111</v>
      </c>
    </row>
    <row r="2309" spans="1:8" hidden="1" x14ac:dyDescent="0.35">
      <c r="A2309" s="209">
        <v>2</v>
      </c>
      <c r="B2309" s="206" t="s">
        <v>81</v>
      </c>
      <c r="C2309" s="206" t="s">
        <v>89</v>
      </c>
      <c r="D2309" s="210" t="s">
        <v>2513</v>
      </c>
      <c r="E2309" s="215" t="s">
        <v>484</v>
      </c>
      <c r="F2309" s="209" t="s">
        <v>192</v>
      </c>
      <c r="G2309" s="206" t="s">
        <v>89</v>
      </c>
      <c r="H2309" s="212">
        <v>225111</v>
      </c>
    </row>
    <row r="2310" spans="1:8" hidden="1" x14ac:dyDescent="0.35">
      <c r="A2310" s="209">
        <v>2</v>
      </c>
      <c r="B2310" s="206" t="s">
        <v>81</v>
      </c>
      <c r="C2310" s="206" t="s">
        <v>89</v>
      </c>
      <c r="D2310" s="210" t="s">
        <v>2514</v>
      </c>
      <c r="E2310" s="214" t="s">
        <v>483</v>
      </c>
      <c r="F2310" s="209" t="s">
        <v>192</v>
      </c>
      <c r="G2310" s="206" t="s">
        <v>89</v>
      </c>
      <c r="H2310" s="212">
        <v>22511</v>
      </c>
    </row>
    <row r="2311" spans="1:8" ht="29" hidden="1" x14ac:dyDescent="0.35">
      <c r="A2311" s="209">
        <v>2</v>
      </c>
      <c r="B2311" s="206" t="s">
        <v>81</v>
      </c>
      <c r="C2311" s="206" t="s">
        <v>89</v>
      </c>
      <c r="D2311" s="210" t="s">
        <v>2515</v>
      </c>
      <c r="E2311" s="215" t="s">
        <v>484</v>
      </c>
      <c r="F2311" s="209" t="s">
        <v>192</v>
      </c>
      <c r="G2311" s="206" t="s">
        <v>89</v>
      </c>
      <c r="H2311" s="212">
        <v>225111</v>
      </c>
    </row>
    <row r="2312" spans="1:8" hidden="1" x14ac:dyDescent="0.35">
      <c r="A2312" s="209">
        <v>2</v>
      </c>
      <c r="B2312" s="206" t="s">
        <v>81</v>
      </c>
      <c r="C2312" s="206" t="s">
        <v>89</v>
      </c>
      <c r="D2312" s="210" t="s">
        <v>2516</v>
      </c>
      <c r="E2312" s="215" t="s">
        <v>484</v>
      </c>
      <c r="F2312" s="209" t="s">
        <v>192</v>
      </c>
      <c r="G2312" s="206" t="s">
        <v>89</v>
      </c>
      <c r="H2312" s="212">
        <v>225111</v>
      </c>
    </row>
    <row r="2313" spans="1:8" hidden="1" x14ac:dyDescent="0.35">
      <c r="A2313" s="209">
        <v>2</v>
      </c>
      <c r="B2313" s="206" t="s">
        <v>81</v>
      </c>
      <c r="C2313" s="206" t="s">
        <v>89</v>
      </c>
      <c r="D2313" s="210" t="s">
        <v>2517</v>
      </c>
      <c r="E2313" s="214" t="s">
        <v>483</v>
      </c>
      <c r="F2313" s="209" t="s">
        <v>192</v>
      </c>
      <c r="G2313" s="206" t="s">
        <v>89</v>
      </c>
      <c r="H2313" s="212">
        <v>22511</v>
      </c>
    </row>
    <row r="2314" spans="1:8" ht="29" hidden="1" x14ac:dyDescent="0.35">
      <c r="A2314" s="209">
        <v>2</v>
      </c>
      <c r="B2314" s="206" t="s">
        <v>81</v>
      </c>
      <c r="C2314" s="206" t="s">
        <v>89</v>
      </c>
      <c r="D2314" s="210" t="s">
        <v>2518</v>
      </c>
      <c r="E2314" s="215" t="s">
        <v>484</v>
      </c>
      <c r="F2314" s="209" t="s">
        <v>192</v>
      </c>
      <c r="G2314" s="206" t="s">
        <v>89</v>
      </c>
      <c r="H2314" s="212">
        <v>225111</v>
      </c>
    </row>
    <row r="2315" spans="1:8" ht="29" hidden="1" x14ac:dyDescent="0.35">
      <c r="A2315" s="209">
        <v>2</v>
      </c>
      <c r="B2315" s="206" t="s">
        <v>81</v>
      </c>
      <c r="C2315" s="206" t="s">
        <v>89</v>
      </c>
      <c r="D2315" s="210" t="s">
        <v>2519</v>
      </c>
      <c r="E2315" s="215" t="s">
        <v>484</v>
      </c>
      <c r="F2315" s="209" t="s">
        <v>192</v>
      </c>
      <c r="G2315" s="206" t="s">
        <v>89</v>
      </c>
      <c r="H2315" s="212">
        <v>225111</v>
      </c>
    </row>
    <row r="2316" spans="1:8" ht="29" hidden="1" x14ac:dyDescent="0.35">
      <c r="A2316" s="209">
        <v>2</v>
      </c>
      <c r="B2316" s="206" t="s">
        <v>81</v>
      </c>
      <c r="C2316" s="206" t="s">
        <v>89</v>
      </c>
      <c r="D2316" s="210" t="s">
        <v>2520</v>
      </c>
      <c r="E2316" s="215" t="s">
        <v>484</v>
      </c>
      <c r="F2316" s="209" t="s">
        <v>192</v>
      </c>
      <c r="G2316" s="206" t="s">
        <v>89</v>
      </c>
      <c r="H2316" s="212">
        <v>225111</v>
      </c>
    </row>
    <row r="2317" spans="1:8" hidden="1" x14ac:dyDescent="0.35">
      <c r="A2317" s="209">
        <v>2</v>
      </c>
      <c r="B2317" s="206" t="s">
        <v>81</v>
      </c>
      <c r="C2317" s="206" t="s">
        <v>89</v>
      </c>
      <c r="D2317" s="210" t="s">
        <v>2521</v>
      </c>
      <c r="E2317" s="215" t="s">
        <v>484</v>
      </c>
      <c r="F2317" s="209" t="s">
        <v>192</v>
      </c>
      <c r="G2317" s="206" t="s">
        <v>89</v>
      </c>
      <c r="H2317" s="212">
        <v>225111</v>
      </c>
    </row>
    <row r="2318" spans="1:8" hidden="1" x14ac:dyDescent="0.35">
      <c r="A2318" s="209">
        <v>2</v>
      </c>
      <c r="B2318" s="206" t="s">
        <v>81</v>
      </c>
      <c r="C2318" s="206" t="s">
        <v>89</v>
      </c>
      <c r="D2318" s="210" t="s">
        <v>2522</v>
      </c>
      <c r="E2318" s="215" t="s">
        <v>484</v>
      </c>
      <c r="F2318" s="209" t="s">
        <v>192</v>
      </c>
      <c r="G2318" s="206" t="s">
        <v>89</v>
      </c>
      <c r="H2318" s="212">
        <v>225111</v>
      </c>
    </row>
    <row r="2319" spans="1:8" ht="29" x14ac:dyDescent="0.35">
      <c r="A2319" s="209">
        <v>2</v>
      </c>
      <c r="B2319" s="206" t="s">
        <v>81</v>
      </c>
      <c r="C2319" s="206" t="s">
        <v>89</v>
      </c>
      <c r="D2319" s="210" t="s">
        <v>2523</v>
      </c>
      <c r="E2319" s="213" t="s">
        <v>332</v>
      </c>
      <c r="F2319" s="209" t="s">
        <v>193</v>
      </c>
      <c r="G2319" s="206" t="s">
        <v>89</v>
      </c>
      <c r="H2319" s="212">
        <v>6112</v>
      </c>
    </row>
    <row r="2320" spans="1:8" hidden="1" x14ac:dyDescent="0.35">
      <c r="A2320" s="209">
        <v>2</v>
      </c>
      <c r="B2320" s="206" t="s">
        <v>81</v>
      </c>
      <c r="C2320" s="206" t="s">
        <v>89</v>
      </c>
      <c r="D2320" s="210" t="s">
        <v>2524</v>
      </c>
      <c r="E2320" s="215" t="s">
        <v>484</v>
      </c>
      <c r="F2320" s="209" t="s">
        <v>193</v>
      </c>
      <c r="G2320" s="206" t="s">
        <v>89</v>
      </c>
      <c r="H2320" s="212">
        <v>225111</v>
      </c>
    </row>
    <row r="2321" spans="1:8" hidden="1" x14ac:dyDescent="0.35">
      <c r="A2321" s="209">
        <v>2</v>
      </c>
      <c r="B2321" s="206" t="s">
        <v>81</v>
      </c>
      <c r="C2321" s="206" t="s">
        <v>89</v>
      </c>
      <c r="D2321" s="210" t="s">
        <v>2525</v>
      </c>
      <c r="E2321" s="215" t="s">
        <v>484</v>
      </c>
      <c r="F2321" s="209" t="s">
        <v>193</v>
      </c>
      <c r="G2321" s="206" t="s">
        <v>89</v>
      </c>
      <c r="H2321" s="212">
        <v>225111</v>
      </c>
    </row>
    <row r="2322" spans="1:8" ht="29" hidden="1" x14ac:dyDescent="0.35">
      <c r="A2322" s="209">
        <v>2</v>
      </c>
      <c r="B2322" s="206" t="s">
        <v>81</v>
      </c>
      <c r="C2322" s="206" t="s">
        <v>89</v>
      </c>
      <c r="D2322" s="210" t="s">
        <v>2526</v>
      </c>
      <c r="E2322" s="215" t="s">
        <v>484</v>
      </c>
      <c r="F2322" s="209" t="s">
        <v>193</v>
      </c>
      <c r="G2322" s="206" t="s">
        <v>89</v>
      </c>
      <c r="H2322" s="212">
        <v>225111</v>
      </c>
    </row>
    <row r="2323" spans="1:8" hidden="1" x14ac:dyDescent="0.35">
      <c r="A2323" s="209">
        <v>2</v>
      </c>
      <c r="B2323" s="206" t="s">
        <v>81</v>
      </c>
      <c r="C2323" s="206" t="s">
        <v>89</v>
      </c>
      <c r="D2323" s="210" t="s">
        <v>2527</v>
      </c>
      <c r="E2323" s="215" t="s">
        <v>484</v>
      </c>
      <c r="F2323" s="209" t="s">
        <v>193</v>
      </c>
      <c r="G2323" s="206" t="s">
        <v>89</v>
      </c>
      <c r="H2323" s="212">
        <v>225111</v>
      </c>
    </row>
    <row r="2324" spans="1:8" hidden="1" x14ac:dyDescent="0.35">
      <c r="A2324" s="209">
        <v>2</v>
      </c>
      <c r="B2324" s="206" t="s">
        <v>81</v>
      </c>
      <c r="C2324" s="206" t="s">
        <v>89</v>
      </c>
      <c r="D2324" s="210" t="s">
        <v>2528</v>
      </c>
      <c r="E2324" s="215" t="s">
        <v>484</v>
      </c>
      <c r="F2324" s="209" t="s">
        <v>193</v>
      </c>
      <c r="G2324" s="206" t="s">
        <v>89</v>
      </c>
      <c r="H2324" s="212">
        <v>225111</v>
      </c>
    </row>
    <row r="2325" spans="1:8" ht="29" hidden="1" x14ac:dyDescent="0.35">
      <c r="A2325" s="209">
        <v>2</v>
      </c>
      <c r="B2325" s="206" t="s">
        <v>81</v>
      </c>
      <c r="C2325" s="206" t="s">
        <v>89</v>
      </c>
      <c r="D2325" s="210" t="s">
        <v>2529</v>
      </c>
      <c r="E2325" s="215" t="s">
        <v>484</v>
      </c>
      <c r="F2325" s="209" t="s">
        <v>193</v>
      </c>
      <c r="G2325" s="206" t="s">
        <v>89</v>
      </c>
      <c r="H2325" s="212">
        <v>225111</v>
      </c>
    </row>
    <row r="2326" spans="1:8" hidden="1" x14ac:dyDescent="0.35">
      <c r="A2326" s="209">
        <v>2</v>
      </c>
      <c r="B2326" s="206" t="s">
        <v>81</v>
      </c>
      <c r="C2326" s="206" t="s">
        <v>89</v>
      </c>
      <c r="D2326" s="210" t="s">
        <v>2530</v>
      </c>
      <c r="E2326" s="215" t="s">
        <v>484</v>
      </c>
      <c r="F2326" s="209" t="s">
        <v>193</v>
      </c>
      <c r="G2326" s="206" t="s">
        <v>89</v>
      </c>
      <c r="H2326" s="212">
        <v>225111</v>
      </c>
    </row>
    <row r="2327" spans="1:8" hidden="1" x14ac:dyDescent="0.35">
      <c r="A2327" s="209">
        <v>2</v>
      </c>
      <c r="B2327" s="206" t="s">
        <v>81</v>
      </c>
      <c r="C2327" s="206" t="s">
        <v>89</v>
      </c>
      <c r="D2327" s="210" t="s">
        <v>2531</v>
      </c>
      <c r="E2327" s="215" t="s">
        <v>484</v>
      </c>
      <c r="F2327" s="209" t="s">
        <v>193</v>
      </c>
      <c r="G2327" s="206" t="s">
        <v>89</v>
      </c>
      <c r="H2327" s="212">
        <v>225111</v>
      </c>
    </row>
    <row r="2328" spans="1:8" ht="29" hidden="1" x14ac:dyDescent="0.35">
      <c r="A2328" s="209">
        <v>2</v>
      </c>
      <c r="B2328" s="206" t="s">
        <v>81</v>
      </c>
      <c r="C2328" s="206" t="s">
        <v>89</v>
      </c>
      <c r="D2328" s="210" t="s">
        <v>2532</v>
      </c>
      <c r="E2328" s="215" t="s">
        <v>484</v>
      </c>
      <c r="F2328" s="209" t="s">
        <v>193</v>
      </c>
      <c r="G2328" s="206" t="s">
        <v>89</v>
      </c>
      <c r="H2328" s="212">
        <v>225111</v>
      </c>
    </row>
    <row r="2329" spans="1:8" hidden="1" x14ac:dyDescent="0.35">
      <c r="A2329" s="209">
        <v>2</v>
      </c>
      <c r="B2329" s="206" t="s">
        <v>81</v>
      </c>
      <c r="C2329" s="206" t="s">
        <v>89</v>
      </c>
      <c r="D2329" s="210" t="s">
        <v>2533</v>
      </c>
      <c r="E2329" s="215" t="s">
        <v>484</v>
      </c>
      <c r="F2329" s="209" t="s">
        <v>617</v>
      </c>
      <c r="G2329" s="206" t="s">
        <v>89</v>
      </c>
      <c r="H2329" s="212">
        <v>225111</v>
      </c>
    </row>
    <row r="2330" spans="1:8" ht="29" hidden="1" x14ac:dyDescent="0.35">
      <c r="A2330" s="209">
        <v>2</v>
      </c>
      <c r="B2330" s="206" t="s">
        <v>81</v>
      </c>
      <c r="C2330" s="206" t="s">
        <v>89</v>
      </c>
      <c r="D2330" s="210" t="s">
        <v>2534</v>
      </c>
      <c r="E2330" s="215" t="s">
        <v>484</v>
      </c>
      <c r="F2330" s="209" t="s">
        <v>617</v>
      </c>
      <c r="G2330" s="206" t="s">
        <v>89</v>
      </c>
      <c r="H2330" s="212">
        <v>225111</v>
      </c>
    </row>
    <row r="2331" spans="1:8" hidden="1" x14ac:dyDescent="0.35">
      <c r="A2331" s="209">
        <v>2</v>
      </c>
      <c r="B2331" s="206" t="s">
        <v>81</v>
      </c>
      <c r="C2331" s="206" t="s">
        <v>89</v>
      </c>
      <c r="D2331" s="210" t="s">
        <v>2535</v>
      </c>
      <c r="E2331" s="215" t="s">
        <v>484</v>
      </c>
      <c r="F2331" s="209" t="s">
        <v>617</v>
      </c>
      <c r="G2331" s="206" t="s">
        <v>89</v>
      </c>
      <c r="H2331" s="212">
        <v>225111</v>
      </c>
    </row>
    <row r="2332" spans="1:8" hidden="1" x14ac:dyDescent="0.35">
      <c r="A2332" s="209">
        <v>2</v>
      </c>
      <c r="B2332" s="206" t="s">
        <v>81</v>
      </c>
      <c r="C2332" s="206" t="s">
        <v>89</v>
      </c>
      <c r="D2332" s="210" t="s">
        <v>2536</v>
      </c>
      <c r="E2332" s="215" t="s">
        <v>484</v>
      </c>
      <c r="F2332" s="209" t="s">
        <v>617</v>
      </c>
      <c r="G2332" s="206" t="s">
        <v>89</v>
      </c>
      <c r="H2332" s="212">
        <v>225111</v>
      </c>
    </row>
    <row r="2333" spans="1:8" ht="29" hidden="1" x14ac:dyDescent="0.35">
      <c r="A2333" s="209">
        <v>2</v>
      </c>
      <c r="B2333" s="206" t="s">
        <v>81</v>
      </c>
      <c r="C2333" s="206" t="s">
        <v>89</v>
      </c>
      <c r="D2333" s="210" t="s">
        <v>2537</v>
      </c>
      <c r="E2333" s="215" t="s">
        <v>484</v>
      </c>
      <c r="F2333" s="209" t="s">
        <v>617</v>
      </c>
      <c r="G2333" s="206" t="s">
        <v>89</v>
      </c>
      <c r="H2333" s="212">
        <v>225111</v>
      </c>
    </row>
    <row r="2334" spans="1:8" hidden="1" x14ac:dyDescent="0.35">
      <c r="A2334" s="209">
        <v>2</v>
      </c>
      <c r="B2334" s="206" t="s">
        <v>81</v>
      </c>
      <c r="C2334" s="206" t="s">
        <v>89</v>
      </c>
      <c r="D2334" s="210" t="s">
        <v>2538</v>
      </c>
      <c r="E2334" s="215" t="s">
        <v>484</v>
      </c>
      <c r="F2334" s="209" t="s">
        <v>617</v>
      </c>
      <c r="G2334" s="206" t="s">
        <v>89</v>
      </c>
      <c r="H2334" s="212">
        <v>225111</v>
      </c>
    </row>
    <row r="2335" spans="1:8" ht="29" hidden="1" x14ac:dyDescent="0.35">
      <c r="A2335" s="209">
        <v>2</v>
      </c>
      <c r="B2335" s="206" t="s">
        <v>81</v>
      </c>
      <c r="C2335" s="206" t="s">
        <v>89</v>
      </c>
      <c r="D2335" s="210" t="s">
        <v>2539</v>
      </c>
      <c r="E2335" s="215" t="s">
        <v>484</v>
      </c>
      <c r="F2335" s="209" t="s">
        <v>617</v>
      </c>
      <c r="G2335" s="206" t="s">
        <v>89</v>
      </c>
      <c r="H2335" s="212">
        <v>225111</v>
      </c>
    </row>
    <row r="2336" spans="1:8" ht="29" hidden="1" x14ac:dyDescent="0.35">
      <c r="A2336" s="209">
        <v>2</v>
      </c>
      <c r="B2336" s="206" t="s">
        <v>81</v>
      </c>
      <c r="C2336" s="206" t="s">
        <v>89</v>
      </c>
      <c r="D2336" s="210" t="s">
        <v>2540</v>
      </c>
      <c r="E2336" s="215" t="s">
        <v>484</v>
      </c>
      <c r="F2336" s="209" t="s">
        <v>617</v>
      </c>
      <c r="G2336" s="206" t="s">
        <v>89</v>
      </c>
      <c r="H2336" s="212">
        <v>225111</v>
      </c>
    </row>
    <row r="2337" spans="1:8" hidden="1" x14ac:dyDescent="0.35">
      <c r="A2337" s="209">
        <v>2</v>
      </c>
      <c r="B2337" s="206" t="s">
        <v>81</v>
      </c>
      <c r="C2337" s="206" t="s">
        <v>89</v>
      </c>
      <c r="D2337" s="210" t="s">
        <v>2541</v>
      </c>
      <c r="E2337" s="214" t="s">
        <v>483</v>
      </c>
      <c r="F2337" s="209" t="s">
        <v>193</v>
      </c>
      <c r="G2337" s="206" t="s">
        <v>89</v>
      </c>
      <c r="H2337" s="212">
        <v>22511</v>
      </c>
    </row>
    <row r="2338" spans="1:8" hidden="1" x14ac:dyDescent="0.35">
      <c r="A2338" s="209">
        <v>2</v>
      </c>
      <c r="B2338" s="206" t="s">
        <v>81</v>
      </c>
      <c r="C2338" s="206" t="s">
        <v>89</v>
      </c>
      <c r="D2338" s="210" t="s">
        <v>2542</v>
      </c>
      <c r="E2338" s="215" t="s">
        <v>484</v>
      </c>
      <c r="F2338" s="209" t="s">
        <v>193</v>
      </c>
      <c r="G2338" s="206" t="s">
        <v>89</v>
      </c>
      <c r="H2338" s="212">
        <v>225111</v>
      </c>
    </row>
    <row r="2339" spans="1:8" hidden="1" x14ac:dyDescent="0.35">
      <c r="A2339" s="209">
        <v>2</v>
      </c>
      <c r="B2339" s="206" t="s">
        <v>81</v>
      </c>
      <c r="C2339" s="206" t="s">
        <v>89</v>
      </c>
      <c r="D2339" s="210" t="s">
        <v>2543</v>
      </c>
      <c r="E2339" s="215" t="s">
        <v>484</v>
      </c>
      <c r="F2339" s="209" t="s">
        <v>193</v>
      </c>
      <c r="G2339" s="206" t="s">
        <v>89</v>
      </c>
      <c r="H2339" s="212">
        <v>225111</v>
      </c>
    </row>
    <row r="2340" spans="1:8" ht="29" hidden="1" x14ac:dyDescent="0.35">
      <c r="A2340" s="209">
        <v>2</v>
      </c>
      <c r="B2340" s="206" t="s">
        <v>81</v>
      </c>
      <c r="C2340" s="206" t="s">
        <v>89</v>
      </c>
      <c r="D2340" s="210" t="s">
        <v>2544</v>
      </c>
      <c r="E2340" s="215" t="s">
        <v>484</v>
      </c>
      <c r="F2340" s="209" t="s">
        <v>193</v>
      </c>
      <c r="G2340" s="206" t="s">
        <v>89</v>
      </c>
      <c r="H2340" s="212">
        <v>225111</v>
      </c>
    </row>
    <row r="2341" spans="1:8" ht="29" hidden="1" x14ac:dyDescent="0.35">
      <c r="A2341" s="209">
        <v>2</v>
      </c>
      <c r="B2341" s="206" t="s">
        <v>81</v>
      </c>
      <c r="C2341" s="206" t="s">
        <v>89</v>
      </c>
      <c r="D2341" s="210" t="s">
        <v>2545</v>
      </c>
      <c r="E2341" s="215" t="s">
        <v>484</v>
      </c>
      <c r="F2341" s="209" t="s">
        <v>193</v>
      </c>
      <c r="G2341" s="206" t="s">
        <v>89</v>
      </c>
      <c r="H2341" s="212">
        <v>225111</v>
      </c>
    </row>
    <row r="2342" spans="1:8" ht="29" hidden="1" x14ac:dyDescent="0.35">
      <c r="A2342" s="209">
        <v>2</v>
      </c>
      <c r="B2342" s="206" t="s">
        <v>81</v>
      </c>
      <c r="C2342" s="206" t="s">
        <v>89</v>
      </c>
      <c r="D2342" s="210" t="s">
        <v>2546</v>
      </c>
      <c r="E2342" s="215" t="s">
        <v>484</v>
      </c>
      <c r="F2342" s="209" t="s">
        <v>193</v>
      </c>
      <c r="G2342" s="206" t="s">
        <v>89</v>
      </c>
      <c r="H2342" s="212">
        <v>225111</v>
      </c>
    </row>
    <row r="2343" spans="1:8" hidden="1" x14ac:dyDescent="0.35">
      <c r="A2343" s="209">
        <v>2</v>
      </c>
      <c r="B2343" s="206" t="s">
        <v>81</v>
      </c>
      <c r="C2343" s="206" t="s">
        <v>89</v>
      </c>
      <c r="D2343" s="210" t="s">
        <v>2547</v>
      </c>
      <c r="E2343" s="215" t="s">
        <v>484</v>
      </c>
      <c r="F2343" s="209" t="s">
        <v>193</v>
      </c>
      <c r="G2343" s="206" t="s">
        <v>89</v>
      </c>
      <c r="H2343" s="212">
        <v>225111</v>
      </c>
    </row>
    <row r="2344" spans="1:8" ht="29" hidden="1" x14ac:dyDescent="0.35">
      <c r="A2344" s="209">
        <v>2</v>
      </c>
      <c r="B2344" s="206" t="s">
        <v>81</v>
      </c>
      <c r="C2344" s="206" t="s">
        <v>89</v>
      </c>
      <c r="D2344" s="210" t="s">
        <v>2548</v>
      </c>
      <c r="E2344" s="214" t="s">
        <v>483</v>
      </c>
      <c r="F2344" s="209" t="s">
        <v>193</v>
      </c>
      <c r="G2344" s="206" t="s">
        <v>89</v>
      </c>
      <c r="H2344" s="212">
        <v>22511</v>
      </c>
    </row>
    <row r="2345" spans="1:8" ht="29" hidden="1" x14ac:dyDescent="0.35">
      <c r="A2345" s="209">
        <v>2</v>
      </c>
      <c r="B2345" s="206" t="s">
        <v>81</v>
      </c>
      <c r="C2345" s="206" t="s">
        <v>89</v>
      </c>
      <c r="D2345" s="210" t="s">
        <v>2549</v>
      </c>
      <c r="E2345" s="215" t="s">
        <v>484</v>
      </c>
      <c r="F2345" s="209" t="s">
        <v>193</v>
      </c>
      <c r="G2345" s="206" t="s">
        <v>89</v>
      </c>
      <c r="H2345" s="212">
        <v>225111</v>
      </c>
    </row>
    <row r="2346" spans="1:8" ht="29" hidden="1" x14ac:dyDescent="0.35">
      <c r="A2346" s="209">
        <v>2</v>
      </c>
      <c r="B2346" s="206" t="s">
        <v>81</v>
      </c>
      <c r="C2346" s="206" t="s">
        <v>89</v>
      </c>
      <c r="D2346" s="210" t="s">
        <v>2550</v>
      </c>
      <c r="E2346" s="215" t="s">
        <v>484</v>
      </c>
      <c r="F2346" s="209" t="s">
        <v>193</v>
      </c>
      <c r="G2346" s="206" t="s">
        <v>89</v>
      </c>
      <c r="H2346" s="212">
        <v>225111</v>
      </c>
    </row>
    <row r="2347" spans="1:8" hidden="1" x14ac:dyDescent="0.35">
      <c r="A2347" s="209">
        <v>2</v>
      </c>
      <c r="B2347" s="206" t="s">
        <v>81</v>
      </c>
      <c r="C2347" s="206" t="s">
        <v>89</v>
      </c>
      <c r="D2347" s="210" t="s">
        <v>2551</v>
      </c>
      <c r="E2347" s="215" t="s">
        <v>484</v>
      </c>
      <c r="F2347" s="209" t="s">
        <v>193</v>
      </c>
      <c r="G2347" s="206" t="s">
        <v>89</v>
      </c>
      <c r="H2347" s="212">
        <v>225111</v>
      </c>
    </row>
    <row r="2348" spans="1:8" ht="43.5" hidden="1" x14ac:dyDescent="0.35">
      <c r="A2348" s="209">
        <v>2</v>
      </c>
      <c r="B2348" s="206" t="s">
        <v>81</v>
      </c>
      <c r="C2348" s="206" t="s">
        <v>89</v>
      </c>
      <c r="D2348" s="210" t="s">
        <v>2552</v>
      </c>
      <c r="E2348" s="215" t="s">
        <v>484</v>
      </c>
      <c r="F2348" s="209" t="s">
        <v>193</v>
      </c>
      <c r="G2348" s="206" t="s">
        <v>89</v>
      </c>
      <c r="H2348" s="212">
        <v>225111</v>
      </c>
    </row>
    <row r="2349" spans="1:8" hidden="1" x14ac:dyDescent="0.35">
      <c r="A2349" s="209">
        <v>2</v>
      </c>
      <c r="B2349" s="206" t="s">
        <v>81</v>
      </c>
      <c r="C2349" s="206" t="s">
        <v>89</v>
      </c>
      <c r="D2349" s="210" t="s">
        <v>2553</v>
      </c>
      <c r="E2349" s="215" t="s">
        <v>484</v>
      </c>
      <c r="F2349" s="209" t="s">
        <v>193</v>
      </c>
      <c r="G2349" s="206" t="s">
        <v>89</v>
      </c>
      <c r="H2349" s="212">
        <v>225111</v>
      </c>
    </row>
    <row r="2350" spans="1:8" ht="43.5" hidden="1" x14ac:dyDescent="0.35">
      <c r="A2350" s="209">
        <v>2</v>
      </c>
      <c r="B2350" s="206" t="s">
        <v>81</v>
      </c>
      <c r="C2350" s="206" t="s">
        <v>89</v>
      </c>
      <c r="D2350" s="210" t="s">
        <v>2554</v>
      </c>
      <c r="E2350" s="215" t="s">
        <v>484</v>
      </c>
      <c r="F2350" s="209" t="s">
        <v>193</v>
      </c>
      <c r="G2350" s="206" t="s">
        <v>89</v>
      </c>
      <c r="H2350" s="212">
        <v>225111</v>
      </c>
    </row>
    <row r="2351" spans="1:8" x14ac:dyDescent="0.35">
      <c r="A2351" s="209">
        <v>2</v>
      </c>
      <c r="B2351" s="206" t="s">
        <v>81</v>
      </c>
      <c r="C2351" s="206" t="s">
        <v>89</v>
      </c>
      <c r="D2351" s="210" t="s">
        <v>2555</v>
      </c>
      <c r="E2351" s="213" t="s">
        <v>332</v>
      </c>
      <c r="F2351" s="209" t="s">
        <v>192</v>
      </c>
      <c r="G2351" s="206" t="s">
        <v>89</v>
      </c>
      <c r="H2351" s="212">
        <v>6113</v>
      </c>
    </row>
    <row r="2352" spans="1:8" hidden="1" x14ac:dyDescent="0.35">
      <c r="A2352" s="209">
        <v>2</v>
      </c>
      <c r="B2352" s="206" t="s">
        <v>81</v>
      </c>
      <c r="C2352" s="206" t="s">
        <v>89</v>
      </c>
      <c r="D2352" s="210" t="s">
        <v>2556</v>
      </c>
      <c r="E2352" s="214" t="s">
        <v>483</v>
      </c>
      <c r="F2352" s="209" t="s">
        <v>192</v>
      </c>
      <c r="G2352" s="206" t="s">
        <v>89</v>
      </c>
      <c r="H2352" s="212">
        <v>22511</v>
      </c>
    </row>
    <row r="2353" spans="1:8" ht="29" hidden="1" x14ac:dyDescent="0.35">
      <c r="A2353" s="209">
        <v>2</v>
      </c>
      <c r="B2353" s="206" t="s">
        <v>81</v>
      </c>
      <c r="C2353" s="206" t="s">
        <v>89</v>
      </c>
      <c r="D2353" s="210" t="s">
        <v>2557</v>
      </c>
      <c r="E2353" s="215" t="s">
        <v>484</v>
      </c>
      <c r="F2353" s="209" t="s">
        <v>192</v>
      </c>
      <c r="G2353" s="206" t="s">
        <v>89</v>
      </c>
      <c r="H2353" s="212">
        <v>225111</v>
      </c>
    </row>
    <row r="2354" spans="1:8" hidden="1" x14ac:dyDescent="0.35">
      <c r="A2354" s="209">
        <v>2</v>
      </c>
      <c r="B2354" s="206" t="s">
        <v>81</v>
      </c>
      <c r="C2354" s="206" t="s">
        <v>89</v>
      </c>
      <c r="D2354" s="210" t="s">
        <v>2558</v>
      </c>
      <c r="E2354" s="214" t="s">
        <v>483</v>
      </c>
      <c r="F2354" s="209" t="s">
        <v>192</v>
      </c>
      <c r="G2354" s="206" t="s">
        <v>89</v>
      </c>
      <c r="H2354" s="212">
        <v>22511</v>
      </c>
    </row>
    <row r="2355" spans="1:8" ht="29" hidden="1" x14ac:dyDescent="0.35">
      <c r="A2355" s="209">
        <v>2</v>
      </c>
      <c r="B2355" s="206" t="s">
        <v>81</v>
      </c>
      <c r="C2355" s="206" t="s">
        <v>89</v>
      </c>
      <c r="D2355" s="210" t="s">
        <v>2559</v>
      </c>
      <c r="E2355" s="215" t="s">
        <v>484</v>
      </c>
      <c r="F2355" s="209" t="s">
        <v>192</v>
      </c>
      <c r="G2355" s="206" t="s">
        <v>89</v>
      </c>
      <c r="H2355" s="212">
        <v>225111</v>
      </c>
    </row>
    <row r="2356" spans="1:8" hidden="1" x14ac:dyDescent="0.35">
      <c r="A2356" s="209">
        <v>2</v>
      </c>
      <c r="B2356" s="206" t="s">
        <v>81</v>
      </c>
      <c r="C2356" s="206" t="s">
        <v>89</v>
      </c>
      <c r="D2356" s="210" t="s">
        <v>2560</v>
      </c>
      <c r="E2356" s="214" t="s">
        <v>483</v>
      </c>
      <c r="F2356" s="209" t="s">
        <v>192</v>
      </c>
      <c r="G2356" s="206" t="s">
        <v>89</v>
      </c>
      <c r="H2356" s="212">
        <v>22511</v>
      </c>
    </row>
    <row r="2357" spans="1:8" ht="29" hidden="1" x14ac:dyDescent="0.35">
      <c r="A2357" s="209">
        <v>2</v>
      </c>
      <c r="B2357" s="206" t="s">
        <v>81</v>
      </c>
      <c r="C2357" s="206" t="s">
        <v>89</v>
      </c>
      <c r="D2357" s="210" t="s">
        <v>2561</v>
      </c>
      <c r="E2357" s="215" t="s">
        <v>484</v>
      </c>
      <c r="F2357" s="209" t="s">
        <v>192</v>
      </c>
      <c r="G2357" s="206" t="s">
        <v>89</v>
      </c>
      <c r="H2357" s="212">
        <v>225111</v>
      </c>
    </row>
    <row r="2358" spans="1:8" hidden="1" x14ac:dyDescent="0.35">
      <c r="A2358" s="209">
        <v>2</v>
      </c>
      <c r="B2358" s="206" t="s">
        <v>81</v>
      </c>
      <c r="C2358" s="206" t="s">
        <v>89</v>
      </c>
      <c r="D2358" s="210" t="s">
        <v>2562</v>
      </c>
      <c r="E2358" s="214" t="s">
        <v>483</v>
      </c>
      <c r="F2358" s="209" t="s">
        <v>192</v>
      </c>
      <c r="G2358" s="206" t="s">
        <v>89</v>
      </c>
      <c r="H2358" s="212">
        <v>22511</v>
      </c>
    </row>
    <row r="2359" spans="1:8" hidden="1" x14ac:dyDescent="0.35">
      <c r="A2359" s="209">
        <v>2</v>
      </c>
      <c r="B2359" s="206" t="s">
        <v>81</v>
      </c>
      <c r="C2359" s="206" t="s">
        <v>89</v>
      </c>
      <c r="D2359" s="210" t="s">
        <v>2563</v>
      </c>
      <c r="E2359" s="215" t="s">
        <v>484</v>
      </c>
      <c r="F2359" s="209" t="s">
        <v>192</v>
      </c>
      <c r="G2359" s="206" t="s">
        <v>89</v>
      </c>
      <c r="H2359" s="212">
        <v>225111</v>
      </c>
    </row>
    <row r="2360" spans="1:8" hidden="1" x14ac:dyDescent="0.35">
      <c r="A2360" s="209">
        <v>2</v>
      </c>
      <c r="B2360" s="206" t="s">
        <v>81</v>
      </c>
      <c r="C2360" s="206" t="s">
        <v>89</v>
      </c>
      <c r="D2360" s="210" t="s">
        <v>2564</v>
      </c>
      <c r="E2360" s="215" t="s">
        <v>484</v>
      </c>
      <c r="F2360" s="209" t="s">
        <v>192</v>
      </c>
      <c r="G2360" s="206" t="s">
        <v>89</v>
      </c>
      <c r="H2360" s="212">
        <v>225111</v>
      </c>
    </row>
    <row r="2361" spans="1:8" hidden="1" x14ac:dyDescent="0.35">
      <c r="A2361" s="209">
        <v>2</v>
      </c>
      <c r="B2361" s="206" t="s">
        <v>81</v>
      </c>
      <c r="C2361" s="206" t="s">
        <v>89</v>
      </c>
      <c r="D2361" s="210" t="s">
        <v>2553</v>
      </c>
      <c r="E2361" s="215" t="s">
        <v>484</v>
      </c>
      <c r="F2361" s="209" t="s">
        <v>192</v>
      </c>
      <c r="G2361" s="206" t="s">
        <v>89</v>
      </c>
      <c r="H2361" s="212">
        <v>225111</v>
      </c>
    </row>
    <row r="2362" spans="1:8" hidden="1" x14ac:dyDescent="0.35">
      <c r="A2362" s="209">
        <v>2</v>
      </c>
      <c r="B2362" s="206" t="s">
        <v>81</v>
      </c>
      <c r="C2362" s="206" t="s">
        <v>89</v>
      </c>
      <c r="D2362" s="210" t="s">
        <v>2565</v>
      </c>
      <c r="E2362" s="215" t="s">
        <v>484</v>
      </c>
      <c r="F2362" s="209" t="s">
        <v>192</v>
      </c>
      <c r="G2362" s="206" t="s">
        <v>89</v>
      </c>
      <c r="H2362" s="212">
        <v>225111</v>
      </c>
    </row>
    <row r="2363" spans="1:8" hidden="1" x14ac:dyDescent="0.35">
      <c r="A2363" s="209">
        <v>2</v>
      </c>
      <c r="B2363" s="206" t="s">
        <v>81</v>
      </c>
      <c r="C2363" s="206" t="s">
        <v>89</v>
      </c>
      <c r="D2363" s="210" t="s">
        <v>2566</v>
      </c>
      <c r="E2363" s="214" t="s">
        <v>483</v>
      </c>
      <c r="F2363" s="209" t="s">
        <v>192</v>
      </c>
      <c r="G2363" s="206" t="s">
        <v>89</v>
      </c>
      <c r="H2363" s="212">
        <v>22511</v>
      </c>
    </row>
    <row r="2364" spans="1:8" hidden="1" x14ac:dyDescent="0.35">
      <c r="A2364" s="209">
        <v>2</v>
      </c>
      <c r="B2364" s="206" t="s">
        <v>81</v>
      </c>
      <c r="C2364" s="206" t="s">
        <v>89</v>
      </c>
      <c r="D2364" s="210" t="s">
        <v>2567</v>
      </c>
      <c r="E2364" s="215" t="s">
        <v>484</v>
      </c>
      <c r="F2364" s="209" t="s">
        <v>192</v>
      </c>
      <c r="G2364" s="206" t="s">
        <v>89</v>
      </c>
      <c r="H2364" s="212">
        <v>225111</v>
      </c>
    </row>
    <row r="2365" spans="1:8" x14ac:dyDescent="0.35">
      <c r="A2365" s="209">
        <v>3</v>
      </c>
      <c r="B2365" s="206" t="s">
        <v>333</v>
      </c>
      <c r="C2365" s="206" t="s">
        <v>343</v>
      </c>
      <c r="D2365" s="210" t="s">
        <v>416</v>
      </c>
      <c r="E2365" s="211" t="s">
        <v>330</v>
      </c>
      <c r="F2365" s="209" t="s">
        <v>194</v>
      </c>
      <c r="G2365" s="206" t="s">
        <v>90</v>
      </c>
      <c r="H2365" s="212">
        <v>711</v>
      </c>
    </row>
    <row r="2366" spans="1:8" x14ac:dyDescent="0.35">
      <c r="A2366" s="209">
        <v>3</v>
      </c>
      <c r="B2366" s="206" t="s">
        <v>333</v>
      </c>
      <c r="C2366" s="206" t="s">
        <v>343</v>
      </c>
      <c r="D2366" s="210" t="s">
        <v>2568</v>
      </c>
      <c r="E2366" s="213" t="s">
        <v>332</v>
      </c>
      <c r="F2366" s="209" t="s">
        <v>194</v>
      </c>
      <c r="G2366" s="206" t="s">
        <v>90</v>
      </c>
      <c r="H2366" s="212">
        <v>7111</v>
      </c>
    </row>
    <row r="2367" spans="1:8" hidden="1" x14ac:dyDescent="0.35">
      <c r="A2367" s="209">
        <v>3</v>
      </c>
      <c r="B2367" s="206" t="s">
        <v>333</v>
      </c>
      <c r="C2367" s="206" t="s">
        <v>343</v>
      </c>
      <c r="D2367" s="210" t="s">
        <v>2569</v>
      </c>
      <c r="E2367" s="214" t="s">
        <v>483</v>
      </c>
      <c r="F2367" s="209" t="s">
        <v>194</v>
      </c>
      <c r="G2367" s="206" t="s">
        <v>90</v>
      </c>
      <c r="H2367" s="212">
        <v>33111</v>
      </c>
    </row>
    <row r="2368" spans="1:8" ht="29" hidden="1" x14ac:dyDescent="0.35">
      <c r="A2368" s="209">
        <v>3</v>
      </c>
      <c r="B2368" s="206" t="s">
        <v>333</v>
      </c>
      <c r="C2368" s="206" t="s">
        <v>343</v>
      </c>
      <c r="D2368" s="210" t="s">
        <v>2570</v>
      </c>
      <c r="E2368" s="215" t="s">
        <v>484</v>
      </c>
      <c r="F2368" s="209" t="s">
        <v>194</v>
      </c>
      <c r="G2368" s="206" t="s">
        <v>90</v>
      </c>
      <c r="H2368" s="212">
        <v>331111</v>
      </c>
    </row>
    <row r="2369" spans="1:8" ht="29" hidden="1" x14ac:dyDescent="0.35">
      <c r="A2369" s="209">
        <v>3</v>
      </c>
      <c r="B2369" s="206" t="s">
        <v>333</v>
      </c>
      <c r="C2369" s="206" t="s">
        <v>343</v>
      </c>
      <c r="D2369" s="210" t="s">
        <v>2571</v>
      </c>
      <c r="E2369" s="215" t="s">
        <v>484</v>
      </c>
      <c r="F2369" s="209" t="s">
        <v>194</v>
      </c>
      <c r="G2369" s="206" t="s">
        <v>90</v>
      </c>
      <c r="H2369" s="212">
        <v>331111</v>
      </c>
    </row>
    <row r="2370" spans="1:8" ht="29" hidden="1" x14ac:dyDescent="0.35">
      <c r="A2370" s="209">
        <v>3</v>
      </c>
      <c r="B2370" s="206" t="s">
        <v>333</v>
      </c>
      <c r="C2370" s="206" t="s">
        <v>343</v>
      </c>
      <c r="D2370" s="210" t="s">
        <v>2572</v>
      </c>
      <c r="E2370" s="215" t="s">
        <v>484</v>
      </c>
      <c r="F2370" s="209" t="s">
        <v>194</v>
      </c>
      <c r="G2370" s="206" t="s">
        <v>90</v>
      </c>
      <c r="H2370" s="212">
        <v>331111</v>
      </c>
    </row>
    <row r="2371" spans="1:8" ht="29" hidden="1" x14ac:dyDescent="0.35">
      <c r="A2371" s="209">
        <v>3</v>
      </c>
      <c r="B2371" s="206" t="s">
        <v>333</v>
      </c>
      <c r="C2371" s="206" t="s">
        <v>343</v>
      </c>
      <c r="D2371" s="210" t="s">
        <v>2573</v>
      </c>
      <c r="E2371" s="215" t="s">
        <v>484</v>
      </c>
      <c r="F2371" s="209" t="s">
        <v>194</v>
      </c>
      <c r="G2371" s="206" t="s">
        <v>90</v>
      </c>
      <c r="H2371" s="212">
        <v>331111</v>
      </c>
    </row>
    <row r="2372" spans="1:8" hidden="1" x14ac:dyDescent="0.35">
      <c r="A2372" s="209">
        <v>3</v>
      </c>
      <c r="B2372" s="206" t="s">
        <v>333</v>
      </c>
      <c r="C2372" s="206" t="s">
        <v>343</v>
      </c>
      <c r="D2372" s="210" t="s">
        <v>2574</v>
      </c>
      <c r="E2372" s="215" t="s">
        <v>484</v>
      </c>
      <c r="F2372" s="209" t="s">
        <v>194</v>
      </c>
      <c r="G2372" s="206" t="s">
        <v>90</v>
      </c>
      <c r="H2372" s="212">
        <v>331111</v>
      </c>
    </row>
    <row r="2373" spans="1:8" hidden="1" x14ac:dyDescent="0.35">
      <c r="A2373" s="209">
        <v>3</v>
      </c>
      <c r="B2373" s="206" t="s">
        <v>333</v>
      </c>
      <c r="C2373" s="206" t="s">
        <v>343</v>
      </c>
      <c r="D2373" s="210" t="s">
        <v>2575</v>
      </c>
      <c r="E2373" s="215" t="s">
        <v>484</v>
      </c>
      <c r="F2373" s="209" t="s">
        <v>194</v>
      </c>
      <c r="G2373" s="206" t="s">
        <v>90</v>
      </c>
      <c r="H2373" s="212">
        <v>331111</v>
      </c>
    </row>
    <row r="2374" spans="1:8" hidden="1" x14ac:dyDescent="0.35">
      <c r="A2374" s="209">
        <v>3</v>
      </c>
      <c r="B2374" s="206" t="s">
        <v>333</v>
      </c>
      <c r="C2374" s="206" t="s">
        <v>343</v>
      </c>
      <c r="D2374" s="210" t="s">
        <v>2576</v>
      </c>
      <c r="E2374" s="215" t="s">
        <v>484</v>
      </c>
      <c r="F2374" s="209" t="s">
        <v>194</v>
      </c>
      <c r="G2374" s="206" t="s">
        <v>90</v>
      </c>
      <c r="H2374" s="212">
        <v>331111</v>
      </c>
    </row>
    <row r="2375" spans="1:8" hidden="1" x14ac:dyDescent="0.35">
      <c r="A2375" s="209">
        <v>3</v>
      </c>
      <c r="B2375" s="206" t="s">
        <v>333</v>
      </c>
      <c r="C2375" s="206" t="s">
        <v>343</v>
      </c>
      <c r="D2375" s="210" t="s">
        <v>2577</v>
      </c>
      <c r="E2375" s="215" t="s">
        <v>484</v>
      </c>
      <c r="F2375" s="209" t="s">
        <v>194</v>
      </c>
      <c r="G2375" s="206" t="s">
        <v>90</v>
      </c>
      <c r="H2375" s="212">
        <v>331111</v>
      </c>
    </row>
    <row r="2376" spans="1:8" hidden="1" x14ac:dyDescent="0.35">
      <c r="A2376" s="209">
        <v>3</v>
      </c>
      <c r="B2376" s="206" t="s">
        <v>333</v>
      </c>
      <c r="C2376" s="206" t="s">
        <v>343</v>
      </c>
      <c r="D2376" s="210" t="s">
        <v>2578</v>
      </c>
      <c r="E2376" s="214" t="s">
        <v>483</v>
      </c>
      <c r="F2376" s="209" t="s">
        <v>194</v>
      </c>
      <c r="G2376" s="206" t="s">
        <v>90</v>
      </c>
      <c r="H2376" s="212">
        <v>33111</v>
      </c>
    </row>
    <row r="2377" spans="1:8" ht="43.5" hidden="1" x14ac:dyDescent="0.35">
      <c r="A2377" s="209">
        <v>3</v>
      </c>
      <c r="B2377" s="206" t="s">
        <v>333</v>
      </c>
      <c r="C2377" s="206" t="s">
        <v>343</v>
      </c>
      <c r="D2377" s="210" t="s">
        <v>2579</v>
      </c>
      <c r="E2377" s="215" t="s">
        <v>484</v>
      </c>
      <c r="F2377" s="209" t="s">
        <v>194</v>
      </c>
      <c r="G2377" s="206" t="s">
        <v>90</v>
      </c>
      <c r="H2377" s="212">
        <v>331111</v>
      </c>
    </row>
    <row r="2378" spans="1:8" ht="29" hidden="1" x14ac:dyDescent="0.35">
      <c r="A2378" s="209">
        <v>3</v>
      </c>
      <c r="B2378" s="206" t="s">
        <v>333</v>
      </c>
      <c r="C2378" s="206" t="s">
        <v>343</v>
      </c>
      <c r="D2378" s="210" t="s">
        <v>2580</v>
      </c>
      <c r="E2378" s="215" t="s">
        <v>484</v>
      </c>
      <c r="F2378" s="209" t="s">
        <v>194</v>
      </c>
      <c r="G2378" s="206" t="s">
        <v>90</v>
      </c>
      <c r="H2378" s="212">
        <v>331111</v>
      </c>
    </row>
    <row r="2379" spans="1:8" hidden="1" x14ac:dyDescent="0.35">
      <c r="A2379" s="209">
        <v>3</v>
      </c>
      <c r="B2379" s="206" t="s">
        <v>333</v>
      </c>
      <c r="C2379" s="206" t="s">
        <v>343</v>
      </c>
      <c r="D2379" s="210" t="s">
        <v>2581</v>
      </c>
      <c r="E2379" s="215" t="s">
        <v>484</v>
      </c>
      <c r="F2379" s="209" t="s">
        <v>194</v>
      </c>
      <c r="G2379" s="206" t="s">
        <v>90</v>
      </c>
      <c r="H2379" s="212">
        <v>331111</v>
      </c>
    </row>
    <row r="2380" spans="1:8" ht="29" hidden="1" x14ac:dyDescent="0.35">
      <c r="A2380" s="209">
        <v>3</v>
      </c>
      <c r="B2380" s="206" t="s">
        <v>333</v>
      </c>
      <c r="C2380" s="206" t="s">
        <v>343</v>
      </c>
      <c r="D2380" s="210" t="s">
        <v>2582</v>
      </c>
      <c r="E2380" s="215" t="s">
        <v>484</v>
      </c>
      <c r="F2380" s="209" t="s">
        <v>194</v>
      </c>
      <c r="G2380" s="206" t="s">
        <v>90</v>
      </c>
      <c r="H2380" s="212">
        <v>331111</v>
      </c>
    </row>
    <row r="2381" spans="1:8" hidden="1" x14ac:dyDescent="0.35">
      <c r="A2381" s="209">
        <v>3</v>
      </c>
      <c r="B2381" s="206" t="s">
        <v>333</v>
      </c>
      <c r="C2381" s="206" t="s">
        <v>343</v>
      </c>
      <c r="D2381" s="210" t="s">
        <v>2583</v>
      </c>
      <c r="E2381" s="214" t="s">
        <v>483</v>
      </c>
      <c r="F2381" s="209" t="s">
        <v>194</v>
      </c>
      <c r="G2381" s="206" t="s">
        <v>90</v>
      </c>
      <c r="H2381" s="212">
        <v>33111</v>
      </c>
    </row>
    <row r="2382" spans="1:8" ht="29" hidden="1" x14ac:dyDescent="0.35">
      <c r="A2382" s="209">
        <v>3</v>
      </c>
      <c r="B2382" s="206" t="s">
        <v>333</v>
      </c>
      <c r="C2382" s="206" t="s">
        <v>343</v>
      </c>
      <c r="D2382" s="210" t="s">
        <v>2584</v>
      </c>
      <c r="E2382" s="215" t="s">
        <v>484</v>
      </c>
      <c r="F2382" s="209" t="s">
        <v>194</v>
      </c>
      <c r="G2382" s="206" t="s">
        <v>90</v>
      </c>
      <c r="H2382" s="212">
        <v>331111</v>
      </c>
    </row>
    <row r="2383" spans="1:8" ht="29" hidden="1" x14ac:dyDescent="0.35">
      <c r="A2383" s="209">
        <v>3</v>
      </c>
      <c r="B2383" s="206" t="s">
        <v>333</v>
      </c>
      <c r="C2383" s="206" t="s">
        <v>343</v>
      </c>
      <c r="D2383" s="210" t="s">
        <v>2585</v>
      </c>
      <c r="E2383" s="215" t="s">
        <v>484</v>
      </c>
      <c r="F2383" s="209" t="s">
        <v>194</v>
      </c>
      <c r="G2383" s="206" t="s">
        <v>90</v>
      </c>
      <c r="H2383" s="212">
        <v>331111</v>
      </c>
    </row>
    <row r="2384" spans="1:8" hidden="1" x14ac:dyDescent="0.35">
      <c r="A2384" s="209">
        <v>3</v>
      </c>
      <c r="B2384" s="206" t="s">
        <v>333</v>
      </c>
      <c r="C2384" s="206" t="s">
        <v>343</v>
      </c>
      <c r="D2384" s="210" t="s">
        <v>2586</v>
      </c>
      <c r="E2384" s="215" t="s">
        <v>484</v>
      </c>
      <c r="F2384" s="209" t="s">
        <v>194</v>
      </c>
      <c r="G2384" s="206" t="s">
        <v>90</v>
      </c>
      <c r="H2384" s="212">
        <v>331111</v>
      </c>
    </row>
    <row r="2385" spans="1:8" ht="29" hidden="1" x14ac:dyDescent="0.35">
      <c r="A2385" s="209">
        <v>3</v>
      </c>
      <c r="B2385" s="206" t="s">
        <v>333</v>
      </c>
      <c r="C2385" s="206" t="s">
        <v>343</v>
      </c>
      <c r="D2385" s="210" t="s">
        <v>2587</v>
      </c>
      <c r="E2385" s="215" t="s">
        <v>484</v>
      </c>
      <c r="F2385" s="209" t="s">
        <v>194</v>
      </c>
      <c r="G2385" s="206" t="s">
        <v>90</v>
      </c>
      <c r="H2385" s="212">
        <v>331111</v>
      </c>
    </row>
    <row r="2386" spans="1:8" x14ac:dyDescent="0.35">
      <c r="A2386" s="209">
        <v>3</v>
      </c>
      <c r="B2386" s="206" t="s">
        <v>333</v>
      </c>
      <c r="C2386" s="206" t="s">
        <v>343</v>
      </c>
      <c r="D2386" s="210" t="s">
        <v>2588</v>
      </c>
      <c r="E2386" s="213" t="s">
        <v>332</v>
      </c>
      <c r="F2386" s="209" t="s">
        <v>194</v>
      </c>
      <c r="G2386" s="206" t="s">
        <v>90</v>
      </c>
      <c r="H2386" s="212">
        <v>7112</v>
      </c>
    </row>
    <row r="2387" spans="1:8" hidden="1" x14ac:dyDescent="0.35">
      <c r="A2387" s="209">
        <v>3</v>
      </c>
      <c r="B2387" s="206" t="s">
        <v>333</v>
      </c>
      <c r="C2387" s="206" t="s">
        <v>343</v>
      </c>
      <c r="D2387" s="210" t="s">
        <v>2589</v>
      </c>
      <c r="E2387" s="214" t="s">
        <v>483</v>
      </c>
      <c r="F2387" s="209" t="s">
        <v>194</v>
      </c>
      <c r="G2387" s="206" t="s">
        <v>90</v>
      </c>
      <c r="H2387" s="212">
        <v>33111</v>
      </c>
    </row>
    <row r="2388" spans="1:8" ht="29" hidden="1" x14ac:dyDescent="0.35">
      <c r="A2388" s="209">
        <v>3</v>
      </c>
      <c r="B2388" s="206" t="s">
        <v>333</v>
      </c>
      <c r="C2388" s="206" t="s">
        <v>343</v>
      </c>
      <c r="D2388" s="210" t="s">
        <v>2590</v>
      </c>
      <c r="E2388" s="215" t="s">
        <v>484</v>
      </c>
      <c r="F2388" s="209" t="s">
        <v>194</v>
      </c>
      <c r="G2388" s="206" t="s">
        <v>90</v>
      </c>
      <c r="H2388" s="212">
        <v>331111</v>
      </c>
    </row>
    <row r="2389" spans="1:8" ht="29" hidden="1" x14ac:dyDescent="0.35">
      <c r="A2389" s="209">
        <v>3</v>
      </c>
      <c r="B2389" s="206" t="s">
        <v>333</v>
      </c>
      <c r="C2389" s="206" t="s">
        <v>343</v>
      </c>
      <c r="D2389" s="210" t="s">
        <v>2591</v>
      </c>
      <c r="E2389" s="215" t="s">
        <v>484</v>
      </c>
      <c r="F2389" s="209" t="s">
        <v>194</v>
      </c>
      <c r="G2389" s="206" t="s">
        <v>90</v>
      </c>
      <c r="H2389" s="212">
        <v>331111</v>
      </c>
    </row>
    <row r="2390" spans="1:8" hidden="1" x14ac:dyDescent="0.35">
      <c r="A2390" s="209">
        <v>3</v>
      </c>
      <c r="B2390" s="206" t="s">
        <v>333</v>
      </c>
      <c r="C2390" s="206" t="s">
        <v>343</v>
      </c>
      <c r="D2390" s="210" t="s">
        <v>2592</v>
      </c>
      <c r="E2390" s="214" t="s">
        <v>483</v>
      </c>
      <c r="F2390" s="219" t="s">
        <v>530</v>
      </c>
      <c r="G2390" s="206" t="s">
        <v>90</v>
      </c>
      <c r="H2390" s="212">
        <v>33111</v>
      </c>
    </row>
    <row r="2391" spans="1:8" ht="29" hidden="1" x14ac:dyDescent="0.35">
      <c r="A2391" s="209">
        <v>3</v>
      </c>
      <c r="B2391" s="206" t="s">
        <v>333</v>
      </c>
      <c r="C2391" s="206" t="s">
        <v>343</v>
      </c>
      <c r="D2391" s="210" t="s">
        <v>2593</v>
      </c>
      <c r="E2391" s="215" t="s">
        <v>484</v>
      </c>
      <c r="F2391" s="219" t="s">
        <v>530</v>
      </c>
      <c r="G2391" s="206" t="s">
        <v>90</v>
      </c>
      <c r="H2391" s="212">
        <v>331111</v>
      </c>
    </row>
    <row r="2392" spans="1:8" ht="29" hidden="1" x14ac:dyDescent="0.35">
      <c r="A2392" s="209">
        <v>3</v>
      </c>
      <c r="B2392" s="206" t="s">
        <v>333</v>
      </c>
      <c r="C2392" s="206" t="s">
        <v>343</v>
      </c>
      <c r="D2392" s="210" t="s">
        <v>2594</v>
      </c>
      <c r="E2392" s="215" t="s">
        <v>484</v>
      </c>
      <c r="F2392" s="219" t="s">
        <v>530</v>
      </c>
      <c r="G2392" s="206" t="s">
        <v>90</v>
      </c>
      <c r="H2392" s="212">
        <v>331111</v>
      </c>
    </row>
    <row r="2393" spans="1:8" hidden="1" x14ac:dyDescent="0.35">
      <c r="A2393" s="209">
        <v>3</v>
      </c>
      <c r="B2393" s="206" t="s">
        <v>333</v>
      </c>
      <c r="C2393" s="206" t="s">
        <v>343</v>
      </c>
      <c r="D2393" s="210" t="s">
        <v>2595</v>
      </c>
      <c r="E2393" s="214" t="s">
        <v>483</v>
      </c>
      <c r="F2393" s="209" t="s">
        <v>194</v>
      </c>
      <c r="G2393" s="206" t="s">
        <v>90</v>
      </c>
      <c r="H2393" s="212">
        <v>33111</v>
      </c>
    </row>
    <row r="2394" spans="1:8" ht="43.5" hidden="1" x14ac:dyDescent="0.35">
      <c r="A2394" s="209">
        <v>3</v>
      </c>
      <c r="B2394" s="206" t="s">
        <v>333</v>
      </c>
      <c r="C2394" s="206" t="s">
        <v>343</v>
      </c>
      <c r="D2394" s="210" t="s">
        <v>2596</v>
      </c>
      <c r="E2394" s="215" t="s">
        <v>484</v>
      </c>
      <c r="F2394" s="209" t="s">
        <v>194</v>
      </c>
      <c r="G2394" s="206" t="s">
        <v>90</v>
      </c>
      <c r="H2394" s="212">
        <v>331111</v>
      </c>
    </row>
    <row r="2395" spans="1:8" ht="29" hidden="1" x14ac:dyDescent="0.35">
      <c r="A2395" s="209">
        <v>3</v>
      </c>
      <c r="B2395" s="206" t="s">
        <v>333</v>
      </c>
      <c r="C2395" s="206" t="s">
        <v>343</v>
      </c>
      <c r="D2395" s="210" t="s">
        <v>2597</v>
      </c>
      <c r="E2395" s="215" t="s">
        <v>484</v>
      </c>
      <c r="F2395" s="209" t="s">
        <v>194</v>
      </c>
      <c r="G2395" s="206" t="s">
        <v>90</v>
      </c>
      <c r="H2395" s="212">
        <v>331111</v>
      </c>
    </row>
    <row r="2396" spans="1:8" hidden="1" x14ac:dyDescent="0.35">
      <c r="A2396" s="209">
        <v>3</v>
      </c>
      <c r="B2396" s="206" t="s">
        <v>333</v>
      </c>
      <c r="C2396" s="206" t="s">
        <v>343</v>
      </c>
      <c r="D2396" s="210" t="s">
        <v>2598</v>
      </c>
      <c r="E2396" s="214" t="s">
        <v>483</v>
      </c>
      <c r="F2396" s="209" t="s">
        <v>194</v>
      </c>
      <c r="G2396" s="206" t="s">
        <v>90</v>
      </c>
      <c r="H2396" s="212">
        <v>33111</v>
      </c>
    </row>
    <row r="2397" spans="1:8" ht="29" hidden="1" x14ac:dyDescent="0.35">
      <c r="A2397" s="209">
        <v>3</v>
      </c>
      <c r="B2397" s="206" t="s">
        <v>333</v>
      </c>
      <c r="C2397" s="206" t="s">
        <v>343</v>
      </c>
      <c r="D2397" s="210" t="s">
        <v>2599</v>
      </c>
      <c r="E2397" s="215" t="s">
        <v>484</v>
      </c>
      <c r="F2397" s="209" t="s">
        <v>194</v>
      </c>
      <c r="G2397" s="206" t="s">
        <v>90</v>
      </c>
      <c r="H2397" s="212">
        <v>331111</v>
      </c>
    </row>
    <row r="2398" spans="1:8" ht="43.5" hidden="1" x14ac:dyDescent="0.35">
      <c r="A2398" s="209">
        <v>3</v>
      </c>
      <c r="B2398" s="206" t="s">
        <v>333</v>
      </c>
      <c r="C2398" s="206" t="s">
        <v>343</v>
      </c>
      <c r="D2398" s="210" t="s">
        <v>2600</v>
      </c>
      <c r="E2398" s="215" t="s">
        <v>484</v>
      </c>
      <c r="F2398" s="209" t="s">
        <v>194</v>
      </c>
      <c r="G2398" s="206" t="s">
        <v>90</v>
      </c>
      <c r="H2398" s="212">
        <v>331111</v>
      </c>
    </row>
    <row r="2399" spans="1:8" ht="29" hidden="1" x14ac:dyDescent="0.35">
      <c r="A2399" s="209">
        <v>3</v>
      </c>
      <c r="B2399" s="206" t="s">
        <v>333</v>
      </c>
      <c r="C2399" s="206" t="s">
        <v>343</v>
      </c>
      <c r="D2399" s="210" t="s">
        <v>2601</v>
      </c>
      <c r="E2399" s="215" t="s">
        <v>484</v>
      </c>
      <c r="F2399" s="209" t="s">
        <v>194</v>
      </c>
      <c r="G2399" s="206" t="s">
        <v>90</v>
      </c>
      <c r="H2399" s="212">
        <v>331111</v>
      </c>
    </row>
    <row r="2400" spans="1:8" hidden="1" x14ac:dyDescent="0.35">
      <c r="A2400" s="209">
        <v>3</v>
      </c>
      <c r="B2400" s="206" t="s">
        <v>333</v>
      </c>
      <c r="C2400" s="206" t="s">
        <v>343</v>
      </c>
      <c r="D2400" s="210" t="s">
        <v>2602</v>
      </c>
      <c r="E2400" s="214" t="s">
        <v>483</v>
      </c>
      <c r="F2400" s="209" t="s">
        <v>194</v>
      </c>
      <c r="G2400" s="206" t="s">
        <v>90</v>
      </c>
      <c r="H2400" s="212">
        <v>33111</v>
      </c>
    </row>
    <row r="2401" spans="1:8" ht="29" hidden="1" x14ac:dyDescent="0.35">
      <c r="A2401" s="209">
        <v>3</v>
      </c>
      <c r="B2401" s="206" t="s">
        <v>333</v>
      </c>
      <c r="C2401" s="206" t="s">
        <v>343</v>
      </c>
      <c r="D2401" s="210" t="s">
        <v>2603</v>
      </c>
      <c r="E2401" s="215" t="s">
        <v>484</v>
      </c>
      <c r="F2401" s="209" t="s">
        <v>194</v>
      </c>
      <c r="G2401" s="206" t="s">
        <v>90</v>
      </c>
      <c r="H2401" s="212">
        <v>331111</v>
      </c>
    </row>
    <row r="2402" spans="1:8" ht="43.5" hidden="1" x14ac:dyDescent="0.35">
      <c r="A2402" s="209">
        <v>3</v>
      </c>
      <c r="B2402" s="206" t="s">
        <v>333</v>
      </c>
      <c r="C2402" s="206" t="s">
        <v>343</v>
      </c>
      <c r="D2402" s="210" t="s">
        <v>2604</v>
      </c>
      <c r="E2402" s="215" t="s">
        <v>484</v>
      </c>
      <c r="F2402" s="209" t="s">
        <v>194</v>
      </c>
      <c r="G2402" s="206" t="s">
        <v>90</v>
      </c>
      <c r="H2402" s="212">
        <v>331111</v>
      </c>
    </row>
    <row r="2403" spans="1:8" ht="29" hidden="1" x14ac:dyDescent="0.35">
      <c r="A2403" s="209">
        <v>3</v>
      </c>
      <c r="B2403" s="206" t="s">
        <v>333</v>
      </c>
      <c r="C2403" s="206" t="s">
        <v>343</v>
      </c>
      <c r="D2403" s="210" t="s">
        <v>2605</v>
      </c>
      <c r="E2403" s="214" t="s">
        <v>483</v>
      </c>
      <c r="F2403" s="209" t="s">
        <v>194</v>
      </c>
      <c r="G2403" s="206" t="s">
        <v>90</v>
      </c>
      <c r="H2403" s="212">
        <v>33111</v>
      </c>
    </row>
    <row r="2404" spans="1:8" ht="29" hidden="1" x14ac:dyDescent="0.35">
      <c r="A2404" s="209">
        <v>3</v>
      </c>
      <c r="B2404" s="206" t="s">
        <v>333</v>
      </c>
      <c r="C2404" s="206" t="s">
        <v>343</v>
      </c>
      <c r="D2404" s="210" t="s">
        <v>2606</v>
      </c>
      <c r="E2404" s="215" t="s">
        <v>484</v>
      </c>
      <c r="F2404" s="209" t="s">
        <v>194</v>
      </c>
      <c r="G2404" s="206" t="s">
        <v>90</v>
      </c>
      <c r="H2404" s="212">
        <v>331111</v>
      </c>
    </row>
    <row r="2405" spans="1:8" ht="29" hidden="1" x14ac:dyDescent="0.35">
      <c r="A2405" s="209">
        <v>3</v>
      </c>
      <c r="B2405" s="206" t="s">
        <v>333</v>
      </c>
      <c r="C2405" s="206" t="s">
        <v>343</v>
      </c>
      <c r="D2405" s="210" t="s">
        <v>2607</v>
      </c>
      <c r="E2405" s="214" t="s">
        <v>483</v>
      </c>
      <c r="F2405" s="209" t="s">
        <v>194</v>
      </c>
      <c r="G2405" s="206" t="s">
        <v>90</v>
      </c>
      <c r="H2405" s="212">
        <v>33111</v>
      </c>
    </row>
    <row r="2406" spans="1:8" ht="29" hidden="1" x14ac:dyDescent="0.35">
      <c r="A2406" s="209">
        <v>3</v>
      </c>
      <c r="B2406" s="206" t="s">
        <v>333</v>
      </c>
      <c r="C2406" s="206" t="s">
        <v>343</v>
      </c>
      <c r="D2406" s="210" t="s">
        <v>2608</v>
      </c>
      <c r="E2406" s="215" t="s">
        <v>484</v>
      </c>
      <c r="F2406" s="209" t="s">
        <v>194</v>
      </c>
      <c r="G2406" s="206" t="s">
        <v>90</v>
      </c>
      <c r="H2406" s="212">
        <v>331111</v>
      </c>
    </row>
    <row r="2407" spans="1:8" ht="29" hidden="1" x14ac:dyDescent="0.35">
      <c r="A2407" s="209">
        <v>3</v>
      </c>
      <c r="B2407" s="206" t="s">
        <v>333</v>
      </c>
      <c r="C2407" s="206" t="s">
        <v>343</v>
      </c>
      <c r="D2407" s="210" t="s">
        <v>2609</v>
      </c>
      <c r="E2407" s="215" t="s">
        <v>484</v>
      </c>
      <c r="F2407" s="209" t="s">
        <v>194</v>
      </c>
      <c r="G2407" s="206" t="s">
        <v>90</v>
      </c>
      <c r="H2407" s="212">
        <v>331111</v>
      </c>
    </row>
    <row r="2408" spans="1:8" hidden="1" x14ac:dyDescent="0.35">
      <c r="A2408" s="209">
        <v>3</v>
      </c>
      <c r="B2408" s="206" t="s">
        <v>333</v>
      </c>
      <c r="C2408" s="206" t="s">
        <v>343</v>
      </c>
      <c r="D2408" s="210" t="s">
        <v>2610</v>
      </c>
      <c r="E2408" s="214" t="s">
        <v>483</v>
      </c>
      <c r="F2408" s="209" t="s">
        <v>194</v>
      </c>
      <c r="G2408" s="206" t="s">
        <v>90</v>
      </c>
      <c r="H2408" s="212">
        <v>33111</v>
      </c>
    </row>
    <row r="2409" spans="1:8" ht="29" hidden="1" x14ac:dyDescent="0.35">
      <c r="A2409" s="209">
        <v>3</v>
      </c>
      <c r="B2409" s="206" t="s">
        <v>333</v>
      </c>
      <c r="C2409" s="206" t="s">
        <v>343</v>
      </c>
      <c r="D2409" s="210" t="s">
        <v>2611</v>
      </c>
      <c r="E2409" s="215" t="s">
        <v>484</v>
      </c>
      <c r="F2409" s="209" t="s">
        <v>194</v>
      </c>
      <c r="G2409" s="206" t="s">
        <v>90</v>
      </c>
      <c r="H2409" s="212">
        <v>331111</v>
      </c>
    </row>
    <row r="2410" spans="1:8" ht="43.5" hidden="1" x14ac:dyDescent="0.35">
      <c r="A2410" s="209">
        <v>3</v>
      </c>
      <c r="B2410" s="206" t="s">
        <v>333</v>
      </c>
      <c r="C2410" s="206" t="s">
        <v>343</v>
      </c>
      <c r="D2410" s="210" t="s">
        <v>2612</v>
      </c>
      <c r="E2410" s="215" t="s">
        <v>484</v>
      </c>
      <c r="F2410" s="209" t="s">
        <v>194</v>
      </c>
      <c r="G2410" s="206" t="s">
        <v>90</v>
      </c>
      <c r="H2410" s="212">
        <v>331111</v>
      </c>
    </row>
    <row r="2411" spans="1:8" x14ac:dyDescent="0.35">
      <c r="A2411" s="209">
        <v>3</v>
      </c>
      <c r="B2411" s="206" t="s">
        <v>333</v>
      </c>
      <c r="C2411" s="206" t="s">
        <v>343</v>
      </c>
      <c r="D2411" s="210" t="s">
        <v>2613</v>
      </c>
      <c r="E2411" s="213" t="s">
        <v>332</v>
      </c>
      <c r="F2411" s="219" t="s">
        <v>195</v>
      </c>
      <c r="G2411" s="206" t="s">
        <v>90</v>
      </c>
      <c r="H2411" s="212">
        <v>7113</v>
      </c>
    </row>
    <row r="2412" spans="1:8" hidden="1" x14ac:dyDescent="0.35">
      <c r="A2412" s="209">
        <v>3</v>
      </c>
      <c r="B2412" s="206" t="s">
        <v>333</v>
      </c>
      <c r="C2412" s="206" t="s">
        <v>343</v>
      </c>
      <c r="D2412" s="210" t="s">
        <v>2614</v>
      </c>
      <c r="E2412" s="214" t="s">
        <v>483</v>
      </c>
      <c r="F2412" s="219" t="s">
        <v>195</v>
      </c>
      <c r="G2412" s="206" t="s">
        <v>90</v>
      </c>
      <c r="H2412" s="212">
        <v>33111</v>
      </c>
    </row>
    <row r="2413" spans="1:8" ht="29" hidden="1" x14ac:dyDescent="0.35">
      <c r="A2413" s="209">
        <v>3</v>
      </c>
      <c r="B2413" s="206" t="s">
        <v>333</v>
      </c>
      <c r="C2413" s="206" t="s">
        <v>343</v>
      </c>
      <c r="D2413" s="210" t="s">
        <v>2615</v>
      </c>
      <c r="E2413" s="215" t="s">
        <v>484</v>
      </c>
      <c r="F2413" s="219" t="s">
        <v>195</v>
      </c>
      <c r="G2413" s="206" t="s">
        <v>90</v>
      </c>
      <c r="H2413" s="212">
        <v>331111</v>
      </c>
    </row>
    <row r="2414" spans="1:8" ht="29" hidden="1" x14ac:dyDescent="0.35">
      <c r="A2414" s="209">
        <v>3</v>
      </c>
      <c r="B2414" s="206" t="s">
        <v>333</v>
      </c>
      <c r="C2414" s="206" t="s">
        <v>343</v>
      </c>
      <c r="D2414" s="210" t="s">
        <v>2616</v>
      </c>
      <c r="E2414" s="215" t="s">
        <v>484</v>
      </c>
      <c r="F2414" s="219" t="s">
        <v>195</v>
      </c>
      <c r="G2414" s="206" t="s">
        <v>90</v>
      </c>
      <c r="H2414" s="212">
        <v>331111</v>
      </c>
    </row>
    <row r="2415" spans="1:8" hidden="1" x14ac:dyDescent="0.35">
      <c r="A2415" s="209">
        <v>3</v>
      </c>
      <c r="B2415" s="206" t="s">
        <v>333</v>
      </c>
      <c r="C2415" s="206" t="s">
        <v>343</v>
      </c>
      <c r="D2415" s="210" t="s">
        <v>2617</v>
      </c>
      <c r="E2415" s="214" t="s">
        <v>483</v>
      </c>
      <c r="F2415" s="219" t="s">
        <v>195</v>
      </c>
      <c r="G2415" s="206" t="s">
        <v>90</v>
      </c>
      <c r="H2415" s="212">
        <v>33111</v>
      </c>
    </row>
    <row r="2416" spans="1:8" ht="29" hidden="1" x14ac:dyDescent="0.35">
      <c r="A2416" s="209">
        <v>3</v>
      </c>
      <c r="B2416" s="206" t="s">
        <v>333</v>
      </c>
      <c r="C2416" s="206" t="s">
        <v>343</v>
      </c>
      <c r="D2416" s="210" t="s">
        <v>2618</v>
      </c>
      <c r="E2416" s="215" t="s">
        <v>484</v>
      </c>
      <c r="F2416" s="219" t="s">
        <v>195</v>
      </c>
      <c r="G2416" s="206" t="s">
        <v>90</v>
      </c>
      <c r="H2416" s="212">
        <v>331111</v>
      </c>
    </row>
    <row r="2417" spans="1:8" ht="29" hidden="1" x14ac:dyDescent="0.35">
      <c r="A2417" s="209">
        <v>3</v>
      </c>
      <c r="B2417" s="206" t="s">
        <v>333</v>
      </c>
      <c r="C2417" s="206" t="s">
        <v>343</v>
      </c>
      <c r="D2417" s="210" t="s">
        <v>2619</v>
      </c>
      <c r="E2417" s="215" t="s">
        <v>484</v>
      </c>
      <c r="F2417" s="219" t="s">
        <v>195</v>
      </c>
      <c r="G2417" s="206" t="s">
        <v>90</v>
      </c>
      <c r="H2417" s="212">
        <v>331111</v>
      </c>
    </row>
    <row r="2418" spans="1:8" ht="29" hidden="1" x14ac:dyDescent="0.35">
      <c r="A2418" s="209">
        <v>3</v>
      </c>
      <c r="B2418" s="206" t="s">
        <v>333</v>
      </c>
      <c r="C2418" s="206" t="s">
        <v>343</v>
      </c>
      <c r="D2418" s="210" t="s">
        <v>2620</v>
      </c>
      <c r="E2418" s="215" t="s">
        <v>484</v>
      </c>
      <c r="F2418" s="219" t="s">
        <v>195</v>
      </c>
      <c r="G2418" s="206" t="s">
        <v>90</v>
      </c>
      <c r="H2418" s="212">
        <v>331111</v>
      </c>
    </row>
    <row r="2419" spans="1:8" ht="29" hidden="1" x14ac:dyDescent="0.35">
      <c r="A2419" s="209">
        <v>3</v>
      </c>
      <c r="B2419" s="206" t="s">
        <v>333</v>
      </c>
      <c r="C2419" s="206" t="s">
        <v>343</v>
      </c>
      <c r="D2419" s="210" t="s">
        <v>2621</v>
      </c>
      <c r="E2419" s="215" t="s">
        <v>484</v>
      </c>
      <c r="F2419" s="219" t="s">
        <v>195</v>
      </c>
      <c r="G2419" s="206" t="s">
        <v>90</v>
      </c>
      <c r="H2419" s="212">
        <v>331111</v>
      </c>
    </row>
    <row r="2420" spans="1:8" ht="29" hidden="1" x14ac:dyDescent="0.35">
      <c r="A2420" s="209">
        <v>3</v>
      </c>
      <c r="B2420" s="206" t="s">
        <v>333</v>
      </c>
      <c r="C2420" s="206" t="s">
        <v>343</v>
      </c>
      <c r="D2420" s="210" t="s">
        <v>2622</v>
      </c>
      <c r="E2420" s="215" t="s">
        <v>484</v>
      </c>
      <c r="F2420" s="219" t="s">
        <v>195</v>
      </c>
      <c r="G2420" s="206" t="s">
        <v>90</v>
      </c>
      <c r="H2420" s="212">
        <v>331111</v>
      </c>
    </row>
    <row r="2421" spans="1:8" ht="29" hidden="1" x14ac:dyDescent="0.35">
      <c r="A2421" s="209">
        <v>3</v>
      </c>
      <c r="B2421" s="206" t="s">
        <v>333</v>
      </c>
      <c r="C2421" s="206" t="s">
        <v>343</v>
      </c>
      <c r="D2421" s="210" t="s">
        <v>2623</v>
      </c>
      <c r="E2421" s="215" t="s">
        <v>484</v>
      </c>
      <c r="F2421" s="219" t="s">
        <v>195</v>
      </c>
      <c r="G2421" s="206" t="s">
        <v>90</v>
      </c>
      <c r="H2421" s="212">
        <v>331111</v>
      </c>
    </row>
    <row r="2422" spans="1:8" ht="29" hidden="1" x14ac:dyDescent="0.35">
      <c r="A2422" s="209">
        <v>3</v>
      </c>
      <c r="B2422" s="206" t="s">
        <v>333</v>
      </c>
      <c r="C2422" s="206" t="s">
        <v>343</v>
      </c>
      <c r="D2422" s="210" t="s">
        <v>2624</v>
      </c>
      <c r="E2422" s="214" t="s">
        <v>483</v>
      </c>
      <c r="F2422" s="219" t="s">
        <v>195</v>
      </c>
      <c r="G2422" s="206" t="s">
        <v>90</v>
      </c>
      <c r="H2422" s="212">
        <v>33111</v>
      </c>
    </row>
    <row r="2423" spans="1:8" ht="29" hidden="1" x14ac:dyDescent="0.35">
      <c r="A2423" s="209">
        <v>3</v>
      </c>
      <c r="B2423" s="206" t="s">
        <v>333</v>
      </c>
      <c r="C2423" s="206" t="s">
        <v>343</v>
      </c>
      <c r="D2423" s="210" t="s">
        <v>2625</v>
      </c>
      <c r="E2423" s="215" t="s">
        <v>484</v>
      </c>
      <c r="F2423" s="219" t="s">
        <v>195</v>
      </c>
      <c r="G2423" s="206" t="s">
        <v>90</v>
      </c>
      <c r="H2423" s="212">
        <v>331111</v>
      </c>
    </row>
    <row r="2424" spans="1:8" ht="29" hidden="1" x14ac:dyDescent="0.35">
      <c r="A2424" s="209">
        <v>3</v>
      </c>
      <c r="B2424" s="206" t="s">
        <v>333</v>
      </c>
      <c r="C2424" s="206" t="s">
        <v>343</v>
      </c>
      <c r="D2424" s="210" t="s">
        <v>2626</v>
      </c>
      <c r="E2424" s="215" t="s">
        <v>484</v>
      </c>
      <c r="F2424" s="219" t="s">
        <v>195</v>
      </c>
      <c r="G2424" s="206" t="s">
        <v>90</v>
      </c>
      <c r="H2424" s="212">
        <v>331111</v>
      </c>
    </row>
    <row r="2425" spans="1:8" x14ac:dyDescent="0.35">
      <c r="A2425" s="209">
        <v>3</v>
      </c>
      <c r="B2425" s="206" t="s">
        <v>333</v>
      </c>
      <c r="C2425" s="206" t="s">
        <v>343</v>
      </c>
      <c r="D2425" s="210" t="s">
        <v>418</v>
      </c>
      <c r="E2425" s="211" t="s">
        <v>330</v>
      </c>
      <c r="F2425" s="209" t="s">
        <v>196</v>
      </c>
      <c r="G2425" s="206" t="s">
        <v>90</v>
      </c>
      <c r="H2425" s="212">
        <v>712</v>
      </c>
    </row>
    <row r="2426" spans="1:8" x14ac:dyDescent="0.35">
      <c r="A2426" s="209">
        <v>3</v>
      </c>
      <c r="B2426" s="206" t="s">
        <v>333</v>
      </c>
      <c r="C2426" s="206" t="s">
        <v>343</v>
      </c>
      <c r="D2426" s="210" t="s">
        <v>2627</v>
      </c>
      <c r="E2426" s="213" t="s">
        <v>332</v>
      </c>
      <c r="F2426" s="209" t="s">
        <v>196</v>
      </c>
      <c r="G2426" s="206" t="s">
        <v>90</v>
      </c>
      <c r="H2426" s="212">
        <v>7121</v>
      </c>
    </row>
    <row r="2427" spans="1:8" hidden="1" x14ac:dyDescent="0.35">
      <c r="A2427" s="209">
        <v>3</v>
      </c>
      <c r="B2427" s="206" t="s">
        <v>333</v>
      </c>
      <c r="C2427" s="206" t="s">
        <v>343</v>
      </c>
      <c r="D2427" s="210" t="s">
        <v>2628</v>
      </c>
      <c r="E2427" s="214" t="s">
        <v>483</v>
      </c>
      <c r="F2427" s="209" t="s">
        <v>196</v>
      </c>
      <c r="G2427" s="206" t="s">
        <v>90</v>
      </c>
      <c r="H2427" s="212">
        <v>33111</v>
      </c>
    </row>
    <row r="2428" spans="1:8" ht="29" hidden="1" x14ac:dyDescent="0.35">
      <c r="A2428" s="209">
        <v>3</v>
      </c>
      <c r="B2428" s="206" t="s">
        <v>333</v>
      </c>
      <c r="C2428" s="206" t="s">
        <v>343</v>
      </c>
      <c r="D2428" s="210" t="s">
        <v>2629</v>
      </c>
      <c r="E2428" s="215" t="s">
        <v>484</v>
      </c>
      <c r="F2428" s="209" t="s">
        <v>196</v>
      </c>
      <c r="G2428" s="206" t="s">
        <v>90</v>
      </c>
      <c r="H2428" s="212">
        <v>331111</v>
      </c>
    </row>
    <row r="2429" spans="1:8" ht="29" hidden="1" x14ac:dyDescent="0.35">
      <c r="A2429" s="209">
        <v>3</v>
      </c>
      <c r="B2429" s="206" t="s">
        <v>333</v>
      </c>
      <c r="C2429" s="206" t="s">
        <v>343</v>
      </c>
      <c r="D2429" s="210" t="s">
        <v>2630</v>
      </c>
      <c r="E2429" s="215" t="s">
        <v>484</v>
      </c>
      <c r="F2429" s="209" t="s">
        <v>196</v>
      </c>
      <c r="G2429" s="206" t="s">
        <v>90</v>
      </c>
      <c r="H2429" s="212">
        <v>331111</v>
      </c>
    </row>
    <row r="2430" spans="1:8" ht="29" hidden="1" x14ac:dyDescent="0.35">
      <c r="A2430" s="209">
        <v>3</v>
      </c>
      <c r="B2430" s="206" t="s">
        <v>333</v>
      </c>
      <c r="C2430" s="206" t="s">
        <v>343</v>
      </c>
      <c r="D2430" s="210" t="s">
        <v>2631</v>
      </c>
      <c r="E2430" s="215" t="s">
        <v>484</v>
      </c>
      <c r="F2430" s="209" t="s">
        <v>196</v>
      </c>
      <c r="G2430" s="206" t="s">
        <v>90</v>
      </c>
      <c r="H2430" s="212">
        <v>331111</v>
      </c>
    </row>
    <row r="2431" spans="1:8" ht="43.5" hidden="1" x14ac:dyDescent="0.35">
      <c r="A2431" s="209">
        <v>3</v>
      </c>
      <c r="B2431" s="206" t="s">
        <v>333</v>
      </c>
      <c r="C2431" s="206" t="s">
        <v>343</v>
      </c>
      <c r="D2431" s="210" t="s">
        <v>2632</v>
      </c>
      <c r="E2431" s="215" t="s">
        <v>484</v>
      </c>
      <c r="F2431" s="209" t="s">
        <v>196</v>
      </c>
      <c r="G2431" s="206" t="s">
        <v>90</v>
      </c>
      <c r="H2431" s="212">
        <v>331111</v>
      </c>
    </row>
    <row r="2432" spans="1:8" x14ac:dyDescent="0.35">
      <c r="A2432" s="209">
        <v>3</v>
      </c>
      <c r="B2432" s="206" t="s">
        <v>333</v>
      </c>
      <c r="C2432" s="206" t="s">
        <v>343</v>
      </c>
      <c r="D2432" s="210" t="s">
        <v>2633</v>
      </c>
      <c r="E2432" s="213" t="s">
        <v>332</v>
      </c>
      <c r="F2432" s="209" t="s">
        <v>196</v>
      </c>
      <c r="G2432" s="206" t="s">
        <v>90</v>
      </c>
      <c r="H2432" s="212">
        <v>7122</v>
      </c>
    </row>
    <row r="2433" spans="1:8" hidden="1" x14ac:dyDescent="0.35">
      <c r="A2433" s="209">
        <v>3</v>
      </c>
      <c r="B2433" s="206" t="s">
        <v>333</v>
      </c>
      <c r="C2433" s="206" t="s">
        <v>343</v>
      </c>
      <c r="D2433" s="210" t="s">
        <v>2634</v>
      </c>
      <c r="E2433" s="214" t="s">
        <v>483</v>
      </c>
      <c r="F2433" s="209" t="s">
        <v>196</v>
      </c>
      <c r="G2433" s="206" t="s">
        <v>90</v>
      </c>
      <c r="H2433" s="212">
        <v>33111</v>
      </c>
    </row>
    <row r="2434" spans="1:8" ht="29" hidden="1" x14ac:dyDescent="0.35">
      <c r="A2434" s="209">
        <v>3</v>
      </c>
      <c r="B2434" s="206" t="s">
        <v>333</v>
      </c>
      <c r="C2434" s="206" t="s">
        <v>343</v>
      </c>
      <c r="D2434" s="210" t="s">
        <v>2635</v>
      </c>
      <c r="E2434" s="215" t="s">
        <v>484</v>
      </c>
      <c r="F2434" s="209" t="s">
        <v>196</v>
      </c>
      <c r="G2434" s="206" t="s">
        <v>90</v>
      </c>
      <c r="H2434" s="212">
        <v>331111</v>
      </c>
    </row>
    <row r="2435" spans="1:8" hidden="1" x14ac:dyDescent="0.35">
      <c r="A2435" s="209">
        <v>3</v>
      </c>
      <c r="B2435" s="206" t="s">
        <v>333</v>
      </c>
      <c r="C2435" s="206" t="s">
        <v>343</v>
      </c>
      <c r="D2435" s="210" t="s">
        <v>2636</v>
      </c>
      <c r="E2435" s="215" t="s">
        <v>484</v>
      </c>
      <c r="F2435" s="209" t="s">
        <v>196</v>
      </c>
      <c r="G2435" s="206" t="s">
        <v>90</v>
      </c>
      <c r="H2435" s="212">
        <v>331111</v>
      </c>
    </row>
    <row r="2436" spans="1:8" hidden="1" x14ac:dyDescent="0.35">
      <c r="A2436" s="209">
        <v>3</v>
      </c>
      <c r="B2436" s="206" t="s">
        <v>333</v>
      </c>
      <c r="C2436" s="206" t="s">
        <v>343</v>
      </c>
      <c r="D2436" s="210" t="s">
        <v>2637</v>
      </c>
      <c r="E2436" s="214" t="s">
        <v>483</v>
      </c>
      <c r="F2436" s="209" t="s">
        <v>196</v>
      </c>
      <c r="G2436" s="206" t="s">
        <v>90</v>
      </c>
      <c r="H2436" s="212">
        <v>33111</v>
      </c>
    </row>
    <row r="2437" spans="1:8" ht="29" hidden="1" x14ac:dyDescent="0.35">
      <c r="A2437" s="209">
        <v>3</v>
      </c>
      <c r="B2437" s="206" t="s">
        <v>333</v>
      </c>
      <c r="C2437" s="206" t="s">
        <v>343</v>
      </c>
      <c r="D2437" s="210" t="s">
        <v>2638</v>
      </c>
      <c r="E2437" s="215" t="s">
        <v>484</v>
      </c>
      <c r="F2437" s="209" t="s">
        <v>196</v>
      </c>
      <c r="G2437" s="206" t="s">
        <v>90</v>
      </c>
      <c r="H2437" s="212">
        <v>331111</v>
      </c>
    </row>
    <row r="2438" spans="1:8" hidden="1" x14ac:dyDescent="0.35">
      <c r="A2438" s="209">
        <v>3</v>
      </c>
      <c r="B2438" s="206" t="s">
        <v>333</v>
      </c>
      <c r="C2438" s="206" t="s">
        <v>343</v>
      </c>
      <c r="D2438" s="210" t="s">
        <v>2639</v>
      </c>
      <c r="E2438" s="215" t="s">
        <v>484</v>
      </c>
      <c r="F2438" s="209" t="s">
        <v>196</v>
      </c>
      <c r="G2438" s="206" t="s">
        <v>90</v>
      </c>
      <c r="H2438" s="212">
        <v>331111</v>
      </c>
    </row>
    <row r="2439" spans="1:8" hidden="1" x14ac:dyDescent="0.35">
      <c r="A2439" s="209">
        <v>3</v>
      </c>
      <c r="B2439" s="206" t="s">
        <v>333</v>
      </c>
      <c r="C2439" s="206" t="s">
        <v>343</v>
      </c>
      <c r="D2439" s="210" t="s">
        <v>2640</v>
      </c>
      <c r="E2439" s="214" t="s">
        <v>483</v>
      </c>
      <c r="F2439" s="209" t="s">
        <v>196</v>
      </c>
      <c r="G2439" s="206" t="s">
        <v>90</v>
      </c>
      <c r="H2439" s="212">
        <v>33111</v>
      </c>
    </row>
    <row r="2440" spans="1:8" hidden="1" x14ac:dyDescent="0.35">
      <c r="A2440" s="209">
        <v>3</v>
      </c>
      <c r="B2440" s="206" t="s">
        <v>333</v>
      </c>
      <c r="C2440" s="206" t="s">
        <v>343</v>
      </c>
      <c r="D2440" s="210" t="s">
        <v>2641</v>
      </c>
      <c r="E2440" s="215" t="s">
        <v>484</v>
      </c>
      <c r="F2440" s="209" t="s">
        <v>196</v>
      </c>
      <c r="G2440" s="206" t="s">
        <v>90</v>
      </c>
      <c r="H2440" s="212">
        <v>331111</v>
      </c>
    </row>
    <row r="2441" spans="1:8" hidden="1" x14ac:dyDescent="0.35">
      <c r="A2441" s="209">
        <v>3</v>
      </c>
      <c r="B2441" s="206" t="s">
        <v>333</v>
      </c>
      <c r="C2441" s="206" t="s">
        <v>343</v>
      </c>
      <c r="D2441" s="210" t="s">
        <v>2642</v>
      </c>
      <c r="E2441" s="215" t="s">
        <v>484</v>
      </c>
      <c r="F2441" s="209" t="s">
        <v>196</v>
      </c>
      <c r="G2441" s="206" t="s">
        <v>90</v>
      </c>
      <c r="H2441" s="212">
        <v>331111</v>
      </c>
    </row>
    <row r="2442" spans="1:8" x14ac:dyDescent="0.35">
      <c r="A2442" s="209">
        <v>3</v>
      </c>
      <c r="B2442" s="206" t="s">
        <v>333</v>
      </c>
      <c r="C2442" s="206" t="s">
        <v>343</v>
      </c>
      <c r="D2442" s="218" t="s">
        <v>2643</v>
      </c>
      <c r="E2442" s="213" t="s">
        <v>332</v>
      </c>
      <c r="F2442" s="209" t="s">
        <v>197</v>
      </c>
      <c r="G2442" s="206" t="s">
        <v>90</v>
      </c>
      <c r="H2442" s="212">
        <v>7123</v>
      </c>
    </row>
    <row r="2443" spans="1:8" hidden="1" x14ac:dyDescent="0.35">
      <c r="A2443" s="209">
        <v>3</v>
      </c>
      <c r="B2443" s="206" t="s">
        <v>333</v>
      </c>
      <c r="C2443" s="206" t="s">
        <v>343</v>
      </c>
      <c r="D2443" s="210" t="s">
        <v>2644</v>
      </c>
      <c r="E2443" s="214" t="s">
        <v>483</v>
      </c>
      <c r="F2443" s="209" t="s">
        <v>197</v>
      </c>
      <c r="G2443" s="206" t="s">
        <v>90</v>
      </c>
      <c r="H2443" s="212">
        <v>33111</v>
      </c>
    </row>
    <row r="2444" spans="1:8" ht="29" hidden="1" x14ac:dyDescent="0.35">
      <c r="A2444" s="209">
        <v>3</v>
      </c>
      <c r="B2444" s="206" t="s">
        <v>333</v>
      </c>
      <c r="C2444" s="206" t="s">
        <v>343</v>
      </c>
      <c r="D2444" s="210" t="s">
        <v>2645</v>
      </c>
      <c r="E2444" s="215" t="s">
        <v>484</v>
      </c>
      <c r="F2444" s="209" t="s">
        <v>197</v>
      </c>
      <c r="G2444" s="206" t="s">
        <v>90</v>
      </c>
      <c r="H2444" s="212">
        <v>331111</v>
      </c>
    </row>
    <row r="2445" spans="1:8" ht="29" hidden="1" x14ac:dyDescent="0.35">
      <c r="A2445" s="209">
        <v>3</v>
      </c>
      <c r="B2445" s="206" t="s">
        <v>333</v>
      </c>
      <c r="C2445" s="206" t="s">
        <v>343</v>
      </c>
      <c r="D2445" s="210" t="s">
        <v>2646</v>
      </c>
      <c r="E2445" s="215" t="s">
        <v>484</v>
      </c>
      <c r="F2445" s="209" t="s">
        <v>197</v>
      </c>
      <c r="G2445" s="206" t="s">
        <v>90</v>
      </c>
      <c r="H2445" s="212">
        <v>331111</v>
      </c>
    </row>
    <row r="2446" spans="1:8" ht="29" hidden="1" x14ac:dyDescent="0.35">
      <c r="A2446" s="209">
        <v>3</v>
      </c>
      <c r="B2446" s="206" t="s">
        <v>333</v>
      </c>
      <c r="C2446" s="206" t="s">
        <v>343</v>
      </c>
      <c r="D2446" s="210" t="s">
        <v>2647</v>
      </c>
      <c r="E2446" s="215" t="s">
        <v>484</v>
      </c>
      <c r="F2446" s="209" t="s">
        <v>197</v>
      </c>
      <c r="G2446" s="206" t="s">
        <v>90</v>
      </c>
      <c r="H2446" s="212">
        <v>331111</v>
      </c>
    </row>
    <row r="2447" spans="1:8" x14ac:dyDescent="0.35">
      <c r="A2447" s="209">
        <v>3</v>
      </c>
      <c r="B2447" s="206" t="s">
        <v>333</v>
      </c>
      <c r="C2447" s="206" t="s">
        <v>343</v>
      </c>
      <c r="D2447" s="210" t="s">
        <v>420</v>
      </c>
      <c r="E2447" s="211" t="s">
        <v>330</v>
      </c>
      <c r="F2447" s="209" t="s">
        <v>198</v>
      </c>
      <c r="G2447" s="206" t="s">
        <v>90</v>
      </c>
      <c r="H2447" s="212">
        <v>713</v>
      </c>
    </row>
    <row r="2448" spans="1:8" x14ac:dyDescent="0.35">
      <c r="A2448" s="209">
        <v>3</v>
      </c>
      <c r="B2448" s="206" t="s">
        <v>333</v>
      </c>
      <c r="C2448" s="206" t="s">
        <v>343</v>
      </c>
      <c r="D2448" s="210" t="s">
        <v>2648</v>
      </c>
      <c r="E2448" s="213" t="s">
        <v>332</v>
      </c>
      <c r="F2448" s="209" t="s">
        <v>198</v>
      </c>
      <c r="G2448" s="206" t="s">
        <v>90</v>
      </c>
      <c r="H2448" s="212">
        <v>7131</v>
      </c>
    </row>
    <row r="2449" spans="1:8" hidden="1" x14ac:dyDescent="0.35">
      <c r="A2449" s="209">
        <v>3</v>
      </c>
      <c r="B2449" s="206" t="s">
        <v>333</v>
      </c>
      <c r="C2449" s="206" t="s">
        <v>343</v>
      </c>
      <c r="D2449" s="210" t="s">
        <v>2649</v>
      </c>
      <c r="E2449" s="214" t="s">
        <v>483</v>
      </c>
      <c r="F2449" s="209" t="s">
        <v>198</v>
      </c>
      <c r="G2449" s="206" t="s">
        <v>90</v>
      </c>
      <c r="H2449" s="212">
        <v>33111</v>
      </c>
    </row>
    <row r="2450" spans="1:8" ht="29" hidden="1" x14ac:dyDescent="0.35">
      <c r="A2450" s="209">
        <v>3</v>
      </c>
      <c r="B2450" s="206" t="s">
        <v>333</v>
      </c>
      <c r="C2450" s="206" t="s">
        <v>343</v>
      </c>
      <c r="D2450" s="210" t="s">
        <v>2650</v>
      </c>
      <c r="E2450" s="215" t="s">
        <v>484</v>
      </c>
      <c r="F2450" s="209" t="s">
        <v>198</v>
      </c>
      <c r="G2450" s="206" t="s">
        <v>90</v>
      </c>
      <c r="H2450" s="212">
        <v>331111</v>
      </c>
    </row>
    <row r="2451" spans="1:8" hidden="1" x14ac:dyDescent="0.35">
      <c r="A2451" s="209">
        <v>3</v>
      </c>
      <c r="B2451" s="206" t="s">
        <v>333</v>
      </c>
      <c r="C2451" s="206" t="s">
        <v>343</v>
      </c>
      <c r="D2451" s="210" t="s">
        <v>2651</v>
      </c>
      <c r="E2451" s="215" t="s">
        <v>484</v>
      </c>
      <c r="F2451" s="209" t="s">
        <v>198</v>
      </c>
      <c r="G2451" s="206" t="s">
        <v>90</v>
      </c>
      <c r="H2451" s="212">
        <v>331111</v>
      </c>
    </row>
    <row r="2452" spans="1:8" hidden="1" x14ac:dyDescent="0.35">
      <c r="A2452" s="209">
        <v>3</v>
      </c>
      <c r="B2452" s="206" t="s">
        <v>333</v>
      </c>
      <c r="C2452" s="206" t="s">
        <v>343</v>
      </c>
      <c r="D2452" s="210" t="s">
        <v>2652</v>
      </c>
      <c r="E2452" s="214" t="s">
        <v>483</v>
      </c>
      <c r="F2452" s="209" t="s">
        <v>198</v>
      </c>
      <c r="G2452" s="206" t="s">
        <v>90</v>
      </c>
      <c r="H2452" s="212">
        <v>33111</v>
      </c>
    </row>
    <row r="2453" spans="1:8" ht="29" hidden="1" x14ac:dyDescent="0.35">
      <c r="A2453" s="209">
        <v>3</v>
      </c>
      <c r="B2453" s="206" t="s">
        <v>333</v>
      </c>
      <c r="C2453" s="206" t="s">
        <v>343</v>
      </c>
      <c r="D2453" s="210" t="s">
        <v>2653</v>
      </c>
      <c r="E2453" s="215" t="s">
        <v>484</v>
      </c>
      <c r="F2453" s="209" t="s">
        <v>198</v>
      </c>
      <c r="G2453" s="206" t="s">
        <v>90</v>
      </c>
      <c r="H2453" s="212">
        <v>331111</v>
      </c>
    </row>
    <row r="2454" spans="1:8" hidden="1" x14ac:dyDescent="0.35">
      <c r="A2454" s="209">
        <v>3</v>
      </c>
      <c r="B2454" s="206" t="s">
        <v>333</v>
      </c>
      <c r="C2454" s="206" t="s">
        <v>343</v>
      </c>
      <c r="D2454" s="210" t="s">
        <v>2654</v>
      </c>
      <c r="E2454" s="215" t="s">
        <v>484</v>
      </c>
      <c r="F2454" s="209" t="s">
        <v>198</v>
      </c>
      <c r="G2454" s="206" t="s">
        <v>90</v>
      </c>
      <c r="H2454" s="212">
        <v>331111</v>
      </c>
    </row>
    <row r="2455" spans="1:8" x14ac:dyDescent="0.35">
      <c r="A2455" s="209">
        <v>3</v>
      </c>
      <c r="B2455" s="206" t="s">
        <v>333</v>
      </c>
      <c r="C2455" s="206" t="s">
        <v>343</v>
      </c>
      <c r="D2455" s="210" t="s">
        <v>2655</v>
      </c>
      <c r="E2455" s="213" t="s">
        <v>332</v>
      </c>
      <c r="F2455" s="209" t="s">
        <v>198</v>
      </c>
      <c r="G2455" s="206" t="s">
        <v>90</v>
      </c>
      <c r="H2455" s="212">
        <v>7132</v>
      </c>
    </row>
    <row r="2456" spans="1:8" hidden="1" x14ac:dyDescent="0.35">
      <c r="A2456" s="209">
        <v>3</v>
      </c>
      <c r="B2456" s="206" t="s">
        <v>333</v>
      </c>
      <c r="C2456" s="206" t="s">
        <v>343</v>
      </c>
      <c r="D2456" s="210" t="s">
        <v>2656</v>
      </c>
      <c r="E2456" s="214" t="s">
        <v>483</v>
      </c>
      <c r="F2456" s="209" t="s">
        <v>198</v>
      </c>
      <c r="G2456" s="206" t="s">
        <v>90</v>
      </c>
      <c r="H2456" s="212">
        <v>33111</v>
      </c>
    </row>
    <row r="2457" spans="1:8" ht="29" hidden="1" x14ac:dyDescent="0.35">
      <c r="A2457" s="209">
        <v>3</v>
      </c>
      <c r="B2457" s="206" t="s">
        <v>333</v>
      </c>
      <c r="C2457" s="206" t="s">
        <v>343</v>
      </c>
      <c r="D2457" s="210" t="s">
        <v>2657</v>
      </c>
      <c r="E2457" s="215" t="s">
        <v>484</v>
      </c>
      <c r="F2457" s="209" t="s">
        <v>198</v>
      </c>
      <c r="G2457" s="206" t="s">
        <v>90</v>
      </c>
      <c r="H2457" s="212">
        <v>331111</v>
      </c>
    </row>
    <row r="2458" spans="1:8" ht="29" hidden="1" x14ac:dyDescent="0.35">
      <c r="A2458" s="209">
        <v>3</v>
      </c>
      <c r="B2458" s="206" t="s">
        <v>333</v>
      </c>
      <c r="C2458" s="206" t="s">
        <v>343</v>
      </c>
      <c r="D2458" s="210" t="s">
        <v>2658</v>
      </c>
      <c r="E2458" s="215" t="s">
        <v>484</v>
      </c>
      <c r="F2458" s="209" t="s">
        <v>198</v>
      </c>
      <c r="G2458" s="206" t="s">
        <v>90</v>
      </c>
      <c r="H2458" s="212">
        <v>331111</v>
      </c>
    </row>
    <row r="2459" spans="1:8" hidden="1" x14ac:dyDescent="0.35">
      <c r="A2459" s="209">
        <v>3</v>
      </c>
      <c r="B2459" s="206" t="s">
        <v>333</v>
      </c>
      <c r="C2459" s="206" t="s">
        <v>343</v>
      </c>
      <c r="D2459" s="210" t="s">
        <v>2659</v>
      </c>
      <c r="E2459" s="215" t="s">
        <v>484</v>
      </c>
      <c r="F2459" s="209" t="s">
        <v>198</v>
      </c>
      <c r="G2459" s="206" t="s">
        <v>90</v>
      </c>
      <c r="H2459" s="212">
        <v>331111</v>
      </c>
    </row>
    <row r="2460" spans="1:8" ht="29" hidden="1" x14ac:dyDescent="0.35">
      <c r="A2460" s="209">
        <v>3</v>
      </c>
      <c r="B2460" s="206" t="s">
        <v>333</v>
      </c>
      <c r="C2460" s="206" t="s">
        <v>343</v>
      </c>
      <c r="D2460" s="210" t="s">
        <v>2660</v>
      </c>
      <c r="E2460" s="215" t="s">
        <v>484</v>
      </c>
      <c r="F2460" s="209" t="s">
        <v>198</v>
      </c>
      <c r="G2460" s="206" t="s">
        <v>90</v>
      </c>
      <c r="H2460" s="212">
        <v>331111</v>
      </c>
    </row>
    <row r="2461" spans="1:8" hidden="1" x14ac:dyDescent="0.35">
      <c r="A2461" s="209">
        <v>3</v>
      </c>
      <c r="B2461" s="206" t="s">
        <v>333</v>
      </c>
      <c r="C2461" s="206" t="s">
        <v>343</v>
      </c>
      <c r="D2461" s="210" t="s">
        <v>2661</v>
      </c>
      <c r="E2461" s="215" t="s">
        <v>484</v>
      </c>
      <c r="F2461" s="209" t="s">
        <v>198</v>
      </c>
      <c r="G2461" s="206" t="s">
        <v>90</v>
      </c>
      <c r="H2461" s="212">
        <v>331111</v>
      </c>
    </row>
    <row r="2462" spans="1:8" ht="29" hidden="1" x14ac:dyDescent="0.35">
      <c r="A2462" s="209">
        <v>3</v>
      </c>
      <c r="B2462" s="206" t="s">
        <v>333</v>
      </c>
      <c r="C2462" s="206" t="s">
        <v>343</v>
      </c>
      <c r="D2462" s="210" t="s">
        <v>2662</v>
      </c>
      <c r="E2462" s="215" t="s">
        <v>484</v>
      </c>
      <c r="F2462" s="209" t="s">
        <v>198</v>
      </c>
      <c r="G2462" s="206" t="s">
        <v>90</v>
      </c>
      <c r="H2462" s="212">
        <v>331111</v>
      </c>
    </row>
    <row r="2463" spans="1:8" hidden="1" x14ac:dyDescent="0.35">
      <c r="A2463" s="209">
        <v>3</v>
      </c>
      <c r="B2463" s="206" t="s">
        <v>333</v>
      </c>
      <c r="C2463" s="206" t="s">
        <v>343</v>
      </c>
      <c r="D2463" s="210" t="s">
        <v>2663</v>
      </c>
      <c r="E2463" s="215" t="s">
        <v>484</v>
      </c>
      <c r="F2463" s="209" t="s">
        <v>198</v>
      </c>
      <c r="G2463" s="206" t="s">
        <v>90</v>
      </c>
      <c r="H2463" s="212">
        <v>331111</v>
      </c>
    </row>
    <row r="2464" spans="1:8" ht="29" hidden="1" x14ac:dyDescent="0.35">
      <c r="A2464" s="209">
        <v>3</v>
      </c>
      <c r="B2464" s="206" t="s">
        <v>333</v>
      </c>
      <c r="C2464" s="206" t="s">
        <v>343</v>
      </c>
      <c r="D2464" s="210" t="s">
        <v>2664</v>
      </c>
      <c r="E2464" s="215" t="s">
        <v>484</v>
      </c>
      <c r="F2464" s="209" t="s">
        <v>198</v>
      </c>
      <c r="G2464" s="206" t="s">
        <v>90</v>
      </c>
      <c r="H2464" s="212">
        <v>331111</v>
      </c>
    </row>
    <row r="2465" spans="1:8" hidden="1" x14ac:dyDescent="0.35">
      <c r="A2465" s="209">
        <v>3</v>
      </c>
      <c r="B2465" s="206" t="s">
        <v>333</v>
      </c>
      <c r="C2465" s="206" t="s">
        <v>343</v>
      </c>
      <c r="D2465" s="210" t="s">
        <v>2665</v>
      </c>
      <c r="E2465" s="215" t="s">
        <v>484</v>
      </c>
      <c r="F2465" s="209" t="s">
        <v>198</v>
      </c>
      <c r="G2465" s="206" t="s">
        <v>90</v>
      </c>
      <c r="H2465" s="212">
        <v>331111</v>
      </c>
    </row>
    <row r="2466" spans="1:8" hidden="1" x14ac:dyDescent="0.35">
      <c r="A2466" s="209">
        <v>3</v>
      </c>
      <c r="B2466" s="206" t="s">
        <v>333</v>
      </c>
      <c r="C2466" s="206" t="s">
        <v>343</v>
      </c>
      <c r="D2466" s="210" t="s">
        <v>2666</v>
      </c>
      <c r="E2466" s="214" t="s">
        <v>483</v>
      </c>
      <c r="F2466" s="209" t="s">
        <v>198</v>
      </c>
      <c r="G2466" s="206" t="s">
        <v>90</v>
      </c>
      <c r="H2466" s="212">
        <v>33111</v>
      </c>
    </row>
    <row r="2467" spans="1:8" ht="29" hidden="1" x14ac:dyDescent="0.35">
      <c r="A2467" s="209">
        <v>3</v>
      </c>
      <c r="B2467" s="206" t="s">
        <v>333</v>
      </c>
      <c r="C2467" s="206" t="s">
        <v>343</v>
      </c>
      <c r="D2467" s="210" t="s">
        <v>2667</v>
      </c>
      <c r="E2467" s="215" t="s">
        <v>484</v>
      </c>
      <c r="F2467" s="209" t="s">
        <v>198</v>
      </c>
      <c r="G2467" s="206" t="s">
        <v>90</v>
      </c>
      <c r="H2467" s="212">
        <v>331111</v>
      </c>
    </row>
    <row r="2468" spans="1:8" ht="29" hidden="1" x14ac:dyDescent="0.35">
      <c r="A2468" s="209">
        <v>3</v>
      </c>
      <c r="B2468" s="206" t="s">
        <v>333</v>
      </c>
      <c r="C2468" s="206" t="s">
        <v>343</v>
      </c>
      <c r="D2468" s="210" t="s">
        <v>2668</v>
      </c>
      <c r="E2468" s="215" t="s">
        <v>484</v>
      </c>
      <c r="F2468" s="209" t="s">
        <v>198</v>
      </c>
      <c r="G2468" s="206" t="s">
        <v>90</v>
      </c>
      <c r="H2468" s="212">
        <v>331111</v>
      </c>
    </row>
    <row r="2469" spans="1:8" ht="29" hidden="1" x14ac:dyDescent="0.35">
      <c r="A2469" s="209">
        <v>3</v>
      </c>
      <c r="B2469" s="206" t="s">
        <v>333</v>
      </c>
      <c r="C2469" s="206" t="s">
        <v>343</v>
      </c>
      <c r="D2469" s="210" t="s">
        <v>2669</v>
      </c>
      <c r="E2469" s="215" t="s">
        <v>484</v>
      </c>
      <c r="F2469" s="209" t="s">
        <v>198</v>
      </c>
      <c r="G2469" s="206" t="s">
        <v>90</v>
      </c>
      <c r="H2469" s="212">
        <v>331111</v>
      </c>
    </row>
    <row r="2470" spans="1:8" ht="43.5" hidden="1" x14ac:dyDescent="0.35">
      <c r="A2470" s="209">
        <v>3</v>
      </c>
      <c r="B2470" s="206" t="s">
        <v>333</v>
      </c>
      <c r="C2470" s="206" t="s">
        <v>343</v>
      </c>
      <c r="D2470" s="210" t="s">
        <v>2670</v>
      </c>
      <c r="E2470" s="215" t="s">
        <v>484</v>
      </c>
      <c r="F2470" s="209" t="s">
        <v>198</v>
      </c>
      <c r="G2470" s="206" t="s">
        <v>90</v>
      </c>
      <c r="H2470" s="212">
        <v>331111</v>
      </c>
    </row>
    <row r="2471" spans="1:8" hidden="1" x14ac:dyDescent="0.35">
      <c r="A2471" s="209">
        <v>3</v>
      </c>
      <c r="B2471" s="206" t="s">
        <v>333</v>
      </c>
      <c r="C2471" s="206" t="s">
        <v>343</v>
      </c>
      <c r="D2471" s="210" t="s">
        <v>2671</v>
      </c>
      <c r="E2471" s="215" t="s">
        <v>484</v>
      </c>
      <c r="F2471" s="209" t="s">
        <v>198</v>
      </c>
      <c r="G2471" s="206" t="s">
        <v>90</v>
      </c>
      <c r="H2471" s="212">
        <v>331111</v>
      </c>
    </row>
    <row r="2472" spans="1:8" ht="29" hidden="1" x14ac:dyDescent="0.35">
      <c r="A2472" s="209">
        <v>3</v>
      </c>
      <c r="B2472" s="206" t="s">
        <v>333</v>
      </c>
      <c r="C2472" s="206" t="s">
        <v>343</v>
      </c>
      <c r="D2472" s="210" t="s">
        <v>2672</v>
      </c>
      <c r="E2472" s="215" t="s">
        <v>484</v>
      </c>
      <c r="F2472" s="209" t="s">
        <v>198</v>
      </c>
      <c r="G2472" s="206" t="s">
        <v>90</v>
      </c>
      <c r="H2472" s="212">
        <v>331111</v>
      </c>
    </row>
    <row r="2473" spans="1:8" hidden="1" x14ac:dyDescent="0.35">
      <c r="A2473" s="209">
        <v>3</v>
      </c>
      <c r="B2473" s="206" t="s">
        <v>333</v>
      </c>
      <c r="C2473" s="206" t="s">
        <v>343</v>
      </c>
      <c r="D2473" s="210" t="s">
        <v>2673</v>
      </c>
      <c r="E2473" s="215" t="s">
        <v>484</v>
      </c>
      <c r="F2473" s="209" t="s">
        <v>198</v>
      </c>
      <c r="G2473" s="206" t="s">
        <v>90</v>
      </c>
      <c r="H2473" s="212">
        <v>331111</v>
      </c>
    </row>
    <row r="2474" spans="1:8" ht="29" hidden="1" x14ac:dyDescent="0.35">
      <c r="A2474" s="209">
        <v>3</v>
      </c>
      <c r="B2474" s="206" t="s">
        <v>333</v>
      </c>
      <c r="C2474" s="206" t="s">
        <v>343</v>
      </c>
      <c r="D2474" s="210" t="s">
        <v>2674</v>
      </c>
      <c r="E2474" s="215" t="s">
        <v>484</v>
      </c>
      <c r="F2474" s="209" t="s">
        <v>198</v>
      </c>
      <c r="G2474" s="206" t="s">
        <v>90</v>
      </c>
      <c r="H2474" s="212">
        <v>331111</v>
      </c>
    </row>
    <row r="2475" spans="1:8" hidden="1" x14ac:dyDescent="0.35">
      <c r="A2475" s="209">
        <v>3</v>
      </c>
      <c r="B2475" s="206" t="s">
        <v>333</v>
      </c>
      <c r="C2475" s="206" t="s">
        <v>343</v>
      </c>
      <c r="D2475" s="210" t="s">
        <v>2675</v>
      </c>
      <c r="E2475" s="215" t="s">
        <v>484</v>
      </c>
      <c r="F2475" s="209" t="s">
        <v>198</v>
      </c>
      <c r="G2475" s="206" t="s">
        <v>90</v>
      </c>
      <c r="H2475" s="212">
        <v>331111</v>
      </c>
    </row>
    <row r="2476" spans="1:8" hidden="1" x14ac:dyDescent="0.35">
      <c r="A2476" s="209">
        <v>3</v>
      </c>
      <c r="B2476" s="206" t="s">
        <v>333</v>
      </c>
      <c r="C2476" s="206" t="s">
        <v>343</v>
      </c>
      <c r="D2476" s="210" t="s">
        <v>2676</v>
      </c>
      <c r="E2476" s="214" t="s">
        <v>483</v>
      </c>
      <c r="F2476" s="209" t="s">
        <v>198</v>
      </c>
      <c r="G2476" s="206" t="s">
        <v>90</v>
      </c>
      <c r="H2476" s="212">
        <v>33111</v>
      </c>
    </row>
    <row r="2477" spans="1:8" ht="29" hidden="1" x14ac:dyDescent="0.35">
      <c r="A2477" s="209">
        <v>3</v>
      </c>
      <c r="B2477" s="206" t="s">
        <v>333</v>
      </c>
      <c r="C2477" s="206" t="s">
        <v>343</v>
      </c>
      <c r="D2477" s="210" t="s">
        <v>2677</v>
      </c>
      <c r="E2477" s="215" t="s">
        <v>484</v>
      </c>
      <c r="F2477" s="209" t="s">
        <v>198</v>
      </c>
      <c r="G2477" s="206" t="s">
        <v>90</v>
      </c>
      <c r="H2477" s="212">
        <v>331111</v>
      </c>
    </row>
    <row r="2478" spans="1:8" hidden="1" x14ac:dyDescent="0.35">
      <c r="A2478" s="209">
        <v>3</v>
      </c>
      <c r="B2478" s="206" t="s">
        <v>333</v>
      </c>
      <c r="C2478" s="206" t="s">
        <v>343</v>
      </c>
      <c r="D2478" s="210" t="s">
        <v>2678</v>
      </c>
      <c r="E2478" s="215" t="s">
        <v>484</v>
      </c>
      <c r="F2478" s="209" t="s">
        <v>198</v>
      </c>
      <c r="G2478" s="206" t="s">
        <v>90</v>
      </c>
      <c r="H2478" s="212">
        <v>331111</v>
      </c>
    </row>
    <row r="2479" spans="1:8" ht="29" hidden="1" x14ac:dyDescent="0.35">
      <c r="A2479" s="209">
        <v>3</v>
      </c>
      <c r="B2479" s="206" t="s">
        <v>333</v>
      </c>
      <c r="C2479" s="206" t="s">
        <v>343</v>
      </c>
      <c r="D2479" s="210" t="s">
        <v>2679</v>
      </c>
      <c r="E2479" s="215" t="s">
        <v>484</v>
      </c>
      <c r="F2479" s="209" t="s">
        <v>198</v>
      </c>
      <c r="G2479" s="206" t="s">
        <v>90</v>
      </c>
      <c r="H2479" s="212">
        <v>331111</v>
      </c>
    </row>
    <row r="2480" spans="1:8" hidden="1" x14ac:dyDescent="0.35">
      <c r="A2480" s="209">
        <v>3</v>
      </c>
      <c r="B2480" s="206" t="s">
        <v>333</v>
      </c>
      <c r="C2480" s="206" t="s">
        <v>343</v>
      </c>
      <c r="D2480" s="210" t="s">
        <v>2680</v>
      </c>
      <c r="E2480" s="215" t="s">
        <v>484</v>
      </c>
      <c r="F2480" s="209" t="s">
        <v>198</v>
      </c>
      <c r="G2480" s="206" t="s">
        <v>90</v>
      </c>
      <c r="H2480" s="212">
        <v>331111</v>
      </c>
    </row>
    <row r="2481" spans="1:8" ht="29" hidden="1" x14ac:dyDescent="0.35">
      <c r="A2481" s="209">
        <v>3</v>
      </c>
      <c r="B2481" s="206" t="s">
        <v>333</v>
      </c>
      <c r="C2481" s="206" t="s">
        <v>343</v>
      </c>
      <c r="D2481" s="210" t="s">
        <v>2681</v>
      </c>
      <c r="E2481" s="215" t="s">
        <v>484</v>
      </c>
      <c r="F2481" s="209" t="s">
        <v>198</v>
      </c>
      <c r="G2481" s="206" t="s">
        <v>90</v>
      </c>
      <c r="H2481" s="212">
        <v>331111</v>
      </c>
    </row>
    <row r="2482" spans="1:8" hidden="1" x14ac:dyDescent="0.35">
      <c r="A2482" s="209">
        <v>3</v>
      </c>
      <c r="B2482" s="206" t="s">
        <v>333</v>
      </c>
      <c r="C2482" s="206" t="s">
        <v>343</v>
      </c>
      <c r="D2482" s="210" t="s">
        <v>2682</v>
      </c>
      <c r="E2482" s="214" t="s">
        <v>483</v>
      </c>
      <c r="F2482" s="209" t="s">
        <v>198</v>
      </c>
      <c r="G2482" s="206" t="s">
        <v>90</v>
      </c>
      <c r="H2482" s="212">
        <v>33111</v>
      </c>
    </row>
    <row r="2483" spans="1:8" hidden="1" x14ac:dyDescent="0.35">
      <c r="A2483" s="209">
        <v>3</v>
      </c>
      <c r="B2483" s="206" t="s">
        <v>333</v>
      </c>
      <c r="C2483" s="206" t="s">
        <v>343</v>
      </c>
      <c r="D2483" s="210" t="s">
        <v>2683</v>
      </c>
      <c r="E2483" s="215" t="s">
        <v>484</v>
      </c>
      <c r="F2483" s="209" t="s">
        <v>198</v>
      </c>
      <c r="G2483" s="206" t="s">
        <v>90</v>
      </c>
      <c r="H2483" s="212">
        <v>331111</v>
      </c>
    </row>
    <row r="2484" spans="1:8" hidden="1" x14ac:dyDescent="0.35">
      <c r="A2484" s="209">
        <v>3</v>
      </c>
      <c r="B2484" s="206" t="s">
        <v>333</v>
      </c>
      <c r="C2484" s="206" t="s">
        <v>343</v>
      </c>
      <c r="D2484" s="210" t="s">
        <v>2684</v>
      </c>
      <c r="E2484" s="215" t="s">
        <v>484</v>
      </c>
      <c r="F2484" s="209" t="s">
        <v>198</v>
      </c>
      <c r="G2484" s="206" t="s">
        <v>90</v>
      </c>
      <c r="H2484" s="212">
        <v>331111</v>
      </c>
    </row>
    <row r="2485" spans="1:8" hidden="1" x14ac:dyDescent="0.35">
      <c r="A2485" s="209">
        <v>3</v>
      </c>
      <c r="B2485" s="206" t="s">
        <v>333</v>
      </c>
      <c r="C2485" s="206" t="s">
        <v>343</v>
      </c>
      <c r="D2485" s="210" t="s">
        <v>2661</v>
      </c>
      <c r="E2485" s="215" t="s">
        <v>484</v>
      </c>
      <c r="F2485" s="209" t="s">
        <v>198</v>
      </c>
      <c r="G2485" s="206" t="s">
        <v>90</v>
      </c>
      <c r="H2485" s="212">
        <v>331111</v>
      </c>
    </row>
    <row r="2486" spans="1:8" ht="29" hidden="1" x14ac:dyDescent="0.35">
      <c r="A2486" s="209">
        <v>3</v>
      </c>
      <c r="B2486" s="206" t="s">
        <v>333</v>
      </c>
      <c r="C2486" s="206" t="s">
        <v>343</v>
      </c>
      <c r="D2486" s="210" t="s">
        <v>2685</v>
      </c>
      <c r="E2486" s="215" t="s">
        <v>484</v>
      </c>
      <c r="F2486" s="209" t="s">
        <v>198</v>
      </c>
      <c r="G2486" s="206" t="s">
        <v>90</v>
      </c>
      <c r="H2486" s="212">
        <v>331111</v>
      </c>
    </row>
    <row r="2487" spans="1:8" ht="29" hidden="1" x14ac:dyDescent="0.35">
      <c r="A2487" s="209">
        <v>3</v>
      </c>
      <c r="B2487" s="206" t="s">
        <v>333</v>
      </c>
      <c r="C2487" s="206" t="s">
        <v>343</v>
      </c>
      <c r="D2487" s="210" t="s">
        <v>2686</v>
      </c>
      <c r="E2487" s="215" t="s">
        <v>484</v>
      </c>
      <c r="F2487" s="209" t="s">
        <v>198</v>
      </c>
      <c r="G2487" s="206" t="s">
        <v>90</v>
      </c>
      <c r="H2487" s="212">
        <v>331111</v>
      </c>
    </row>
    <row r="2488" spans="1:8" hidden="1" x14ac:dyDescent="0.35">
      <c r="A2488" s="209">
        <v>3</v>
      </c>
      <c r="B2488" s="206" t="s">
        <v>333</v>
      </c>
      <c r="C2488" s="206" t="s">
        <v>343</v>
      </c>
      <c r="D2488" s="210" t="s">
        <v>2687</v>
      </c>
      <c r="E2488" s="215" t="s">
        <v>484</v>
      </c>
      <c r="F2488" s="209" t="s">
        <v>198</v>
      </c>
      <c r="G2488" s="206" t="s">
        <v>90</v>
      </c>
      <c r="H2488" s="212">
        <v>331111</v>
      </c>
    </row>
    <row r="2489" spans="1:8" hidden="1" x14ac:dyDescent="0.35">
      <c r="A2489" s="209">
        <v>3</v>
      </c>
      <c r="B2489" s="206" t="s">
        <v>333</v>
      </c>
      <c r="C2489" s="206" t="s">
        <v>343</v>
      </c>
      <c r="D2489" s="210" t="s">
        <v>2688</v>
      </c>
      <c r="E2489" s="215" t="s">
        <v>484</v>
      </c>
      <c r="F2489" s="209" t="s">
        <v>198</v>
      </c>
      <c r="G2489" s="206" t="s">
        <v>90</v>
      </c>
      <c r="H2489" s="212">
        <v>331111</v>
      </c>
    </row>
    <row r="2490" spans="1:8" hidden="1" x14ac:dyDescent="0.35">
      <c r="A2490" s="209">
        <v>3</v>
      </c>
      <c r="B2490" s="206" t="s">
        <v>333</v>
      </c>
      <c r="C2490" s="206" t="s">
        <v>343</v>
      </c>
      <c r="D2490" s="210" t="s">
        <v>2689</v>
      </c>
      <c r="E2490" s="214" t="s">
        <v>483</v>
      </c>
      <c r="F2490" s="209" t="s">
        <v>198</v>
      </c>
      <c r="G2490" s="206" t="s">
        <v>90</v>
      </c>
      <c r="H2490" s="212">
        <v>33111</v>
      </c>
    </row>
    <row r="2491" spans="1:8" hidden="1" x14ac:dyDescent="0.35">
      <c r="A2491" s="209">
        <v>3</v>
      </c>
      <c r="B2491" s="206" t="s">
        <v>333</v>
      </c>
      <c r="C2491" s="206" t="s">
        <v>343</v>
      </c>
      <c r="D2491" s="210" t="s">
        <v>2690</v>
      </c>
      <c r="E2491" s="215" t="s">
        <v>484</v>
      </c>
      <c r="F2491" s="209" t="s">
        <v>198</v>
      </c>
      <c r="G2491" s="206" t="s">
        <v>90</v>
      </c>
      <c r="H2491" s="212">
        <v>331111</v>
      </c>
    </row>
    <row r="2492" spans="1:8" ht="29" hidden="1" x14ac:dyDescent="0.35">
      <c r="A2492" s="209">
        <v>3</v>
      </c>
      <c r="B2492" s="206" t="s">
        <v>333</v>
      </c>
      <c r="C2492" s="206" t="s">
        <v>343</v>
      </c>
      <c r="D2492" s="210" t="s">
        <v>2691</v>
      </c>
      <c r="E2492" s="215" t="s">
        <v>484</v>
      </c>
      <c r="F2492" s="209" t="s">
        <v>198</v>
      </c>
      <c r="G2492" s="206" t="s">
        <v>90</v>
      </c>
      <c r="H2492" s="212">
        <v>331111</v>
      </c>
    </row>
    <row r="2493" spans="1:8" hidden="1" x14ac:dyDescent="0.35">
      <c r="A2493" s="209">
        <v>3</v>
      </c>
      <c r="B2493" s="206" t="s">
        <v>333</v>
      </c>
      <c r="C2493" s="206" t="s">
        <v>343</v>
      </c>
      <c r="D2493" s="210" t="s">
        <v>2687</v>
      </c>
      <c r="E2493" s="215" t="s">
        <v>484</v>
      </c>
      <c r="F2493" s="209" t="s">
        <v>198</v>
      </c>
      <c r="G2493" s="206" t="s">
        <v>90</v>
      </c>
      <c r="H2493" s="212">
        <v>331111</v>
      </c>
    </row>
    <row r="2494" spans="1:8" ht="29" hidden="1" x14ac:dyDescent="0.35">
      <c r="A2494" s="209">
        <v>3</v>
      </c>
      <c r="B2494" s="206" t="s">
        <v>333</v>
      </c>
      <c r="C2494" s="206" t="s">
        <v>343</v>
      </c>
      <c r="D2494" s="210" t="s">
        <v>2692</v>
      </c>
      <c r="E2494" s="215" t="s">
        <v>484</v>
      </c>
      <c r="F2494" s="209" t="s">
        <v>198</v>
      </c>
      <c r="G2494" s="206" t="s">
        <v>90</v>
      </c>
      <c r="H2494" s="212">
        <v>331111</v>
      </c>
    </row>
    <row r="2495" spans="1:8" hidden="1" x14ac:dyDescent="0.35">
      <c r="A2495" s="209">
        <v>3</v>
      </c>
      <c r="B2495" s="206" t="s">
        <v>333</v>
      </c>
      <c r="C2495" s="206" t="s">
        <v>343</v>
      </c>
      <c r="D2495" s="210" t="s">
        <v>2693</v>
      </c>
      <c r="E2495" s="215" t="s">
        <v>484</v>
      </c>
      <c r="F2495" s="209" t="s">
        <v>198</v>
      </c>
      <c r="G2495" s="206" t="s">
        <v>90</v>
      </c>
      <c r="H2495" s="212">
        <v>331111</v>
      </c>
    </row>
    <row r="2496" spans="1:8" ht="43.5" hidden="1" x14ac:dyDescent="0.35">
      <c r="A2496" s="209">
        <v>3</v>
      </c>
      <c r="B2496" s="206" t="s">
        <v>333</v>
      </c>
      <c r="C2496" s="206" t="s">
        <v>343</v>
      </c>
      <c r="D2496" s="210" t="s">
        <v>2694</v>
      </c>
      <c r="E2496" s="215" t="s">
        <v>484</v>
      </c>
      <c r="F2496" s="209" t="s">
        <v>198</v>
      </c>
      <c r="G2496" s="206" t="s">
        <v>90</v>
      </c>
      <c r="H2496" s="212">
        <v>331111</v>
      </c>
    </row>
    <row r="2497" spans="1:8" hidden="1" x14ac:dyDescent="0.35">
      <c r="A2497" s="209">
        <v>3</v>
      </c>
      <c r="B2497" s="206" t="s">
        <v>333</v>
      </c>
      <c r="C2497" s="206" t="s">
        <v>343</v>
      </c>
      <c r="D2497" s="210" t="s">
        <v>2695</v>
      </c>
      <c r="E2497" s="215" t="s">
        <v>484</v>
      </c>
      <c r="F2497" s="209" t="s">
        <v>198</v>
      </c>
      <c r="G2497" s="206" t="s">
        <v>90</v>
      </c>
      <c r="H2497" s="212">
        <v>331111</v>
      </c>
    </row>
    <row r="2498" spans="1:8" hidden="1" x14ac:dyDescent="0.35">
      <c r="A2498" s="209">
        <v>3</v>
      </c>
      <c r="B2498" s="206" t="s">
        <v>333</v>
      </c>
      <c r="C2498" s="206" t="s">
        <v>343</v>
      </c>
      <c r="D2498" s="210" t="s">
        <v>2696</v>
      </c>
      <c r="E2498" s="214" t="s">
        <v>483</v>
      </c>
      <c r="F2498" s="209" t="s">
        <v>198</v>
      </c>
      <c r="G2498" s="206" t="s">
        <v>90</v>
      </c>
      <c r="H2498" s="212">
        <v>33111</v>
      </c>
    </row>
    <row r="2499" spans="1:8" ht="29" hidden="1" x14ac:dyDescent="0.35">
      <c r="A2499" s="209">
        <v>3</v>
      </c>
      <c r="B2499" s="206" t="s">
        <v>333</v>
      </c>
      <c r="C2499" s="206" t="s">
        <v>343</v>
      </c>
      <c r="D2499" s="210" t="s">
        <v>2697</v>
      </c>
      <c r="E2499" s="215" t="s">
        <v>484</v>
      </c>
      <c r="F2499" s="209" t="s">
        <v>198</v>
      </c>
      <c r="G2499" s="206" t="s">
        <v>90</v>
      </c>
      <c r="H2499" s="212">
        <v>331111</v>
      </c>
    </row>
    <row r="2500" spans="1:8" hidden="1" x14ac:dyDescent="0.35">
      <c r="A2500" s="209">
        <v>3</v>
      </c>
      <c r="B2500" s="206" t="s">
        <v>333</v>
      </c>
      <c r="C2500" s="206" t="s">
        <v>343</v>
      </c>
      <c r="D2500" s="210" t="s">
        <v>2684</v>
      </c>
      <c r="E2500" s="215" t="s">
        <v>484</v>
      </c>
      <c r="F2500" s="209" t="s">
        <v>198</v>
      </c>
      <c r="G2500" s="206" t="s">
        <v>90</v>
      </c>
      <c r="H2500" s="212">
        <v>331111</v>
      </c>
    </row>
    <row r="2501" spans="1:8" hidden="1" x14ac:dyDescent="0.35">
      <c r="A2501" s="209">
        <v>3</v>
      </c>
      <c r="B2501" s="206" t="s">
        <v>333</v>
      </c>
      <c r="C2501" s="206" t="s">
        <v>343</v>
      </c>
      <c r="D2501" s="210" t="s">
        <v>2661</v>
      </c>
      <c r="E2501" s="215" t="s">
        <v>484</v>
      </c>
      <c r="F2501" s="209" t="s">
        <v>198</v>
      </c>
      <c r="G2501" s="206" t="s">
        <v>90</v>
      </c>
      <c r="H2501" s="212">
        <v>331111</v>
      </c>
    </row>
    <row r="2502" spans="1:8" ht="29" hidden="1" x14ac:dyDescent="0.35">
      <c r="A2502" s="209">
        <v>3</v>
      </c>
      <c r="B2502" s="206" t="s">
        <v>333</v>
      </c>
      <c r="C2502" s="206" t="s">
        <v>343</v>
      </c>
      <c r="D2502" s="210" t="s">
        <v>2691</v>
      </c>
      <c r="E2502" s="215" t="s">
        <v>484</v>
      </c>
      <c r="F2502" s="209" t="s">
        <v>198</v>
      </c>
      <c r="G2502" s="206" t="s">
        <v>90</v>
      </c>
      <c r="H2502" s="212">
        <v>331111</v>
      </c>
    </row>
    <row r="2503" spans="1:8" hidden="1" x14ac:dyDescent="0.35">
      <c r="A2503" s="209">
        <v>3</v>
      </c>
      <c r="B2503" s="206" t="s">
        <v>333</v>
      </c>
      <c r="C2503" s="206" t="s">
        <v>343</v>
      </c>
      <c r="D2503" s="210" t="s">
        <v>2680</v>
      </c>
      <c r="E2503" s="215" t="s">
        <v>484</v>
      </c>
      <c r="F2503" s="209" t="s">
        <v>198</v>
      </c>
      <c r="G2503" s="206" t="s">
        <v>90</v>
      </c>
      <c r="H2503" s="212">
        <v>331111</v>
      </c>
    </row>
    <row r="2504" spans="1:8" hidden="1" x14ac:dyDescent="0.35">
      <c r="A2504" s="209">
        <v>3</v>
      </c>
      <c r="B2504" s="206" t="s">
        <v>333</v>
      </c>
      <c r="C2504" s="206" t="s">
        <v>343</v>
      </c>
      <c r="D2504" s="210" t="s">
        <v>2687</v>
      </c>
      <c r="E2504" s="215" t="s">
        <v>484</v>
      </c>
      <c r="F2504" s="209" t="s">
        <v>198</v>
      </c>
      <c r="G2504" s="206" t="s">
        <v>90</v>
      </c>
      <c r="H2504" s="212">
        <v>331111</v>
      </c>
    </row>
    <row r="2505" spans="1:8" hidden="1" x14ac:dyDescent="0.35">
      <c r="A2505" s="209">
        <v>3</v>
      </c>
      <c r="B2505" s="206" t="s">
        <v>333</v>
      </c>
      <c r="C2505" s="206" t="s">
        <v>343</v>
      </c>
      <c r="D2505" s="210" t="s">
        <v>2688</v>
      </c>
      <c r="E2505" s="215" t="s">
        <v>484</v>
      </c>
      <c r="F2505" s="209" t="s">
        <v>198</v>
      </c>
      <c r="G2505" s="206" t="s">
        <v>90</v>
      </c>
      <c r="H2505" s="212">
        <v>331111</v>
      </c>
    </row>
    <row r="2506" spans="1:8" ht="29" hidden="1" x14ac:dyDescent="0.35">
      <c r="A2506" s="209">
        <v>3</v>
      </c>
      <c r="B2506" s="206" t="s">
        <v>333</v>
      </c>
      <c r="C2506" s="206" t="s">
        <v>343</v>
      </c>
      <c r="D2506" s="210" t="s">
        <v>2698</v>
      </c>
      <c r="E2506" s="215" t="s">
        <v>484</v>
      </c>
      <c r="F2506" s="209" t="s">
        <v>198</v>
      </c>
      <c r="G2506" s="206" t="s">
        <v>90</v>
      </c>
      <c r="H2506" s="212">
        <v>331111</v>
      </c>
    </row>
    <row r="2507" spans="1:8" ht="29" hidden="1" x14ac:dyDescent="0.35">
      <c r="A2507" s="209">
        <v>3</v>
      </c>
      <c r="B2507" s="206" t="s">
        <v>333</v>
      </c>
      <c r="C2507" s="206" t="s">
        <v>343</v>
      </c>
      <c r="D2507" s="210" t="s">
        <v>2699</v>
      </c>
      <c r="E2507" s="215" t="s">
        <v>484</v>
      </c>
      <c r="F2507" s="209" t="s">
        <v>198</v>
      </c>
      <c r="G2507" s="206" t="s">
        <v>90</v>
      </c>
      <c r="H2507" s="212">
        <v>331111</v>
      </c>
    </row>
    <row r="2508" spans="1:8" hidden="1" x14ac:dyDescent="0.35">
      <c r="A2508" s="209">
        <v>3</v>
      </c>
      <c r="B2508" s="206" t="s">
        <v>333</v>
      </c>
      <c r="C2508" s="206" t="s">
        <v>343</v>
      </c>
      <c r="D2508" s="210" t="s">
        <v>2700</v>
      </c>
      <c r="E2508" s="215" t="s">
        <v>484</v>
      </c>
      <c r="F2508" s="209" t="s">
        <v>198</v>
      </c>
      <c r="G2508" s="206" t="s">
        <v>90</v>
      </c>
      <c r="H2508" s="212">
        <v>331111</v>
      </c>
    </row>
    <row r="2509" spans="1:8" ht="58" hidden="1" x14ac:dyDescent="0.35">
      <c r="A2509" s="209">
        <v>3</v>
      </c>
      <c r="B2509" s="206" t="s">
        <v>333</v>
      </c>
      <c r="C2509" s="206" t="s">
        <v>343</v>
      </c>
      <c r="D2509" s="210" t="s">
        <v>2701</v>
      </c>
      <c r="E2509" s="215" t="s">
        <v>484</v>
      </c>
      <c r="F2509" s="209" t="s">
        <v>198</v>
      </c>
      <c r="G2509" s="206" t="s">
        <v>90</v>
      </c>
      <c r="H2509" s="212">
        <v>331111</v>
      </c>
    </row>
    <row r="2510" spans="1:8" hidden="1" x14ac:dyDescent="0.35">
      <c r="A2510" s="209">
        <v>3</v>
      </c>
      <c r="B2510" s="206" t="s">
        <v>333</v>
      </c>
      <c r="C2510" s="206" t="s">
        <v>343</v>
      </c>
      <c r="D2510" s="210" t="s">
        <v>2702</v>
      </c>
      <c r="E2510" s="215" t="s">
        <v>484</v>
      </c>
      <c r="F2510" s="209" t="s">
        <v>198</v>
      </c>
      <c r="G2510" s="206" t="s">
        <v>90</v>
      </c>
      <c r="H2510" s="212">
        <v>331111</v>
      </c>
    </row>
    <row r="2511" spans="1:8" ht="29" hidden="1" x14ac:dyDescent="0.35">
      <c r="A2511" s="209">
        <v>3</v>
      </c>
      <c r="B2511" s="206" t="s">
        <v>333</v>
      </c>
      <c r="C2511" s="206" t="s">
        <v>343</v>
      </c>
      <c r="D2511" s="210" t="s">
        <v>2703</v>
      </c>
      <c r="E2511" s="214" t="s">
        <v>483</v>
      </c>
      <c r="F2511" s="209" t="s">
        <v>198</v>
      </c>
      <c r="G2511" s="206" t="s">
        <v>90</v>
      </c>
      <c r="H2511" s="212">
        <v>33111</v>
      </c>
    </row>
    <row r="2512" spans="1:8" ht="29" hidden="1" x14ac:dyDescent="0.35">
      <c r="A2512" s="209">
        <v>3</v>
      </c>
      <c r="B2512" s="206" t="s">
        <v>333</v>
      </c>
      <c r="C2512" s="206" t="s">
        <v>343</v>
      </c>
      <c r="D2512" s="210" t="s">
        <v>2704</v>
      </c>
      <c r="E2512" s="215" t="s">
        <v>484</v>
      </c>
      <c r="F2512" s="209" t="s">
        <v>198</v>
      </c>
      <c r="G2512" s="206" t="s">
        <v>90</v>
      </c>
      <c r="H2512" s="212">
        <v>331111</v>
      </c>
    </row>
    <row r="2513" spans="1:8" ht="43.5" hidden="1" x14ac:dyDescent="0.35">
      <c r="A2513" s="209">
        <v>3</v>
      </c>
      <c r="B2513" s="206" t="s">
        <v>333</v>
      </c>
      <c r="C2513" s="206" t="s">
        <v>343</v>
      </c>
      <c r="D2513" s="210" t="s">
        <v>2705</v>
      </c>
      <c r="E2513" s="215" t="s">
        <v>484</v>
      </c>
      <c r="F2513" s="209" t="s">
        <v>198</v>
      </c>
      <c r="G2513" s="206" t="s">
        <v>90</v>
      </c>
      <c r="H2513" s="212">
        <v>331111</v>
      </c>
    </row>
    <row r="2514" spans="1:8" ht="43.5" hidden="1" x14ac:dyDescent="0.35">
      <c r="A2514" s="209">
        <v>3</v>
      </c>
      <c r="B2514" s="206" t="s">
        <v>333</v>
      </c>
      <c r="C2514" s="206" t="s">
        <v>343</v>
      </c>
      <c r="D2514" s="210" t="s">
        <v>2706</v>
      </c>
      <c r="E2514" s="215" t="s">
        <v>484</v>
      </c>
      <c r="F2514" s="209" t="s">
        <v>198</v>
      </c>
      <c r="G2514" s="206" t="s">
        <v>90</v>
      </c>
      <c r="H2514" s="212">
        <v>331111</v>
      </c>
    </row>
    <row r="2515" spans="1:8" ht="29" hidden="1" x14ac:dyDescent="0.35">
      <c r="A2515" s="209">
        <v>3</v>
      </c>
      <c r="B2515" s="206" t="s">
        <v>333</v>
      </c>
      <c r="C2515" s="206" t="s">
        <v>343</v>
      </c>
      <c r="D2515" s="210" t="s">
        <v>2707</v>
      </c>
      <c r="E2515" s="215" t="s">
        <v>484</v>
      </c>
      <c r="F2515" s="209" t="s">
        <v>198</v>
      </c>
      <c r="G2515" s="206" t="s">
        <v>90</v>
      </c>
      <c r="H2515" s="212">
        <v>331111</v>
      </c>
    </row>
    <row r="2516" spans="1:8" hidden="1" x14ac:dyDescent="0.35">
      <c r="A2516" s="209">
        <v>3</v>
      </c>
      <c r="B2516" s="206" t="s">
        <v>333</v>
      </c>
      <c r="C2516" s="206" t="s">
        <v>343</v>
      </c>
      <c r="D2516" s="210" t="s">
        <v>2708</v>
      </c>
      <c r="E2516" s="215" t="s">
        <v>484</v>
      </c>
      <c r="F2516" s="209" t="s">
        <v>198</v>
      </c>
      <c r="G2516" s="206" t="s">
        <v>90</v>
      </c>
      <c r="H2516" s="212">
        <v>331111</v>
      </c>
    </row>
    <row r="2517" spans="1:8" ht="29" hidden="1" x14ac:dyDescent="0.35">
      <c r="A2517" s="209">
        <v>3</v>
      </c>
      <c r="B2517" s="206" t="s">
        <v>333</v>
      </c>
      <c r="C2517" s="206" t="s">
        <v>343</v>
      </c>
      <c r="D2517" s="210" t="s">
        <v>2709</v>
      </c>
      <c r="E2517" s="215" t="s">
        <v>484</v>
      </c>
      <c r="F2517" s="209" t="s">
        <v>198</v>
      </c>
      <c r="G2517" s="206" t="s">
        <v>90</v>
      </c>
      <c r="H2517" s="212">
        <v>331111</v>
      </c>
    </row>
    <row r="2518" spans="1:8" ht="43.5" hidden="1" x14ac:dyDescent="0.35">
      <c r="A2518" s="209">
        <v>3</v>
      </c>
      <c r="B2518" s="206" t="s">
        <v>333</v>
      </c>
      <c r="C2518" s="206" t="s">
        <v>343</v>
      </c>
      <c r="D2518" s="210" t="s">
        <v>2710</v>
      </c>
      <c r="E2518" s="215" t="s">
        <v>484</v>
      </c>
      <c r="F2518" s="209" t="s">
        <v>198</v>
      </c>
      <c r="G2518" s="206" t="s">
        <v>90</v>
      </c>
      <c r="H2518" s="212">
        <v>331111</v>
      </c>
    </row>
    <row r="2519" spans="1:8" ht="29" hidden="1" x14ac:dyDescent="0.35">
      <c r="A2519" s="209">
        <v>3</v>
      </c>
      <c r="B2519" s="206" t="s">
        <v>333</v>
      </c>
      <c r="C2519" s="206" t="s">
        <v>343</v>
      </c>
      <c r="D2519" s="210" t="s">
        <v>2711</v>
      </c>
      <c r="E2519" s="215" t="s">
        <v>484</v>
      </c>
      <c r="F2519" s="209" t="s">
        <v>198</v>
      </c>
      <c r="G2519" s="206" t="s">
        <v>90</v>
      </c>
      <c r="H2519" s="212">
        <v>331111</v>
      </c>
    </row>
    <row r="2520" spans="1:8" ht="43.5" hidden="1" x14ac:dyDescent="0.35">
      <c r="A2520" s="209">
        <v>3</v>
      </c>
      <c r="B2520" s="206" t="s">
        <v>333</v>
      </c>
      <c r="C2520" s="206" t="s">
        <v>343</v>
      </c>
      <c r="D2520" s="210" t="s">
        <v>2712</v>
      </c>
      <c r="E2520" s="215" t="s">
        <v>484</v>
      </c>
      <c r="F2520" s="209" t="s">
        <v>198</v>
      </c>
      <c r="G2520" s="206" t="s">
        <v>90</v>
      </c>
      <c r="H2520" s="212">
        <v>331111</v>
      </c>
    </row>
    <row r="2521" spans="1:8" ht="29" hidden="1" x14ac:dyDescent="0.35">
      <c r="A2521" s="209">
        <v>3</v>
      </c>
      <c r="B2521" s="206" t="s">
        <v>333</v>
      </c>
      <c r="C2521" s="206" t="s">
        <v>343</v>
      </c>
      <c r="D2521" s="210" t="s">
        <v>2713</v>
      </c>
      <c r="E2521" s="215" t="s">
        <v>484</v>
      </c>
      <c r="F2521" s="209" t="s">
        <v>198</v>
      </c>
      <c r="G2521" s="206" t="s">
        <v>90</v>
      </c>
      <c r="H2521" s="212">
        <v>331111</v>
      </c>
    </row>
    <row r="2522" spans="1:8" ht="29" hidden="1" x14ac:dyDescent="0.35">
      <c r="A2522" s="209">
        <v>3</v>
      </c>
      <c r="B2522" s="206" t="s">
        <v>333</v>
      </c>
      <c r="C2522" s="206" t="s">
        <v>343</v>
      </c>
      <c r="D2522" s="210" t="s">
        <v>2714</v>
      </c>
      <c r="E2522" s="215" t="s">
        <v>484</v>
      </c>
      <c r="F2522" s="209" t="s">
        <v>198</v>
      </c>
      <c r="G2522" s="206" t="s">
        <v>90</v>
      </c>
      <c r="H2522" s="212">
        <v>331111</v>
      </c>
    </row>
    <row r="2523" spans="1:8" ht="29" hidden="1" x14ac:dyDescent="0.35">
      <c r="A2523" s="209">
        <v>3</v>
      </c>
      <c r="B2523" s="206" t="s">
        <v>333</v>
      </c>
      <c r="C2523" s="206" t="s">
        <v>343</v>
      </c>
      <c r="D2523" s="210" t="s">
        <v>2715</v>
      </c>
      <c r="E2523" s="215" t="s">
        <v>484</v>
      </c>
      <c r="F2523" s="209" t="s">
        <v>198</v>
      </c>
      <c r="G2523" s="206" t="s">
        <v>90</v>
      </c>
      <c r="H2523" s="212">
        <v>331111</v>
      </c>
    </row>
    <row r="2524" spans="1:8" ht="29" hidden="1" x14ac:dyDescent="0.35">
      <c r="A2524" s="209">
        <v>3</v>
      </c>
      <c r="B2524" s="206" t="s">
        <v>333</v>
      </c>
      <c r="C2524" s="206" t="s">
        <v>343</v>
      </c>
      <c r="D2524" s="210" t="s">
        <v>2716</v>
      </c>
      <c r="E2524" s="215" t="s">
        <v>484</v>
      </c>
      <c r="F2524" s="209" t="s">
        <v>198</v>
      </c>
      <c r="G2524" s="206" t="s">
        <v>90</v>
      </c>
      <c r="H2524" s="212">
        <v>331111</v>
      </c>
    </row>
    <row r="2525" spans="1:8" ht="29" hidden="1" x14ac:dyDescent="0.35">
      <c r="A2525" s="209">
        <v>3</v>
      </c>
      <c r="B2525" s="206" t="s">
        <v>333</v>
      </c>
      <c r="C2525" s="206" t="s">
        <v>343</v>
      </c>
      <c r="D2525" s="210" t="s">
        <v>2717</v>
      </c>
      <c r="E2525" s="215" t="s">
        <v>484</v>
      </c>
      <c r="F2525" s="209" t="s">
        <v>198</v>
      </c>
      <c r="G2525" s="206" t="s">
        <v>90</v>
      </c>
      <c r="H2525" s="212">
        <v>331111</v>
      </c>
    </row>
    <row r="2526" spans="1:8" ht="29" hidden="1" x14ac:dyDescent="0.35">
      <c r="A2526" s="209">
        <v>3</v>
      </c>
      <c r="B2526" s="206" t="s">
        <v>333</v>
      </c>
      <c r="C2526" s="206" t="s">
        <v>343</v>
      </c>
      <c r="D2526" s="210" t="s">
        <v>2718</v>
      </c>
      <c r="E2526" s="215" t="s">
        <v>484</v>
      </c>
      <c r="F2526" s="209" t="s">
        <v>198</v>
      </c>
      <c r="G2526" s="206" t="s">
        <v>90</v>
      </c>
      <c r="H2526" s="212">
        <v>331111</v>
      </c>
    </row>
    <row r="2527" spans="1:8" ht="29" hidden="1" x14ac:dyDescent="0.35">
      <c r="A2527" s="209">
        <v>3</v>
      </c>
      <c r="B2527" s="206" t="s">
        <v>333</v>
      </c>
      <c r="C2527" s="206" t="s">
        <v>343</v>
      </c>
      <c r="D2527" s="210" t="s">
        <v>2719</v>
      </c>
      <c r="E2527" s="215" t="s">
        <v>484</v>
      </c>
      <c r="F2527" s="209" t="s">
        <v>198</v>
      </c>
      <c r="G2527" s="206" t="s">
        <v>90</v>
      </c>
      <c r="H2527" s="212">
        <v>331111</v>
      </c>
    </row>
    <row r="2528" spans="1:8" hidden="1" x14ac:dyDescent="0.35">
      <c r="A2528" s="209">
        <v>3</v>
      </c>
      <c r="B2528" s="206" t="s">
        <v>333</v>
      </c>
      <c r="C2528" s="206" t="s">
        <v>343</v>
      </c>
      <c r="D2528" s="210" t="s">
        <v>2720</v>
      </c>
      <c r="E2528" s="215" t="s">
        <v>484</v>
      </c>
      <c r="F2528" s="209" t="s">
        <v>198</v>
      </c>
      <c r="G2528" s="206" t="s">
        <v>90</v>
      </c>
      <c r="H2528" s="212">
        <v>331111</v>
      </c>
    </row>
    <row r="2529" spans="1:8" ht="29" hidden="1" x14ac:dyDescent="0.35">
      <c r="A2529" s="209">
        <v>3</v>
      </c>
      <c r="B2529" s="206" t="s">
        <v>333</v>
      </c>
      <c r="C2529" s="206" t="s">
        <v>343</v>
      </c>
      <c r="D2529" s="210" t="s">
        <v>2721</v>
      </c>
      <c r="E2529" s="215" t="s">
        <v>484</v>
      </c>
      <c r="F2529" s="209" t="s">
        <v>198</v>
      </c>
      <c r="G2529" s="206" t="s">
        <v>90</v>
      </c>
      <c r="H2529" s="212">
        <v>331111</v>
      </c>
    </row>
    <row r="2530" spans="1:8" ht="29" hidden="1" x14ac:dyDescent="0.35">
      <c r="A2530" s="209">
        <v>3</v>
      </c>
      <c r="B2530" s="206" t="s">
        <v>333</v>
      </c>
      <c r="C2530" s="206" t="s">
        <v>343</v>
      </c>
      <c r="D2530" s="210" t="s">
        <v>2722</v>
      </c>
      <c r="E2530" s="215" t="s">
        <v>484</v>
      </c>
      <c r="F2530" s="209" t="s">
        <v>198</v>
      </c>
      <c r="G2530" s="206" t="s">
        <v>90</v>
      </c>
      <c r="H2530" s="212">
        <v>331111</v>
      </c>
    </row>
    <row r="2531" spans="1:8" ht="29" hidden="1" x14ac:dyDescent="0.35">
      <c r="A2531" s="209">
        <v>3</v>
      </c>
      <c r="B2531" s="206" t="s">
        <v>333</v>
      </c>
      <c r="C2531" s="206" t="s">
        <v>343</v>
      </c>
      <c r="D2531" s="210" t="s">
        <v>2723</v>
      </c>
      <c r="E2531" s="215" t="s">
        <v>484</v>
      </c>
      <c r="F2531" s="209" t="s">
        <v>198</v>
      </c>
      <c r="G2531" s="206" t="s">
        <v>90</v>
      </c>
      <c r="H2531" s="212">
        <v>331111</v>
      </c>
    </row>
    <row r="2532" spans="1:8" ht="29" hidden="1" x14ac:dyDescent="0.35">
      <c r="A2532" s="209">
        <v>3</v>
      </c>
      <c r="B2532" s="206" t="s">
        <v>333</v>
      </c>
      <c r="C2532" s="206" t="s">
        <v>343</v>
      </c>
      <c r="D2532" s="210" t="s">
        <v>2724</v>
      </c>
      <c r="E2532" s="215" t="s">
        <v>484</v>
      </c>
      <c r="F2532" s="209" t="s">
        <v>198</v>
      </c>
      <c r="G2532" s="206" t="s">
        <v>90</v>
      </c>
      <c r="H2532" s="212">
        <v>331111</v>
      </c>
    </row>
    <row r="2533" spans="1:8" ht="29" hidden="1" x14ac:dyDescent="0.35">
      <c r="A2533" s="209">
        <v>3</v>
      </c>
      <c r="B2533" s="206" t="s">
        <v>333</v>
      </c>
      <c r="C2533" s="206" t="s">
        <v>343</v>
      </c>
      <c r="D2533" s="210" t="s">
        <v>2725</v>
      </c>
      <c r="E2533" s="214" t="s">
        <v>483</v>
      </c>
      <c r="F2533" s="209" t="s">
        <v>198</v>
      </c>
      <c r="G2533" s="206" t="s">
        <v>90</v>
      </c>
      <c r="H2533" s="212">
        <v>33111</v>
      </c>
    </row>
    <row r="2534" spans="1:8" ht="29" hidden="1" x14ac:dyDescent="0.35">
      <c r="A2534" s="209">
        <v>3</v>
      </c>
      <c r="B2534" s="206" t="s">
        <v>333</v>
      </c>
      <c r="C2534" s="206" t="s">
        <v>343</v>
      </c>
      <c r="D2534" s="210" t="s">
        <v>2726</v>
      </c>
      <c r="E2534" s="215" t="s">
        <v>484</v>
      </c>
      <c r="F2534" s="209" t="s">
        <v>198</v>
      </c>
      <c r="G2534" s="206" t="s">
        <v>90</v>
      </c>
      <c r="H2534" s="212">
        <v>331111</v>
      </c>
    </row>
    <row r="2535" spans="1:8" ht="29" hidden="1" x14ac:dyDescent="0.35">
      <c r="A2535" s="209">
        <v>3</v>
      </c>
      <c r="B2535" s="206" t="s">
        <v>333</v>
      </c>
      <c r="C2535" s="206" t="s">
        <v>343</v>
      </c>
      <c r="D2535" s="210" t="s">
        <v>2727</v>
      </c>
      <c r="E2535" s="215" t="s">
        <v>484</v>
      </c>
      <c r="F2535" s="209" t="s">
        <v>198</v>
      </c>
      <c r="G2535" s="206" t="s">
        <v>90</v>
      </c>
      <c r="H2535" s="212">
        <v>331111</v>
      </c>
    </row>
    <row r="2536" spans="1:8" ht="29" hidden="1" x14ac:dyDescent="0.35">
      <c r="A2536" s="209">
        <v>3</v>
      </c>
      <c r="B2536" s="206" t="s">
        <v>333</v>
      </c>
      <c r="C2536" s="206" t="s">
        <v>343</v>
      </c>
      <c r="D2536" s="210" t="s">
        <v>2728</v>
      </c>
      <c r="E2536" s="215" t="s">
        <v>484</v>
      </c>
      <c r="F2536" s="209" t="s">
        <v>198</v>
      </c>
      <c r="G2536" s="206" t="s">
        <v>90</v>
      </c>
      <c r="H2536" s="212">
        <v>331111</v>
      </c>
    </row>
    <row r="2537" spans="1:8" ht="29" hidden="1" x14ac:dyDescent="0.35">
      <c r="A2537" s="209">
        <v>3</v>
      </c>
      <c r="B2537" s="206" t="s">
        <v>333</v>
      </c>
      <c r="C2537" s="206" t="s">
        <v>343</v>
      </c>
      <c r="D2537" s="210" t="s">
        <v>2729</v>
      </c>
      <c r="E2537" s="215" t="s">
        <v>484</v>
      </c>
      <c r="F2537" s="209" t="s">
        <v>198</v>
      </c>
      <c r="G2537" s="206" t="s">
        <v>90</v>
      </c>
      <c r="H2537" s="212">
        <v>331111</v>
      </c>
    </row>
    <row r="2538" spans="1:8" ht="29" hidden="1" x14ac:dyDescent="0.35">
      <c r="A2538" s="209">
        <v>3</v>
      </c>
      <c r="B2538" s="206" t="s">
        <v>333</v>
      </c>
      <c r="C2538" s="206" t="s">
        <v>343</v>
      </c>
      <c r="D2538" s="210" t="s">
        <v>2730</v>
      </c>
      <c r="E2538" s="215" t="s">
        <v>484</v>
      </c>
      <c r="F2538" s="209" t="s">
        <v>198</v>
      </c>
      <c r="G2538" s="206" t="s">
        <v>90</v>
      </c>
      <c r="H2538" s="212">
        <v>331111</v>
      </c>
    </row>
    <row r="2539" spans="1:8" ht="43.5" hidden="1" x14ac:dyDescent="0.35">
      <c r="A2539" s="209">
        <v>3</v>
      </c>
      <c r="B2539" s="206" t="s">
        <v>333</v>
      </c>
      <c r="C2539" s="206" t="s">
        <v>343</v>
      </c>
      <c r="D2539" s="210" t="s">
        <v>2710</v>
      </c>
      <c r="E2539" s="215" t="s">
        <v>484</v>
      </c>
      <c r="F2539" s="209" t="s">
        <v>198</v>
      </c>
      <c r="G2539" s="206" t="s">
        <v>90</v>
      </c>
      <c r="H2539" s="212">
        <v>331111</v>
      </c>
    </row>
    <row r="2540" spans="1:8" ht="29" hidden="1" x14ac:dyDescent="0.35">
      <c r="A2540" s="209">
        <v>3</v>
      </c>
      <c r="B2540" s="206" t="s">
        <v>333</v>
      </c>
      <c r="C2540" s="206" t="s">
        <v>343</v>
      </c>
      <c r="D2540" s="210" t="s">
        <v>2731</v>
      </c>
      <c r="E2540" s="215" t="s">
        <v>484</v>
      </c>
      <c r="F2540" s="209" t="s">
        <v>198</v>
      </c>
      <c r="G2540" s="206" t="s">
        <v>90</v>
      </c>
      <c r="H2540" s="212">
        <v>331111</v>
      </c>
    </row>
    <row r="2541" spans="1:8" ht="43.5" hidden="1" x14ac:dyDescent="0.35">
      <c r="A2541" s="209">
        <v>3</v>
      </c>
      <c r="B2541" s="206" t="s">
        <v>333</v>
      </c>
      <c r="C2541" s="206" t="s">
        <v>343</v>
      </c>
      <c r="D2541" s="210" t="s">
        <v>2732</v>
      </c>
      <c r="E2541" s="215" t="s">
        <v>484</v>
      </c>
      <c r="F2541" s="209" t="s">
        <v>198</v>
      </c>
      <c r="G2541" s="206" t="s">
        <v>90</v>
      </c>
      <c r="H2541" s="212">
        <v>331111</v>
      </c>
    </row>
    <row r="2542" spans="1:8" ht="29" hidden="1" x14ac:dyDescent="0.35">
      <c r="A2542" s="209">
        <v>3</v>
      </c>
      <c r="B2542" s="206" t="s">
        <v>333</v>
      </c>
      <c r="C2542" s="206" t="s">
        <v>343</v>
      </c>
      <c r="D2542" s="210" t="s">
        <v>2733</v>
      </c>
      <c r="E2542" s="215" t="s">
        <v>484</v>
      </c>
      <c r="F2542" s="209" t="s">
        <v>198</v>
      </c>
      <c r="G2542" s="206" t="s">
        <v>90</v>
      </c>
      <c r="H2542" s="212">
        <v>331111</v>
      </c>
    </row>
    <row r="2543" spans="1:8" hidden="1" x14ac:dyDescent="0.35">
      <c r="A2543" s="209">
        <v>3</v>
      </c>
      <c r="B2543" s="206" t="s">
        <v>333</v>
      </c>
      <c r="C2543" s="206" t="s">
        <v>343</v>
      </c>
      <c r="D2543" s="210" t="s">
        <v>2734</v>
      </c>
      <c r="E2543" s="215" t="s">
        <v>484</v>
      </c>
      <c r="F2543" s="209" t="s">
        <v>198</v>
      </c>
      <c r="G2543" s="206" t="s">
        <v>90</v>
      </c>
      <c r="H2543" s="212">
        <v>331111</v>
      </c>
    </row>
    <row r="2544" spans="1:8" ht="29" hidden="1" x14ac:dyDescent="0.35">
      <c r="A2544" s="209">
        <v>3</v>
      </c>
      <c r="B2544" s="206" t="s">
        <v>333</v>
      </c>
      <c r="C2544" s="206" t="s">
        <v>343</v>
      </c>
      <c r="D2544" s="210" t="s">
        <v>2735</v>
      </c>
      <c r="E2544" s="215" t="s">
        <v>484</v>
      </c>
      <c r="F2544" s="209" t="s">
        <v>198</v>
      </c>
      <c r="G2544" s="206" t="s">
        <v>90</v>
      </c>
      <c r="H2544" s="212">
        <v>331111</v>
      </c>
    </row>
    <row r="2545" spans="1:8" ht="29" hidden="1" x14ac:dyDescent="0.35">
      <c r="A2545" s="209">
        <v>3</v>
      </c>
      <c r="B2545" s="206" t="s">
        <v>333</v>
      </c>
      <c r="C2545" s="206" t="s">
        <v>343</v>
      </c>
      <c r="D2545" s="210" t="s">
        <v>2736</v>
      </c>
      <c r="E2545" s="215" t="s">
        <v>484</v>
      </c>
      <c r="F2545" s="209" t="s">
        <v>198</v>
      </c>
      <c r="G2545" s="206" t="s">
        <v>90</v>
      </c>
      <c r="H2545" s="212">
        <v>331111</v>
      </c>
    </row>
    <row r="2546" spans="1:8" ht="29" hidden="1" x14ac:dyDescent="0.35">
      <c r="A2546" s="209">
        <v>3</v>
      </c>
      <c r="B2546" s="206" t="s">
        <v>333</v>
      </c>
      <c r="C2546" s="206" t="s">
        <v>343</v>
      </c>
      <c r="D2546" s="210" t="s">
        <v>2737</v>
      </c>
      <c r="E2546" s="215" t="s">
        <v>484</v>
      </c>
      <c r="F2546" s="209" t="s">
        <v>198</v>
      </c>
      <c r="G2546" s="206" t="s">
        <v>90</v>
      </c>
      <c r="H2546" s="212">
        <v>331111</v>
      </c>
    </row>
    <row r="2547" spans="1:8" hidden="1" x14ac:dyDescent="0.35">
      <c r="A2547" s="209">
        <v>3</v>
      </c>
      <c r="B2547" s="206" t="s">
        <v>333</v>
      </c>
      <c r="C2547" s="206" t="s">
        <v>343</v>
      </c>
      <c r="D2547" s="210" t="s">
        <v>2738</v>
      </c>
      <c r="E2547" s="215" t="s">
        <v>484</v>
      </c>
      <c r="F2547" s="209" t="s">
        <v>198</v>
      </c>
      <c r="G2547" s="206" t="s">
        <v>90</v>
      </c>
      <c r="H2547" s="212">
        <v>331111</v>
      </c>
    </row>
    <row r="2548" spans="1:8" ht="29" hidden="1" x14ac:dyDescent="0.35">
      <c r="A2548" s="209">
        <v>3</v>
      </c>
      <c r="B2548" s="206" t="s">
        <v>333</v>
      </c>
      <c r="C2548" s="206" t="s">
        <v>343</v>
      </c>
      <c r="D2548" s="210" t="s">
        <v>2717</v>
      </c>
      <c r="E2548" s="215" t="s">
        <v>484</v>
      </c>
      <c r="F2548" s="209" t="s">
        <v>198</v>
      </c>
      <c r="G2548" s="206" t="s">
        <v>90</v>
      </c>
      <c r="H2548" s="212">
        <v>331111</v>
      </c>
    </row>
    <row r="2549" spans="1:8" ht="29" hidden="1" x14ac:dyDescent="0.35">
      <c r="A2549" s="209">
        <v>3</v>
      </c>
      <c r="B2549" s="206" t="s">
        <v>333</v>
      </c>
      <c r="C2549" s="206" t="s">
        <v>343</v>
      </c>
      <c r="D2549" s="210" t="s">
        <v>2718</v>
      </c>
      <c r="E2549" s="215" t="s">
        <v>484</v>
      </c>
      <c r="F2549" s="209" t="s">
        <v>198</v>
      </c>
      <c r="G2549" s="206" t="s">
        <v>90</v>
      </c>
      <c r="H2549" s="212">
        <v>331111</v>
      </c>
    </row>
    <row r="2550" spans="1:8" ht="29" hidden="1" x14ac:dyDescent="0.35">
      <c r="A2550" s="209">
        <v>3</v>
      </c>
      <c r="B2550" s="206" t="s">
        <v>333</v>
      </c>
      <c r="C2550" s="206" t="s">
        <v>343</v>
      </c>
      <c r="D2550" s="210" t="s">
        <v>2719</v>
      </c>
      <c r="E2550" s="215" t="s">
        <v>484</v>
      </c>
      <c r="F2550" s="209" t="s">
        <v>198</v>
      </c>
      <c r="G2550" s="206" t="s">
        <v>90</v>
      </c>
      <c r="H2550" s="212">
        <v>331111</v>
      </c>
    </row>
    <row r="2551" spans="1:8" hidden="1" x14ac:dyDescent="0.35">
      <c r="A2551" s="209">
        <v>3</v>
      </c>
      <c r="B2551" s="206" t="s">
        <v>333</v>
      </c>
      <c r="C2551" s="206" t="s">
        <v>343</v>
      </c>
      <c r="D2551" s="210" t="s">
        <v>2720</v>
      </c>
      <c r="E2551" s="215" t="s">
        <v>484</v>
      </c>
      <c r="F2551" s="209" t="s">
        <v>198</v>
      </c>
      <c r="G2551" s="206" t="s">
        <v>90</v>
      </c>
      <c r="H2551" s="212">
        <v>331111</v>
      </c>
    </row>
    <row r="2552" spans="1:8" ht="29" hidden="1" x14ac:dyDescent="0.35">
      <c r="A2552" s="209">
        <v>3</v>
      </c>
      <c r="B2552" s="206" t="s">
        <v>333</v>
      </c>
      <c r="C2552" s="206" t="s">
        <v>343</v>
      </c>
      <c r="D2552" s="210" t="s">
        <v>2721</v>
      </c>
      <c r="E2552" s="215" t="s">
        <v>484</v>
      </c>
      <c r="F2552" s="209" t="s">
        <v>198</v>
      </c>
      <c r="G2552" s="206" t="s">
        <v>90</v>
      </c>
      <c r="H2552" s="212">
        <v>331111</v>
      </c>
    </row>
    <row r="2553" spans="1:8" ht="29" hidden="1" x14ac:dyDescent="0.35">
      <c r="A2553" s="209">
        <v>3</v>
      </c>
      <c r="B2553" s="206" t="s">
        <v>333</v>
      </c>
      <c r="C2553" s="206" t="s">
        <v>343</v>
      </c>
      <c r="D2553" s="210" t="s">
        <v>2739</v>
      </c>
      <c r="E2553" s="215" t="s">
        <v>484</v>
      </c>
      <c r="F2553" s="209" t="s">
        <v>198</v>
      </c>
      <c r="G2553" s="206" t="s">
        <v>90</v>
      </c>
      <c r="H2553" s="212">
        <v>331111</v>
      </c>
    </row>
    <row r="2554" spans="1:8" ht="29" hidden="1" x14ac:dyDescent="0.35">
      <c r="A2554" s="209">
        <v>3</v>
      </c>
      <c r="B2554" s="206" t="s">
        <v>333</v>
      </c>
      <c r="C2554" s="206" t="s">
        <v>343</v>
      </c>
      <c r="D2554" s="210" t="s">
        <v>2723</v>
      </c>
      <c r="E2554" s="215" t="s">
        <v>484</v>
      </c>
      <c r="F2554" s="209" t="s">
        <v>198</v>
      </c>
      <c r="G2554" s="206" t="s">
        <v>90</v>
      </c>
      <c r="H2554" s="212">
        <v>331111</v>
      </c>
    </row>
    <row r="2555" spans="1:8" ht="29" hidden="1" x14ac:dyDescent="0.35">
      <c r="A2555" s="209">
        <v>3</v>
      </c>
      <c r="B2555" s="206" t="s">
        <v>333</v>
      </c>
      <c r="C2555" s="206" t="s">
        <v>343</v>
      </c>
      <c r="D2555" s="210" t="s">
        <v>2724</v>
      </c>
      <c r="E2555" s="215" t="s">
        <v>484</v>
      </c>
      <c r="F2555" s="209" t="s">
        <v>198</v>
      </c>
      <c r="G2555" s="206" t="s">
        <v>90</v>
      </c>
      <c r="H2555" s="212">
        <v>331111</v>
      </c>
    </row>
    <row r="2556" spans="1:8" ht="29" hidden="1" x14ac:dyDescent="0.35">
      <c r="A2556" s="209">
        <v>3</v>
      </c>
      <c r="B2556" s="206" t="s">
        <v>333</v>
      </c>
      <c r="C2556" s="206" t="s">
        <v>343</v>
      </c>
      <c r="D2556" s="210" t="s">
        <v>2740</v>
      </c>
      <c r="E2556" s="214" t="s">
        <v>483</v>
      </c>
      <c r="F2556" s="209" t="s">
        <v>198</v>
      </c>
      <c r="G2556" s="206" t="s">
        <v>90</v>
      </c>
      <c r="H2556" s="212">
        <v>33111</v>
      </c>
    </row>
    <row r="2557" spans="1:8" ht="43.5" hidden="1" x14ac:dyDescent="0.35">
      <c r="A2557" s="209">
        <v>3</v>
      </c>
      <c r="B2557" s="206" t="s">
        <v>333</v>
      </c>
      <c r="C2557" s="206" t="s">
        <v>343</v>
      </c>
      <c r="D2557" s="210" t="s">
        <v>2741</v>
      </c>
      <c r="E2557" s="215" t="s">
        <v>484</v>
      </c>
      <c r="F2557" s="209" t="s">
        <v>198</v>
      </c>
      <c r="G2557" s="206" t="s">
        <v>90</v>
      </c>
      <c r="H2557" s="212">
        <v>331111</v>
      </c>
    </row>
    <row r="2558" spans="1:8" ht="29" hidden="1" x14ac:dyDescent="0.35">
      <c r="A2558" s="209">
        <v>3</v>
      </c>
      <c r="B2558" s="206" t="s">
        <v>333</v>
      </c>
      <c r="C2558" s="206" t="s">
        <v>343</v>
      </c>
      <c r="D2558" s="210" t="s">
        <v>2742</v>
      </c>
      <c r="E2558" s="215" t="s">
        <v>484</v>
      </c>
      <c r="F2558" s="209" t="s">
        <v>198</v>
      </c>
      <c r="G2558" s="206" t="s">
        <v>90</v>
      </c>
      <c r="H2558" s="212">
        <v>331111</v>
      </c>
    </row>
    <row r="2559" spans="1:8" hidden="1" x14ac:dyDescent="0.35">
      <c r="A2559" s="209">
        <v>3</v>
      </c>
      <c r="B2559" s="206" t="s">
        <v>333</v>
      </c>
      <c r="C2559" s="206" t="s">
        <v>343</v>
      </c>
      <c r="D2559" s="210" t="s">
        <v>2743</v>
      </c>
      <c r="E2559" s="215" t="s">
        <v>484</v>
      </c>
      <c r="F2559" s="209" t="s">
        <v>198</v>
      </c>
      <c r="G2559" s="206" t="s">
        <v>90</v>
      </c>
      <c r="H2559" s="212">
        <v>331111</v>
      </c>
    </row>
    <row r="2560" spans="1:8" hidden="1" x14ac:dyDescent="0.35">
      <c r="A2560" s="209">
        <v>3</v>
      </c>
      <c r="B2560" s="206" t="s">
        <v>333</v>
      </c>
      <c r="C2560" s="206" t="s">
        <v>343</v>
      </c>
      <c r="D2560" s="210" t="s">
        <v>2744</v>
      </c>
      <c r="E2560" s="215" t="s">
        <v>484</v>
      </c>
      <c r="F2560" s="209" t="s">
        <v>198</v>
      </c>
      <c r="G2560" s="206" t="s">
        <v>90</v>
      </c>
      <c r="H2560" s="212">
        <v>331111</v>
      </c>
    </row>
    <row r="2561" spans="1:8" hidden="1" x14ac:dyDescent="0.35">
      <c r="A2561" s="209">
        <v>3</v>
      </c>
      <c r="B2561" s="206" t="s">
        <v>333</v>
      </c>
      <c r="C2561" s="206" t="s">
        <v>343</v>
      </c>
      <c r="D2561" s="210" t="s">
        <v>2745</v>
      </c>
      <c r="E2561" s="215" t="s">
        <v>484</v>
      </c>
      <c r="F2561" s="209" t="s">
        <v>198</v>
      </c>
      <c r="G2561" s="206" t="s">
        <v>90</v>
      </c>
      <c r="H2561" s="212">
        <v>331111</v>
      </c>
    </row>
    <row r="2562" spans="1:8" hidden="1" x14ac:dyDescent="0.35">
      <c r="A2562" s="209">
        <v>3</v>
      </c>
      <c r="B2562" s="206" t="s">
        <v>333</v>
      </c>
      <c r="C2562" s="206" t="s">
        <v>343</v>
      </c>
      <c r="D2562" s="210" t="s">
        <v>2746</v>
      </c>
      <c r="E2562" s="215" t="s">
        <v>484</v>
      </c>
      <c r="F2562" s="209" t="s">
        <v>198</v>
      </c>
      <c r="G2562" s="206" t="s">
        <v>90</v>
      </c>
      <c r="H2562" s="212">
        <v>331111</v>
      </c>
    </row>
    <row r="2563" spans="1:8" ht="29" hidden="1" x14ac:dyDescent="0.35">
      <c r="A2563" s="209">
        <v>3</v>
      </c>
      <c r="B2563" s="206" t="s">
        <v>333</v>
      </c>
      <c r="C2563" s="206" t="s">
        <v>343</v>
      </c>
      <c r="D2563" s="210" t="s">
        <v>2747</v>
      </c>
      <c r="E2563" s="215" t="s">
        <v>484</v>
      </c>
      <c r="F2563" s="209" t="s">
        <v>198</v>
      </c>
      <c r="G2563" s="206" t="s">
        <v>90</v>
      </c>
      <c r="H2563" s="212">
        <v>331111</v>
      </c>
    </row>
    <row r="2564" spans="1:8" hidden="1" x14ac:dyDescent="0.35">
      <c r="A2564" s="209">
        <v>3</v>
      </c>
      <c r="B2564" s="206" t="s">
        <v>333</v>
      </c>
      <c r="C2564" s="206" t="s">
        <v>343</v>
      </c>
      <c r="D2564" s="210" t="s">
        <v>2748</v>
      </c>
      <c r="E2564" s="215" t="s">
        <v>484</v>
      </c>
      <c r="F2564" s="209" t="s">
        <v>198</v>
      </c>
      <c r="G2564" s="206" t="s">
        <v>90</v>
      </c>
      <c r="H2564" s="212">
        <v>331111</v>
      </c>
    </row>
    <row r="2565" spans="1:8" hidden="1" x14ac:dyDescent="0.35">
      <c r="A2565" s="209">
        <v>3</v>
      </c>
      <c r="B2565" s="206" t="s">
        <v>333</v>
      </c>
      <c r="C2565" s="206" t="s">
        <v>343</v>
      </c>
      <c r="D2565" s="210" t="s">
        <v>2749</v>
      </c>
      <c r="E2565" s="215" t="s">
        <v>484</v>
      </c>
      <c r="F2565" s="209" t="s">
        <v>198</v>
      </c>
      <c r="G2565" s="206" t="s">
        <v>90</v>
      </c>
      <c r="H2565" s="212">
        <v>331111</v>
      </c>
    </row>
    <row r="2566" spans="1:8" hidden="1" x14ac:dyDescent="0.35">
      <c r="A2566" s="209">
        <v>3</v>
      </c>
      <c r="B2566" s="206" t="s">
        <v>333</v>
      </c>
      <c r="C2566" s="206" t="s">
        <v>343</v>
      </c>
      <c r="D2566" s="210" t="s">
        <v>2750</v>
      </c>
      <c r="E2566" s="215" t="s">
        <v>484</v>
      </c>
      <c r="F2566" s="209" t="s">
        <v>198</v>
      </c>
      <c r="G2566" s="206" t="s">
        <v>90</v>
      </c>
      <c r="H2566" s="212">
        <v>331111</v>
      </c>
    </row>
    <row r="2567" spans="1:8" ht="29" hidden="1" x14ac:dyDescent="0.35">
      <c r="A2567" s="209">
        <v>3</v>
      </c>
      <c r="B2567" s="206" t="s">
        <v>333</v>
      </c>
      <c r="C2567" s="206" t="s">
        <v>343</v>
      </c>
      <c r="D2567" s="210" t="s">
        <v>2751</v>
      </c>
      <c r="E2567" s="215" t="s">
        <v>484</v>
      </c>
      <c r="F2567" s="209" t="s">
        <v>198</v>
      </c>
      <c r="G2567" s="206" t="s">
        <v>90</v>
      </c>
      <c r="H2567" s="212">
        <v>331111</v>
      </c>
    </row>
    <row r="2568" spans="1:8" ht="29" hidden="1" x14ac:dyDescent="0.35">
      <c r="A2568" s="209">
        <v>3</v>
      </c>
      <c r="B2568" s="206" t="s">
        <v>333</v>
      </c>
      <c r="C2568" s="206" t="s">
        <v>343</v>
      </c>
      <c r="D2568" s="210" t="s">
        <v>2752</v>
      </c>
      <c r="E2568" s="215" t="s">
        <v>484</v>
      </c>
      <c r="F2568" s="209" t="s">
        <v>198</v>
      </c>
      <c r="G2568" s="206" t="s">
        <v>90</v>
      </c>
      <c r="H2568" s="212">
        <v>331111</v>
      </c>
    </row>
    <row r="2569" spans="1:8" ht="29" hidden="1" x14ac:dyDescent="0.35">
      <c r="A2569" s="209">
        <v>3</v>
      </c>
      <c r="B2569" s="206" t="s">
        <v>333</v>
      </c>
      <c r="C2569" s="206" t="s">
        <v>343</v>
      </c>
      <c r="D2569" s="210" t="s">
        <v>2753</v>
      </c>
      <c r="E2569" s="215" t="s">
        <v>484</v>
      </c>
      <c r="F2569" s="209" t="s">
        <v>198</v>
      </c>
      <c r="G2569" s="206" t="s">
        <v>90</v>
      </c>
      <c r="H2569" s="212">
        <v>331111</v>
      </c>
    </row>
    <row r="2570" spans="1:8" hidden="1" x14ac:dyDescent="0.35">
      <c r="A2570" s="209">
        <v>3</v>
      </c>
      <c r="B2570" s="206" t="s">
        <v>333</v>
      </c>
      <c r="C2570" s="206" t="s">
        <v>343</v>
      </c>
      <c r="D2570" s="210" t="s">
        <v>2754</v>
      </c>
      <c r="E2570" s="215" t="s">
        <v>484</v>
      </c>
      <c r="F2570" s="209" t="s">
        <v>198</v>
      </c>
      <c r="G2570" s="206" t="s">
        <v>90</v>
      </c>
      <c r="H2570" s="212">
        <v>331111</v>
      </c>
    </row>
    <row r="2571" spans="1:8" hidden="1" x14ac:dyDescent="0.35">
      <c r="A2571" s="209">
        <v>3</v>
      </c>
      <c r="B2571" s="206" t="s">
        <v>333</v>
      </c>
      <c r="C2571" s="206" t="s">
        <v>343</v>
      </c>
      <c r="D2571" s="210" t="s">
        <v>2755</v>
      </c>
      <c r="E2571" s="215" t="s">
        <v>484</v>
      </c>
      <c r="F2571" s="209" t="s">
        <v>198</v>
      </c>
      <c r="G2571" s="206" t="s">
        <v>90</v>
      </c>
      <c r="H2571" s="212">
        <v>331111</v>
      </c>
    </row>
    <row r="2572" spans="1:8" hidden="1" x14ac:dyDescent="0.35">
      <c r="A2572" s="209">
        <v>3</v>
      </c>
      <c r="B2572" s="206" t="s">
        <v>333</v>
      </c>
      <c r="C2572" s="206" t="s">
        <v>343</v>
      </c>
      <c r="D2572" s="210" t="s">
        <v>2756</v>
      </c>
      <c r="E2572" s="215" t="s">
        <v>484</v>
      </c>
      <c r="F2572" s="209" t="s">
        <v>198</v>
      </c>
      <c r="G2572" s="206" t="s">
        <v>90</v>
      </c>
      <c r="H2572" s="212">
        <v>331111</v>
      </c>
    </row>
    <row r="2573" spans="1:8" hidden="1" x14ac:dyDescent="0.35">
      <c r="A2573" s="209">
        <v>3</v>
      </c>
      <c r="B2573" s="206" t="s">
        <v>333</v>
      </c>
      <c r="C2573" s="206" t="s">
        <v>343</v>
      </c>
      <c r="D2573" s="210" t="s">
        <v>2757</v>
      </c>
      <c r="E2573" s="215" t="s">
        <v>484</v>
      </c>
      <c r="F2573" s="209" t="s">
        <v>198</v>
      </c>
      <c r="G2573" s="206" t="s">
        <v>90</v>
      </c>
      <c r="H2573" s="212">
        <v>331111</v>
      </c>
    </row>
    <row r="2574" spans="1:8" ht="29" hidden="1" x14ac:dyDescent="0.35">
      <c r="A2574" s="209">
        <v>3</v>
      </c>
      <c r="B2574" s="206" t="s">
        <v>333</v>
      </c>
      <c r="C2574" s="206" t="s">
        <v>343</v>
      </c>
      <c r="D2574" s="210" t="s">
        <v>2758</v>
      </c>
      <c r="E2574" s="215" t="s">
        <v>484</v>
      </c>
      <c r="F2574" s="209" t="s">
        <v>198</v>
      </c>
      <c r="G2574" s="206" t="s">
        <v>90</v>
      </c>
      <c r="H2574" s="212">
        <v>331111</v>
      </c>
    </row>
    <row r="2575" spans="1:8" ht="29" hidden="1" x14ac:dyDescent="0.35">
      <c r="A2575" s="209">
        <v>3</v>
      </c>
      <c r="B2575" s="206" t="s">
        <v>333</v>
      </c>
      <c r="C2575" s="206" t="s">
        <v>343</v>
      </c>
      <c r="D2575" s="210" t="s">
        <v>2759</v>
      </c>
      <c r="E2575" s="215" t="s">
        <v>484</v>
      </c>
      <c r="F2575" s="209" t="s">
        <v>198</v>
      </c>
      <c r="G2575" s="206" t="s">
        <v>90</v>
      </c>
      <c r="H2575" s="212">
        <v>331111</v>
      </c>
    </row>
    <row r="2576" spans="1:8" hidden="1" x14ac:dyDescent="0.35">
      <c r="A2576" s="209">
        <v>3</v>
      </c>
      <c r="B2576" s="206" t="s">
        <v>333</v>
      </c>
      <c r="C2576" s="206" t="s">
        <v>343</v>
      </c>
      <c r="D2576" s="210" t="s">
        <v>2760</v>
      </c>
      <c r="E2576" s="215" t="s">
        <v>484</v>
      </c>
      <c r="F2576" s="209" t="s">
        <v>198</v>
      </c>
      <c r="G2576" s="206" t="s">
        <v>90</v>
      </c>
      <c r="H2576" s="212">
        <v>331111</v>
      </c>
    </row>
    <row r="2577" spans="1:8" ht="29" hidden="1" x14ac:dyDescent="0.35">
      <c r="A2577" s="209">
        <v>3</v>
      </c>
      <c r="B2577" s="206" t="s">
        <v>333</v>
      </c>
      <c r="C2577" s="206" t="s">
        <v>343</v>
      </c>
      <c r="D2577" s="210" t="s">
        <v>2761</v>
      </c>
      <c r="E2577" s="215" t="s">
        <v>484</v>
      </c>
      <c r="F2577" s="209" t="s">
        <v>198</v>
      </c>
      <c r="G2577" s="206" t="s">
        <v>90</v>
      </c>
      <c r="H2577" s="212">
        <v>331111</v>
      </c>
    </row>
    <row r="2578" spans="1:8" hidden="1" x14ac:dyDescent="0.35">
      <c r="A2578" s="209">
        <v>3</v>
      </c>
      <c r="B2578" s="206" t="s">
        <v>333</v>
      </c>
      <c r="C2578" s="206" t="s">
        <v>343</v>
      </c>
      <c r="D2578" s="210" t="s">
        <v>2762</v>
      </c>
      <c r="E2578" s="214" t="s">
        <v>483</v>
      </c>
      <c r="F2578" s="209" t="s">
        <v>625</v>
      </c>
      <c r="G2578" s="206" t="s">
        <v>90</v>
      </c>
      <c r="H2578" s="212">
        <v>33111</v>
      </c>
    </row>
    <row r="2579" spans="1:8" ht="29" hidden="1" x14ac:dyDescent="0.35">
      <c r="A2579" s="209">
        <v>3</v>
      </c>
      <c r="B2579" s="206" t="s">
        <v>333</v>
      </c>
      <c r="C2579" s="206" t="s">
        <v>343</v>
      </c>
      <c r="D2579" s="210" t="s">
        <v>2726</v>
      </c>
      <c r="E2579" s="215" t="s">
        <v>484</v>
      </c>
      <c r="F2579" s="209" t="s">
        <v>625</v>
      </c>
      <c r="G2579" s="206" t="s">
        <v>90</v>
      </c>
      <c r="H2579" s="212">
        <v>331111</v>
      </c>
    </row>
    <row r="2580" spans="1:8" ht="43.5" hidden="1" x14ac:dyDescent="0.35">
      <c r="A2580" s="209">
        <v>3</v>
      </c>
      <c r="B2580" s="206" t="s">
        <v>333</v>
      </c>
      <c r="C2580" s="206" t="s">
        <v>343</v>
      </c>
      <c r="D2580" s="210" t="s">
        <v>2763</v>
      </c>
      <c r="E2580" s="215" t="s">
        <v>484</v>
      </c>
      <c r="F2580" s="209" t="s">
        <v>625</v>
      </c>
      <c r="G2580" s="206" t="s">
        <v>90</v>
      </c>
      <c r="H2580" s="212">
        <v>331111</v>
      </c>
    </row>
    <row r="2581" spans="1:8" hidden="1" x14ac:dyDescent="0.35">
      <c r="A2581" s="209">
        <v>3</v>
      </c>
      <c r="B2581" s="206" t="s">
        <v>333</v>
      </c>
      <c r="C2581" s="206" t="s">
        <v>343</v>
      </c>
      <c r="D2581" s="210" t="s">
        <v>2743</v>
      </c>
      <c r="E2581" s="215" t="s">
        <v>484</v>
      </c>
      <c r="F2581" s="209" t="s">
        <v>625</v>
      </c>
      <c r="G2581" s="206" t="s">
        <v>90</v>
      </c>
      <c r="H2581" s="212">
        <v>331111</v>
      </c>
    </row>
    <row r="2582" spans="1:8" hidden="1" x14ac:dyDescent="0.35">
      <c r="A2582" s="209">
        <v>3</v>
      </c>
      <c r="B2582" s="206" t="s">
        <v>333</v>
      </c>
      <c r="C2582" s="206" t="s">
        <v>343</v>
      </c>
      <c r="D2582" s="210" t="s">
        <v>2744</v>
      </c>
      <c r="E2582" s="215" t="s">
        <v>484</v>
      </c>
      <c r="F2582" s="209" t="s">
        <v>625</v>
      </c>
      <c r="G2582" s="206" t="s">
        <v>90</v>
      </c>
      <c r="H2582" s="212">
        <v>331111</v>
      </c>
    </row>
    <row r="2583" spans="1:8" hidden="1" x14ac:dyDescent="0.35">
      <c r="A2583" s="209">
        <v>3</v>
      </c>
      <c r="B2583" s="206" t="s">
        <v>333</v>
      </c>
      <c r="C2583" s="206" t="s">
        <v>343</v>
      </c>
      <c r="D2583" s="210" t="s">
        <v>2764</v>
      </c>
      <c r="E2583" s="215" t="s">
        <v>484</v>
      </c>
      <c r="F2583" s="209" t="s">
        <v>625</v>
      </c>
      <c r="G2583" s="206" t="s">
        <v>90</v>
      </c>
      <c r="H2583" s="212">
        <v>331111</v>
      </c>
    </row>
    <row r="2584" spans="1:8" hidden="1" x14ac:dyDescent="0.35">
      <c r="A2584" s="209">
        <v>3</v>
      </c>
      <c r="B2584" s="206" t="s">
        <v>333</v>
      </c>
      <c r="C2584" s="206" t="s">
        <v>343</v>
      </c>
      <c r="D2584" s="210" t="s">
        <v>2765</v>
      </c>
      <c r="E2584" s="215" t="s">
        <v>484</v>
      </c>
      <c r="F2584" s="209" t="s">
        <v>625</v>
      </c>
      <c r="G2584" s="206" t="s">
        <v>90</v>
      </c>
      <c r="H2584" s="212">
        <v>331111</v>
      </c>
    </row>
    <row r="2585" spans="1:8" ht="29" hidden="1" x14ac:dyDescent="0.35">
      <c r="A2585" s="209">
        <v>3</v>
      </c>
      <c r="B2585" s="206" t="s">
        <v>333</v>
      </c>
      <c r="C2585" s="206" t="s">
        <v>343</v>
      </c>
      <c r="D2585" s="210" t="s">
        <v>2766</v>
      </c>
      <c r="E2585" s="215" t="s">
        <v>484</v>
      </c>
      <c r="F2585" s="209" t="s">
        <v>625</v>
      </c>
      <c r="G2585" s="206" t="s">
        <v>90</v>
      </c>
      <c r="H2585" s="212">
        <v>331111</v>
      </c>
    </row>
    <row r="2586" spans="1:8" hidden="1" x14ac:dyDescent="0.35">
      <c r="A2586" s="209">
        <v>3</v>
      </c>
      <c r="B2586" s="206" t="s">
        <v>333</v>
      </c>
      <c r="C2586" s="206" t="s">
        <v>343</v>
      </c>
      <c r="D2586" s="210" t="s">
        <v>2767</v>
      </c>
      <c r="E2586" s="215" t="s">
        <v>484</v>
      </c>
      <c r="F2586" s="209" t="s">
        <v>625</v>
      </c>
      <c r="G2586" s="206" t="s">
        <v>90</v>
      </c>
      <c r="H2586" s="212">
        <v>331111</v>
      </c>
    </row>
    <row r="2587" spans="1:8" hidden="1" x14ac:dyDescent="0.35">
      <c r="A2587" s="209">
        <v>3</v>
      </c>
      <c r="B2587" s="206" t="s">
        <v>333</v>
      </c>
      <c r="C2587" s="206" t="s">
        <v>343</v>
      </c>
      <c r="D2587" s="210" t="s">
        <v>2768</v>
      </c>
      <c r="E2587" s="215" t="s">
        <v>484</v>
      </c>
      <c r="F2587" s="209" t="s">
        <v>625</v>
      </c>
      <c r="G2587" s="206" t="s">
        <v>90</v>
      </c>
      <c r="H2587" s="212">
        <v>331111</v>
      </c>
    </row>
    <row r="2588" spans="1:8" hidden="1" x14ac:dyDescent="0.35">
      <c r="A2588" s="209">
        <v>3</v>
      </c>
      <c r="B2588" s="206" t="s">
        <v>333</v>
      </c>
      <c r="C2588" s="206" t="s">
        <v>343</v>
      </c>
      <c r="D2588" s="210" t="s">
        <v>2750</v>
      </c>
      <c r="E2588" s="215" t="s">
        <v>484</v>
      </c>
      <c r="F2588" s="209" t="s">
        <v>625</v>
      </c>
      <c r="G2588" s="206" t="s">
        <v>90</v>
      </c>
      <c r="H2588" s="212">
        <v>331111</v>
      </c>
    </row>
    <row r="2589" spans="1:8" ht="29" hidden="1" x14ac:dyDescent="0.35">
      <c r="A2589" s="209">
        <v>3</v>
      </c>
      <c r="B2589" s="206" t="s">
        <v>333</v>
      </c>
      <c r="C2589" s="206" t="s">
        <v>343</v>
      </c>
      <c r="D2589" s="210" t="s">
        <v>2751</v>
      </c>
      <c r="E2589" s="215" t="s">
        <v>484</v>
      </c>
      <c r="F2589" s="209" t="s">
        <v>625</v>
      </c>
      <c r="G2589" s="206" t="s">
        <v>90</v>
      </c>
      <c r="H2589" s="212">
        <v>331111</v>
      </c>
    </row>
    <row r="2590" spans="1:8" ht="29" hidden="1" x14ac:dyDescent="0.35">
      <c r="A2590" s="209">
        <v>3</v>
      </c>
      <c r="B2590" s="206" t="s">
        <v>333</v>
      </c>
      <c r="C2590" s="206" t="s">
        <v>343</v>
      </c>
      <c r="D2590" s="210" t="s">
        <v>2769</v>
      </c>
      <c r="E2590" s="215" t="s">
        <v>484</v>
      </c>
      <c r="F2590" s="209" t="s">
        <v>625</v>
      </c>
      <c r="G2590" s="206" t="s">
        <v>90</v>
      </c>
      <c r="H2590" s="212">
        <v>331111</v>
      </c>
    </row>
    <row r="2591" spans="1:8" ht="29" hidden="1" x14ac:dyDescent="0.35">
      <c r="A2591" s="209">
        <v>3</v>
      </c>
      <c r="B2591" s="206" t="s">
        <v>333</v>
      </c>
      <c r="C2591" s="206" t="s">
        <v>343</v>
      </c>
      <c r="D2591" s="210" t="s">
        <v>2753</v>
      </c>
      <c r="E2591" s="215" t="s">
        <v>484</v>
      </c>
      <c r="F2591" s="209" t="s">
        <v>625</v>
      </c>
      <c r="G2591" s="206" t="s">
        <v>90</v>
      </c>
      <c r="H2591" s="212">
        <v>331111</v>
      </c>
    </row>
    <row r="2592" spans="1:8" hidden="1" x14ac:dyDescent="0.35">
      <c r="A2592" s="209">
        <v>3</v>
      </c>
      <c r="B2592" s="206" t="s">
        <v>333</v>
      </c>
      <c r="C2592" s="206" t="s">
        <v>343</v>
      </c>
      <c r="D2592" s="210" t="s">
        <v>2754</v>
      </c>
      <c r="E2592" s="215" t="s">
        <v>484</v>
      </c>
      <c r="F2592" s="209" t="s">
        <v>625</v>
      </c>
      <c r="G2592" s="206" t="s">
        <v>90</v>
      </c>
      <c r="H2592" s="212">
        <v>331111</v>
      </c>
    </row>
    <row r="2593" spans="1:8" hidden="1" x14ac:dyDescent="0.35">
      <c r="A2593" s="209">
        <v>3</v>
      </c>
      <c r="B2593" s="206" t="s">
        <v>333</v>
      </c>
      <c r="C2593" s="206" t="s">
        <v>343</v>
      </c>
      <c r="D2593" s="210" t="s">
        <v>2755</v>
      </c>
      <c r="E2593" s="215" t="s">
        <v>484</v>
      </c>
      <c r="F2593" s="209" t="s">
        <v>625</v>
      </c>
      <c r="G2593" s="206" t="s">
        <v>90</v>
      </c>
      <c r="H2593" s="212">
        <v>331111</v>
      </c>
    </row>
    <row r="2594" spans="1:8" hidden="1" x14ac:dyDescent="0.35">
      <c r="A2594" s="209">
        <v>3</v>
      </c>
      <c r="B2594" s="206" t="s">
        <v>333</v>
      </c>
      <c r="C2594" s="206" t="s">
        <v>343</v>
      </c>
      <c r="D2594" s="210" t="s">
        <v>2756</v>
      </c>
      <c r="E2594" s="215" t="s">
        <v>484</v>
      </c>
      <c r="F2594" s="209" t="s">
        <v>625</v>
      </c>
      <c r="G2594" s="206" t="s">
        <v>90</v>
      </c>
      <c r="H2594" s="212">
        <v>331111</v>
      </c>
    </row>
    <row r="2595" spans="1:8" ht="29" hidden="1" x14ac:dyDescent="0.35">
      <c r="A2595" s="209">
        <v>3</v>
      </c>
      <c r="B2595" s="206" t="s">
        <v>333</v>
      </c>
      <c r="C2595" s="206" t="s">
        <v>343</v>
      </c>
      <c r="D2595" s="210" t="s">
        <v>2758</v>
      </c>
      <c r="E2595" s="215" t="s">
        <v>484</v>
      </c>
      <c r="F2595" s="209" t="s">
        <v>625</v>
      </c>
      <c r="G2595" s="206" t="s">
        <v>90</v>
      </c>
      <c r="H2595" s="212">
        <v>331111</v>
      </c>
    </row>
    <row r="2596" spans="1:8" ht="29" hidden="1" x14ac:dyDescent="0.35">
      <c r="A2596" s="209">
        <v>3</v>
      </c>
      <c r="B2596" s="206" t="s">
        <v>333</v>
      </c>
      <c r="C2596" s="206" t="s">
        <v>343</v>
      </c>
      <c r="D2596" s="210" t="s">
        <v>2759</v>
      </c>
      <c r="E2596" s="215" t="s">
        <v>484</v>
      </c>
      <c r="F2596" s="209" t="s">
        <v>625</v>
      </c>
      <c r="G2596" s="206" t="s">
        <v>90</v>
      </c>
      <c r="H2596" s="212">
        <v>331111</v>
      </c>
    </row>
    <row r="2597" spans="1:8" ht="29" hidden="1" x14ac:dyDescent="0.35">
      <c r="A2597" s="209">
        <v>3</v>
      </c>
      <c r="B2597" s="206" t="s">
        <v>333</v>
      </c>
      <c r="C2597" s="206" t="s">
        <v>343</v>
      </c>
      <c r="D2597" s="210" t="s">
        <v>2770</v>
      </c>
      <c r="E2597" s="215" t="s">
        <v>484</v>
      </c>
      <c r="F2597" s="209" t="s">
        <v>625</v>
      </c>
      <c r="G2597" s="206" t="s">
        <v>90</v>
      </c>
      <c r="H2597" s="212">
        <v>331111</v>
      </c>
    </row>
    <row r="2598" spans="1:8" hidden="1" x14ac:dyDescent="0.35">
      <c r="A2598" s="209">
        <v>3</v>
      </c>
      <c r="B2598" s="206" t="s">
        <v>333</v>
      </c>
      <c r="C2598" s="206" t="s">
        <v>343</v>
      </c>
      <c r="D2598" s="210" t="s">
        <v>2760</v>
      </c>
      <c r="E2598" s="215" t="s">
        <v>484</v>
      </c>
      <c r="F2598" s="209" t="s">
        <v>625</v>
      </c>
      <c r="G2598" s="206" t="s">
        <v>90</v>
      </c>
      <c r="H2598" s="212">
        <v>331111</v>
      </c>
    </row>
    <row r="2599" spans="1:8" ht="29" hidden="1" x14ac:dyDescent="0.35">
      <c r="A2599" s="209">
        <v>3</v>
      </c>
      <c r="B2599" s="206" t="s">
        <v>333</v>
      </c>
      <c r="C2599" s="206" t="s">
        <v>343</v>
      </c>
      <c r="D2599" s="210" t="s">
        <v>2761</v>
      </c>
      <c r="E2599" s="215" t="s">
        <v>484</v>
      </c>
      <c r="F2599" s="209" t="s">
        <v>625</v>
      </c>
      <c r="G2599" s="206" t="s">
        <v>90</v>
      </c>
      <c r="H2599" s="212">
        <v>331111</v>
      </c>
    </row>
    <row r="2600" spans="1:8" ht="29" hidden="1" x14ac:dyDescent="0.35">
      <c r="A2600" s="209">
        <v>3</v>
      </c>
      <c r="B2600" s="206" t="s">
        <v>333</v>
      </c>
      <c r="C2600" s="206" t="s">
        <v>343</v>
      </c>
      <c r="D2600" s="210" t="s">
        <v>2771</v>
      </c>
      <c r="E2600" s="214" t="s">
        <v>483</v>
      </c>
      <c r="F2600" s="209" t="s">
        <v>198</v>
      </c>
      <c r="G2600" s="206" t="s">
        <v>90</v>
      </c>
      <c r="H2600" s="212">
        <v>33111</v>
      </c>
    </row>
    <row r="2601" spans="1:8" ht="58" hidden="1" x14ac:dyDescent="0.35">
      <c r="A2601" s="209">
        <v>3</v>
      </c>
      <c r="B2601" s="206" t="s">
        <v>333</v>
      </c>
      <c r="C2601" s="206" t="s">
        <v>343</v>
      </c>
      <c r="D2601" s="210" t="s">
        <v>2772</v>
      </c>
      <c r="E2601" s="215" t="s">
        <v>484</v>
      </c>
      <c r="F2601" s="209" t="s">
        <v>198</v>
      </c>
      <c r="G2601" s="206" t="s">
        <v>90</v>
      </c>
      <c r="H2601" s="212">
        <v>331111</v>
      </c>
    </row>
    <row r="2602" spans="1:8" hidden="1" x14ac:dyDescent="0.35">
      <c r="A2602" s="209">
        <v>3</v>
      </c>
      <c r="B2602" s="206" t="s">
        <v>333</v>
      </c>
      <c r="C2602" s="206" t="s">
        <v>343</v>
      </c>
      <c r="D2602" s="210" t="s">
        <v>2773</v>
      </c>
      <c r="E2602" s="215" t="s">
        <v>484</v>
      </c>
      <c r="F2602" s="209" t="s">
        <v>198</v>
      </c>
      <c r="G2602" s="206" t="s">
        <v>90</v>
      </c>
      <c r="H2602" s="212">
        <v>331111</v>
      </c>
    </row>
    <row r="2603" spans="1:8" hidden="1" x14ac:dyDescent="0.35">
      <c r="A2603" s="209">
        <v>3</v>
      </c>
      <c r="B2603" s="206" t="s">
        <v>333</v>
      </c>
      <c r="C2603" s="206" t="s">
        <v>343</v>
      </c>
      <c r="D2603" s="210" t="s">
        <v>2774</v>
      </c>
      <c r="E2603" s="215" t="s">
        <v>484</v>
      </c>
      <c r="F2603" s="209" t="s">
        <v>198</v>
      </c>
      <c r="G2603" s="206" t="s">
        <v>90</v>
      </c>
      <c r="H2603" s="212">
        <v>331111</v>
      </c>
    </row>
    <row r="2604" spans="1:8" hidden="1" x14ac:dyDescent="0.35">
      <c r="A2604" s="209">
        <v>3</v>
      </c>
      <c r="B2604" s="206" t="s">
        <v>333</v>
      </c>
      <c r="C2604" s="206" t="s">
        <v>343</v>
      </c>
      <c r="D2604" s="210" t="s">
        <v>2775</v>
      </c>
      <c r="E2604" s="215" t="s">
        <v>484</v>
      </c>
      <c r="F2604" s="209" t="s">
        <v>198</v>
      </c>
      <c r="G2604" s="206" t="s">
        <v>90</v>
      </c>
      <c r="H2604" s="212">
        <v>331111</v>
      </c>
    </row>
    <row r="2605" spans="1:8" hidden="1" x14ac:dyDescent="0.35">
      <c r="A2605" s="209">
        <v>3</v>
      </c>
      <c r="B2605" s="206" t="s">
        <v>333</v>
      </c>
      <c r="C2605" s="206" t="s">
        <v>343</v>
      </c>
      <c r="D2605" s="210" t="s">
        <v>2776</v>
      </c>
      <c r="E2605" s="215" t="s">
        <v>484</v>
      </c>
      <c r="F2605" s="209" t="s">
        <v>198</v>
      </c>
      <c r="G2605" s="206" t="s">
        <v>90</v>
      </c>
      <c r="H2605" s="212">
        <v>331111</v>
      </c>
    </row>
    <row r="2606" spans="1:8" ht="29" hidden="1" x14ac:dyDescent="0.35">
      <c r="A2606" s="209">
        <v>3</v>
      </c>
      <c r="B2606" s="206" t="s">
        <v>333</v>
      </c>
      <c r="C2606" s="206" t="s">
        <v>343</v>
      </c>
      <c r="D2606" s="210" t="s">
        <v>2777</v>
      </c>
      <c r="E2606" s="214" t="s">
        <v>483</v>
      </c>
      <c r="F2606" s="209" t="s">
        <v>198</v>
      </c>
      <c r="G2606" s="206" t="s">
        <v>90</v>
      </c>
      <c r="H2606" s="212">
        <v>33111</v>
      </c>
    </row>
    <row r="2607" spans="1:8" ht="58" hidden="1" x14ac:dyDescent="0.35">
      <c r="A2607" s="209">
        <v>3</v>
      </c>
      <c r="B2607" s="206" t="s">
        <v>333</v>
      </c>
      <c r="C2607" s="206" t="s">
        <v>343</v>
      </c>
      <c r="D2607" s="210" t="s">
        <v>2778</v>
      </c>
      <c r="E2607" s="215" t="s">
        <v>484</v>
      </c>
      <c r="F2607" s="209" t="s">
        <v>198</v>
      </c>
      <c r="G2607" s="206" t="s">
        <v>90</v>
      </c>
      <c r="H2607" s="212">
        <v>331111</v>
      </c>
    </row>
    <row r="2608" spans="1:8" hidden="1" x14ac:dyDescent="0.35">
      <c r="A2608" s="209">
        <v>3</v>
      </c>
      <c r="B2608" s="206" t="s">
        <v>333</v>
      </c>
      <c r="C2608" s="206" t="s">
        <v>343</v>
      </c>
      <c r="D2608" s="210" t="s">
        <v>2773</v>
      </c>
      <c r="E2608" s="215" t="s">
        <v>484</v>
      </c>
      <c r="F2608" s="209" t="s">
        <v>198</v>
      </c>
      <c r="G2608" s="206" t="s">
        <v>90</v>
      </c>
      <c r="H2608" s="212">
        <v>331111</v>
      </c>
    </row>
    <row r="2609" spans="1:8" hidden="1" x14ac:dyDescent="0.35">
      <c r="A2609" s="209">
        <v>3</v>
      </c>
      <c r="B2609" s="206" t="s">
        <v>333</v>
      </c>
      <c r="C2609" s="206" t="s">
        <v>343</v>
      </c>
      <c r="D2609" s="210" t="s">
        <v>2774</v>
      </c>
      <c r="E2609" s="215" t="s">
        <v>484</v>
      </c>
      <c r="F2609" s="209" t="s">
        <v>198</v>
      </c>
      <c r="G2609" s="206" t="s">
        <v>90</v>
      </c>
      <c r="H2609" s="212">
        <v>331111</v>
      </c>
    </row>
    <row r="2610" spans="1:8" hidden="1" x14ac:dyDescent="0.35">
      <c r="A2610" s="209">
        <v>3</v>
      </c>
      <c r="B2610" s="206" t="s">
        <v>333</v>
      </c>
      <c r="C2610" s="206" t="s">
        <v>343</v>
      </c>
      <c r="D2610" s="210" t="s">
        <v>2775</v>
      </c>
      <c r="E2610" s="215" t="s">
        <v>484</v>
      </c>
      <c r="F2610" s="209" t="s">
        <v>198</v>
      </c>
      <c r="G2610" s="206" t="s">
        <v>90</v>
      </c>
      <c r="H2610" s="212">
        <v>331111</v>
      </c>
    </row>
    <row r="2611" spans="1:8" hidden="1" x14ac:dyDescent="0.35">
      <c r="A2611" s="209">
        <v>3</v>
      </c>
      <c r="B2611" s="206" t="s">
        <v>333</v>
      </c>
      <c r="C2611" s="206" t="s">
        <v>343</v>
      </c>
      <c r="D2611" s="210" t="s">
        <v>2776</v>
      </c>
      <c r="E2611" s="215" t="s">
        <v>484</v>
      </c>
      <c r="F2611" s="209" t="s">
        <v>198</v>
      </c>
      <c r="G2611" s="206" t="s">
        <v>90</v>
      </c>
      <c r="H2611" s="212">
        <v>331111</v>
      </c>
    </row>
    <row r="2612" spans="1:8" ht="29" hidden="1" x14ac:dyDescent="0.35">
      <c r="A2612" s="209">
        <v>3</v>
      </c>
      <c r="B2612" s="206" t="s">
        <v>333</v>
      </c>
      <c r="C2612" s="206" t="s">
        <v>343</v>
      </c>
      <c r="D2612" s="210" t="s">
        <v>2779</v>
      </c>
      <c r="E2612" s="214" t="s">
        <v>483</v>
      </c>
      <c r="F2612" s="209" t="s">
        <v>198</v>
      </c>
      <c r="G2612" s="206" t="s">
        <v>90</v>
      </c>
      <c r="H2612" s="212">
        <v>33111</v>
      </c>
    </row>
    <row r="2613" spans="1:8" ht="58" hidden="1" x14ac:dyDescent="0.35">
      <c r="A2613" s="209">
        <v>3</v>
      </c>
      <c r="B2613" s="206" t="s">
        <v>333</v>
      </c>
      <c r="C2613" s="206" t="s">
        <v>343</v>
      </c>
      <c r="D2613" s="210" t="s">
        <v>2780</v>
      </c>
      <c r="E2613" s="215" t="s">
        <v>484</v>
      </c>
      <c r="F2613" s="209" t="s">
        <v>198</v>
      </c>
      <c r="G2613" s="206" t="s">
        <v>90</v>
      </c>
      <c r="H2613" s="212">
        <v>331111</v>
      </c>
    </row>
    <row r="2614" spans="1:8" hidden="1" x14ac:dyDescent="0.35">
      <c r="A2614" s="209">
        <v>3</v>
      </c>
      <c r="B2614" s="206" t="s">
        <v>333</v>
      </c>
      <c r="C2614" s="206" t="s">
        <v>343</v>
      </c>
      <c r="D2614" s="210" t="s">
        <v>2781</v>
      </c>
      <c r="E2614" s="215" t="s">
        <v>484</v>
      </c>
      <c r="F2614" s="209" t="s">
        <v>198</v>
      </c>
      <c r="G2614" s="206" t="s">
        <v>90</v>
      </c>
      <c r="H2614" s="212">
        <v>331111</v>
      </c>
    </row>
    <row r="2615" spans="1:8" hidden="1" x14ac:dyDescent="0.35">
      <c r="A2615" s="209">
        <v>3</v>
      </c>
      <c r="B2615" s="206" t="s">
        <v>333</v>
      </c>
      <c r="C2615" s="206" t="s">
        <v>343</v>
      </c>
      <c r="D2615" s="210" t="s">
        <v>2782</v>
      </c>
      <c r="E2615" s="215" t="s">
        <v>484</v>
      </c>
      <c r="F2615" s="209" t="s">
        <v>198</v>
      </c>
      <c r="G2615" s="206" t="s">
        <v>90</v>
      </c>
      <c r="H2615" s="212">
        <v>331111</v>
      </c>
    </row>
    <row r="2616" spans="1:8" hidden="1" x14ac:dyDescent="0.35">
      <c r="A2616" s="209">
        <v>3</v>
      </c>
      <c r="B2616" s="206" t="s">
        <v>333</v>
      </c>
      <c r="C2616" s="206" t="s">
        <v>343</v>
      </c>
      <c r="D2616" s="210" t="s">
        <v>2783</v>
      </c>
      <c r="E2616" s="215" t="s">
        <v>484</v>
      </c>
      <c r="F2616" s="209" t="s">
        <v>198</v>
      </c>
      <c r="G2616" s="206" t="s">
        <v>90</v>
      </c>
      <c r="H2616" s="212">
        <v>331111</v>
      </c>
    </row>
    <row r="2617" spans="1:8" hidden="1" x14ac:dyDescent="0.35">
      <c r="A2617" s="209">
        <v>3</v>
      </c>
      <c r="B2617" s="206" t="s">
        <v>333</v>
      </c>
      <c r="C2617" s="206" t="s">
        <v>343</v>
      </c>
      <c r="D2617" s="210" t="s">
        <v>2784</v>
      </c>
      <c r="E2617" s="215" t="s">
        <v>484</v>
      </c>
      <c r="F2617" s="209" t="s">
        <v>198</v>
      </c>
      <c r="G2617" s="206" t="s">
        <v>90</v>
      </c>
      <c r="H2617" s="212">
        <v>331111</v>
      </c>
    </row>
    <row r="2618" spans="1:8" ht="29" hidden="1" x14ac:dyDescent="0.35">
      <c r="A2618" s="209">
        <v>3</v>
      </c>
      <c r="B2618" s="206" t="s">
        <v>333</v>
      </c>
      <c r="C2618" s="206" t="s">
        <v>343</v>
      </c>
      <c r="D2618" s="210" t="s">
        <v>2785</v>
      </c>
      <c r="E2618" s="214" t="s">
        <v>483</v>
      </c>
      <c r="F2618" s="209" t="s">
        <v>198</v>
      </c>
      <c r="G2618" s="206" t="s">
        <v>90</v>
      </c>
      <c r="H2618" s="212">
        <v>33111</v>
      </c>
    </row>
    <row r="2619" spans="1:8" ht="58" hidden="1" x14ac:dyDescent="0.35">
      <c r="A2619" s="209">
        <v>3</v>
      </c>
      <c r="B2619" s="206" t="s">
        <v>333</v>
      </c>
      <c r="C2619" s="206" t="s">
        <v>343</v>
      </c>
      <c r="D2619" s="210" t="s">
        <v>2786</v>
      </c>
      <c r="E2619" s="215" t="s">
        <v>484</v>
      </c>
      <c r="F2619" s="209" t="s">
        <v>198</v>
      </c>
      <c r="G2619" s="206" t="s">
        <v>90</v>
      </c>
      <c r="H2619" s="212">
        <v>331111</v>
      </c>
    </row>
    <row r="2620" spans="1:8" hidden="1" x14ac:dyDescent="0.35">
      <c r="A2620" s="209">
        <v>3</v>
      </c>
      <c r="B2620" s="206" t="s">
        <v>333</v>
      </c>
      <c r="C2620" s="206" t="s">
        <v>343</v>
      </c>
      <c r="D2620" s="210" t="s">
        <v>2787</v>
      </c>
      <c r="E2620" s="215" t="s">
        <v>484</v>
      </c>
      <c r="F2620" s="209" t="s">
        <v>198</v>
      </c>
      <c r="G2620" s="206" t="s">
        <v>90</v>
      </c>
      <c r="H2620" s="212">
        <v>331111</v>
      </c>
    </row>
    <row r="2621" spans="1:8" hidden="1" x14ac:dyDescent="0.35">
      <c r="A2621" s="209">
        <v>3</v>
      </c>
      <c r="B2621" s="206" t="s">
        <v>333</v>
      </c>
      <c r="C2621" s="206" t="s">
        <v>343</v>
      </c>
      <c r="D2621" s="210" t="s">
        <v>2782</v>
      </c>
      <c r="E2621" s="215" t="s">
        <v>484</v>
      </c>
      <c r="F2621" s="209" t="s">
        <v>198</v>
      </c>
      <c r="G2621" s="206" t="s">
        <v>90</v>
      </c>
      <c r="H2621" s="212">
        <v>331111</v>
      </c>
    </row>
    <row r="2622" spans="1:8" hidden="1" x14ac:dyDescent="0.35">
      <c r="A2622" s="209">
        <v>3</v>
      </c>
      <c r="B2622" s="206" t="s">
        <v>333</v>
      </c>
      <c r="C2622" s="206" t="s">
        <v>343</v>
      </c>
      <c r="D2622" s="210" t="s">
        <v>2783</v>
      </c>
      <c r="E2622" s="215" t="s">
        <v>484</v>
      </c>
      <c r="F2622" s="209" t="s">
        <v>198</v>
      </c>
      <c r="G2622" s="206" t="s">
        <v>90</v>
      </c>
      <c r="H2622" s="212">
        <v>331111</v>
      </c>
    </row>
    <row r="2623" spans="1:8" hidden="1" x14ac:dyDescent="0.35">
      <c r="A2623" s="209">
        <v>3</v>
      </c>
      <c r="B2623" s="206" t="s">
        <v>333</v>
      </c>
      <c r="C2623" s="206" t="s">
        <v>343</v>
      </c>
      <c r="D2623" s="210" t="s">
        <v>2784</v>
      </c>
      <c r="E2623" s="215" t="s">
        <v>484</v>
      </c>
      <c r="F2623" s="209" t="s">
        <v>198</v>
      </c>
      <c r="G2623" s="206" t="s">
        <v>90</v>
      </c>
      <c r="H2623" s="212">
        <v>331111</v>
      </c>
    </row>
    <row r="2624" spans="1:8" ht="29" hidden="1" x14ac:dyDescent="0.35">
      <c r="A2624" s="209">
        <v>3</v>
      </c>
      <c r="B2624" s="206" t="s">
        <v>333</v>
      </c>
      <c r="C2624" s="206" t="s">
        <v>343</v>
      </c>
      <c r="D2624" s="210" t="s">
        <v>2788</v>
      </c>
      <c r="E2624" s="214" t="s">
        <v>483</v>
      </c>
      <c r="F2624" s="209" t="s">
        <v>198</v>
      </c>
      <c r="G2624" s="206" t="s">
        <v>90</v>
      </c>
      <c r="H2624" s="212">
        <v>33111</v>
      </c>
    </row>
    <row r="2625" spans="1:8" ht="29" hidden="1" x14ac:dyDescent="0.35">
      <c r="A2625" s="209">
        <v>3</v>
      </c>
      <c r="B2625" s="206" t="s">
        <v>333</v>
      </c>
      <c r="C2625" s="206" t="s">
        <v>343</v>
      </c>
      <c r="D2625" s="210" t="s">
        <v>2789</v>
      </c>
      <c r="E2625" s="215" t="s">
        <v>484</v>
      </c>
      <c r="F2625" s="209" t="s">
        <v>198</v>
      </c>
      <c r="G2625" s="206" t="s">
        <v>90</v>
      </c>
      <c r="H2625" s="212">
        <v>331111</v>
      </c>
    </row>
    <row r="2626" spans="1:8" hidden="1" x14ac:dyDescent="0.35">
      <c r="A2626" s="209">
        <v>3</v>
      </c>
      <c r="B2626" s="206" t="s">
        <v>333</v>
      </c>
      <c r="C2626" s="206" t="s">
        <v>343</v>
      </c>
      <c r="D2626" s="210" t="s">
        <v>2790</v>
      </c>
      <c r="E2626" s="215" t="s">
        <v>484</v>
      </c>
      <c r="F2626" s="209" t="s">
        <v>198</v>
      </c>
      <c r="G2626" s="206" t="s">
        <v>90</v>
      </c>
      <c r="H2626" s="212">
        <v>331111</v>
      </c>
    </row>
    <row r="2627" spans="1:8" hidden="1" x14ac:dyDescent="0.35">
      <c r="A2627" s="209">
        <v>3</v>
      </c>
      <c r="B2627" s="206" t="s">
        <v>333</v>
      </c>
      <c r="C2627" s="206" t="s">
        <v>343</v>
      </c>
      <c r="D2627" s="210" t="s">
        <v>2791</v>
      </c>
      <c r="E2627" s="215" t="s">
        <v>484</v>
      </c>
      <c r="F2627" s="209" t="s">
        <v>198</v>
      </c>
      <c r="G2627" s="206" t="s">
        <v>90</v>
      </c>
      <c r="H2627" s="212">
        <v>331111</v>
      </c>
    </row>
    <row r="2628" spans="1:8" ht="29" hidden="1" x14ac:dyDescent="0.35">
      <c r="A2628" s="209">
        <v>3</v>
      </c>
      <c r="B2628" s="206" t="s">
        <v>333</v>
      </c>
      <c r="C2628" s="206" t="s">
        <v>343</v>
      </c>
      <c r="D2628" s="210" t="s">
        <v>2792</v>
      </c>
      <c r="E2628" s="214" t="s">
        <v>483</v>
      </c>
      <c r="F2628" s="209" t="s">
        <v>198</v>
      </c>
      <c r="G2628" s="206" t="s">
        <v>90</v>
      </c>
      <c r="H2628" s="212">
        <v>33111</v>
      </c>
    </row>
    <row r="2629" spans="1:8" ht="29" hidden="1" x14ac:dyDescent="0.35">
      <c r="A2629" s="209">
        <v>3</v>
      </c>
      <c r="B2629" s="206" t="s">
        <v>333</v>
      </c>
      <c r="C2629" s="206" t="s">
        <v>343</v>
      </c>
      <c r="D2629" s="210" t="s">
        <v>2789</v>
      </c>
      <c r="E2629" s="215" t="s">
        <v>484</v>
      </c>
      <c r="F2629" s="209" t="s">
        <v>198</v>
      </c>
      <c r="G2629" s="206" t="s">
        <v>90</v>
      </c>
      <c r="H2629" s="212">
        <v>331111</v>
      </c>
    </row>
    <row r="2630" spans="1:8" hidden="1" x14ac:dyDescent="0.35">
      <c r="A2630" s="209">
        <v>3</v>
      </c>
      <c r="B2630" s="206" t="s">
        <v>333</v>
      </c>
      <c r="C2630" s="206" t="s">
        <v>343</v>
      </c>
      <c r="D2630" s="210" t="s">
        <v>2790</v>
      </c>
      <c r="E2630" s="215" t="s">
        <v>484</v>
      </c>
      <c r="F2630" s="209" t="s">
        <v>198</v>
      </c>
      <c r="G2630" s="206" t="s">
        <v>90</v>
      </c>
      <c r="H2630" s="212">
        <v>331111</v>
      </c>
    </row>
    <row r="2631" spans="1:8" hidden="1" x14ac:dyDescent="0.35">
      <c r="A2631" s="209">
        <v>3</v>
      </c>
      <c r="B2631" s="206" t="s">
        <v>333</v>
      </c>
      <c r="C2631" s="206" t="s">
        <v>343</v>
      </c>
      <c r="D2631" s="210" t="s">
        <v>2791</v>
      </c>
      <c r="E2631" s="215" t="s">
        <v>484</v>
      </c>
      <c r="F2631" s="209" t="s">
        <v>198</v>
      </c>
      <c r="G2631" s="206" t="s">
        <v>90</v>
      </c>
      <c r="H2631" s="212">
        <v>331111</v>
      </c>
    </row>
    <row r="2632" spans="1:8" ht="29" hidden="1" x14ac:dyDescent="0.35">
      <c r="A2632" s="209">
        <v>3</v>
      </c>
      <c r="B2632" s="206" t="s">
        <v>333</v>
      </c>
      <c r="C2632" s="206" t="s">
        <v>343</v>
      </c>
      <c r="D2632" s="210" t="s">
        <v>2793</v>
      </c>
      <c r="E2632" s="214" t="s">
        <v>483</v>
      </c>
      <c r="F2632" s="209" t="s">
        <v>198</v>
      </c>
      <c r="G2632" s="206" t="s">
        <v>90</v>
      </c>
      <c r="H2632" s="212">
        <v>33111</v>
      </c>
    </row>
    <row r="2633" spans="1:8" ht="29" hidden="1" x14ac:dyDescent="0.35">
      <c r="A2633" s="209">
        <v>3</v>
      </c>
      <c r="B2633" s="206" t="s">
        <v>333</v>
      </c>
      <c r="C2633" s="206" t="s">
        <v>343</v>
      </c>
      <c r="D2633" s="210" t="s">
        <v>2794</v>
      </c>
      <c r="E2633" s="215" t="s">
        <v>484</v>
      </c>
      <c r="F2633" s="209" t="s">
        <v>198</v>
      </c>
      <c r="G2633" s="206" t="s">
        <v>90</v>
      </c>
      <c r="H2633" s="212">
        <v>331111</v>
      </c>
    </row>
    <row r="2634" spans="1:8" ht="29" hidden="1" x14ac:dyDescent="0.35">
      <c r="A2634" s="209">
        <v>3</v>
      </c>
      <c r="B2634" s="206" t="s">
        <v>333</v>
      </c>
      <c r="C2634" s="206" t="s">
        <v>343</v>
      </c>
      <c r="D2634" s="210" t="s">
        <v>2795</v>
      </c>
      <c r="E2634" s="215" t="s">
        <v>484</v>
      </c>
      <c r="F2634" s="209" t="s">
        <v>198</v>
      </c>
      <c r="G2634" s="206" t="s">
        <v>90</v>
      </c>
      <c r="H2634" s="212">
        <v>331111</v>
      </c>
    </row>
    <row r="2635" spans="1:8" ht="43.5" hidden="1" x14ac:dyDescent="0.35">
      <c r="A2635" s="209">
        <v>3</v>
      </c>
      <c r="B2635" s="206" t="s">
        <v>333</v>
      </c>
      <c r="C2635" s="206" t="s">
        <v>343</v>
      </c>
      <c r="D2635" s="210" t="s">
        <v>2796</v>
      </c>
      <c r="E2635" s="215" t="s">
        <v>484</v>
      </c>
      <c r="F2635" s="209" t="s">
        <v>198</v>
      </c>
      <c r="G2635" s="206" t="s">
        <v>90</v>
      </c>
      <c r="H2635" s="212">
        <v>331111</v>
      </c>
    </row>
    <row r="2636" spans="1:8" ht="29" hidden="1" x14ac:dyDescent="0.35">
      <c r="A2636" s="209">
        <v>3</v>
      </c>
      <c r="B2636" s="206" t="s">
        <v>333</v>
      </c>
      <c r="C2636" s="206" t="s">
        <v>343</v>
      </c>
      <c r="D2636" s="210" t="s">
        <v>2797</v>
      </c>
      <c r="E2636" s="215" t="s">
        <v>484</v>
      </c>
      <c r="F2636" s="209" t="s">
        <v>198</v>
      </c>
      <c r="G2636" s="206" t="s">
        <v>90</v>
      </c>
      <c r="H2636" s="212">
        <v>331111</v>
      </c>
    </row>
    <row r="2637" spans="1:8" hidden="1" x14ac:dyDescent="0.35">
      <c r="A2637" s="209">
        <v>3</v>
      </c>
      <c r="B2637" s="206" t="s">
        <v>333</v>
      </c>
      <c r="C2637" s="206" t="s">
        <v>343</v>
      </c>
      <c r="D2637" s="210" t="s">
        <v>2798</v>
      </c>
      <c r="E2637" s="215" t="s">
        <v>484</v>
      </c>
      <c r="F2637" s="209" t="s">
        <v>198</v>
      </c>
      <c r="G2637" s="206" t="s">
        <v>90</v>
      </c>
      <c r="H2637" s="212">
        <v>331111</v>
      </c>
    </row>
    <row r="2638" spans="1:8" hidden="1" x14ac:dyDescent="0.35">
      <c r="A2638" s="209">
        <v>3</v>
      </c>
      <c r="B2638" s="206" t="s">
        <v>333</v>
      </c>
      <c r="C2638" s="206" t="s">
        <v>343</v>
      </c>
      <c r="D2638" s="210" t="s">
        <v>2744</v>
      </c>
      <c r="E2638" s="215" t="s">
        <v>484</v>
      </c>
      <c r="F2638" s="209" t="s">
        <v>198</v>
      </c>
      <c r="G2638" s="206" t="s">
        <v>90</v>
      </c>
      <c r="H2638" s="212">
        <v>331111</v>
      </c>
    </row>
    <row r="2639" spans="1:8" hidden="1" x14ac:dyDescent="0.35">
      <c r="A2639" s="209">
        <v>3</v>
      </c>
      <c r="B2639" s="206" t="s">
        <v>333</v>
      </c>
      <c r="C2639" s="206" t="s">
        <v>343</v>
      </c>
      <c r="D2639" s="210" t="s">
        <v>2799</v>
      </c>
      <c r="E2639" s="215" t="s">
        <v>484</v>
      </c>
      <c r="F2639" s="209" t="s">
        <v>198</v>
      </c>
      <c r="G2639" s="206" t="s">
        <v>90</v>
      </c>
      <c r="H2639" s="212">
        <v>331111</v>
      </c>
    </row>
    <row r="2640" spans="1:8" hidden="1" x14ac:dyDescent="0.35">
      <c r="A2640" s="209">
        <v>3</v>
      </c>
      <c r="B2640" s="206" t="s">
        <v>333</v>
      </c>
      <c r="C2640" s="206" t="s">
        <v>343</v>
      </c>
      <c r="D2640" s="210" t="s">
        <v>2746</v>
      </c>
      <c r="E2640" s="215" t="s">
        <v>484</v>
      </c>
      <c r="F2640" s="209" t="s">
        <v>198</v>
      </c>
      <c r="G2640" s="206" t="s">
        <v>90</v>
      </c>
      <c r="H2640" s="212">
        <v>331111</v>
      </c>
    </row>
    <row r="2641" spans="1:8" ht="29" hidden="1" x14ac:dyDescent="0.35">
      <c r="A2641" s="209">
        <v>3</v>
      </c>
      <c r="B2641" s="206" t="s">
        <v>333</v>
      </c>
      <c r="C2641" s="206" t="s">
        <v>343</v>
      </c>
      <c r="D2641" s="210" t="s">
        <v>2766</v>
      </c>
      <c r="E2641" s="215" t="s">
        <v>484</v>
      </c>
      <c r="F2641" s="209" t="s">
        <v>198</v>
      </c>
      <c r="G2641" s="206" t="s">
        <v>90</v>
      </c>
      <c r="H2641" s="212">
        <v>331111</v>
      </c>
    </row>
    <row r="2642" spans="1:8" hidden="1" x14ac:dyDescent="0.35">
      <c r="A2642" s="209">
        <v>3</v>
      </c>
      <c r="B2642" s="206" t="s">
        <v>333</v>
      </c>
      <c r="C2642" s="206" t="s">
        <v>343</v>
      </c>
      <c r="D2642" s="210" t="s">
        <v>2800</v>
      </c>
      <c r="E2642" s="215" t="s">
        <v>484</v>
      </c>
      <c r="F2642" s="209" t="s">
        <v>198</v>
      </c>
      <c r="G2642" s="206" t="s">
        <v>90</v>
      </c>
      <c r="H2642" s="212">
        <v>331111</v>
      </c>
    </row>
    <row r="2643" spans="1:8" hidden="1" x14ac:dyDescent="0.35">
      <c r="A2643" s="209">
        <v>3</v>
      </c>
      <c r="B2643" s="206" t="s">
        <v>333</v>
      </c>
      <c r="C2643" s="206" t="s">
        <v>343</v>
      </c>
      <c r="D2643" s="210" t="s">
        <v>2768</v>
      </c>
      <c r="E2643" s="215" t="s">
        <v>484</v>
      </c>
      <c r="F2643" s="209" t="s">
        <v>198</v>
      </c>
      <c r="G2643" s="206" t="s">
        <v>90</v>
      </c>
      <c r="H2643" s="212">
        <v>331111</v>
      </c>
    </row>
    <row r="2644" spans="1:8" hidden="1" x14ac:dyDescent="0.35">
      <c r="A2644" s="209">
        <v>3</v>
      </c>
      <c r="B2644" s="206" t="s">
        <v>333</v>
      </c>
      <c r="C2644" s="206" t="s">
        <v>343</v>
      </c>
      <c r="D2644" s="210" t="s">
        <v>2801</v>
      </c>
      <c r="E2644" s="215" t="s">
        <v>484</v>
      </c>
      <c r="F2644" s="209" t="s">
        <v>198</v>
      </c>
      <c r="G2644" s="206" t="s">
        <v>90</v>
      </c>
      <c r="H2644" s="212">
        <v>331111</v>
      </c>
    </row>
    <row r="2645" spans="1:8" hidden="1" x14ac:dyDescent="0.35">
      <c r="A2645" s="209">
        <v>3</v>
      </c>
      <c r="B2645" s="206" t="s">
        <v>333</v>
      </c>
      <c r="C2645" s="206" t="s">
        <v>343</v>
      </c>
      <c r="D2645" s="210" t="s">
        <v>2802</v>
      </c>
      <c r="E2645" s="215" t="s">
        <v>484</v>
      </c>
      <c r="F2645" s="209" t="s">
        <v>198</v>
      </c>
      <c r="G2645" s="206" t="s">
        <v>90</v>
      </c>
      <c r="H2645" s="212">
        <v>331111</v>
      </c>
    </row>
    <row r="2646" spans="1:8" hidden="1" x14ac:dyDescent="0.35">
      <c r="A2646" s="209">
        <v>3</v>
      </c>
      <c r="B2646" s="206" t="s">
        <v>333</v>
      </c>
      <c r="C2646" s="206" t="s">
        <v>343</v>
      </c>
      <c r="D2646" s="210" t="s">
        <v>2803</v>
      </c>
      <c r="E2646" s="215" t="s">
        <v>484</v>
      </c>
      <c r="F2646" s="209" t="s">
        <v>198</v>
      </c>
      <c r="G2646" s="206" t="s">
        <v>90</v>
      </c>
      <c r="H2646" s="212">
        <v>331111</v>
      </c>
    </row>
    <row r="2647" spans="1:8" ht="29" hidden="1" x14ac:dyDescent="0.35">
      <c r="A2647" s="209">
        <v>3</v>
      </c>
      <c r="B2647" s="206" t="s">
        <v>333</v>
      </c>
      <c r="C2647" s="206" t="s">
        <v>343</v>
      </c>
      <c r="D2647" s="210" t="s">
        <v>2753</v>
      </c>
      <c r="E2647" s="215" t="s">
        <v>484</v>
      </c>
      <c r="F2647" s="209" t="s">
        <v>198</v>
      </c>
      <c r="G2647" s="206" t="s">
        <v>90</v>
      </c>
      <c r="H2647" s="212">
        <v>331111</v>
      </c>
    </row>
    <row r="2648" spans="1:8" hidden="1" x14ac:dyDescent="0.35">
      <c r="A2648" s="209">
        <v>3</v>
      </c>
      <c r="B2648" s="206" t="s">
        <v>333</v>
      </c>
      <c r="C2648" s="206" t="s">
        <v>343</v>
      </c>
      <c r="D2648" s="210" t="s">
        <v>2754</v>
      </c>
      <c r="E2648" s="215" t="s">
        <v>484</v>
      </c>
      <c r="F2648" s="209" t="s">
        <v>198</v>
      </c>
      <c r="G2648" s="206" t="s">
        <v>90</v>
      </c>
      <c r="H2648" s="212">
        <v>331111</v>
      </c>
    </row>
    <row r="2649" spans="1:8" hidden="1" x14ac:dyDescent="0.35">
      <c r="A2649" s="209">
        <v>3</v>
      </c>
      <c r="B2649" s="206" t="s">
        <v>333</v>
      </c>
      <c r="C2649" s="206" t="s">
        <v>343</v>
      </c>
      <c r="D2649" s="210" t="s">
        <v>2755</v>
      </c>
      <c r="E2649" s="215" t="s">
        <v>484</v>
      </c>
      <c r="F2649" s="209" t="s">
        <v>198</v>
      </c>
      <c r="G2649" s="206" t="s">
        <v>90</v>
      </c>
      <c r="H2649" s="212">
        <v>331111</v>
      </c>
    </row>
    <row r="2650" spans="1:8" hidden="1" x14ac:dyDescent="0.35">
      <c r="A2650" s="209">
        <v>3</v>
      </c>
      <c r="B2650" s="206" t="s">
        <v>333</v>
      </c>
      <c r="C2650" s="206" t="s">
        <v>343</v>
      </c>
      <c r="D2650" s="210" t="s">
        <v>2756</v>
      </c>
      <c r="E2650" s="215" t="s">
        <v>484</v>
      </c>
      <c r="F2650" s="209" t="s">
        <v>198</v>
      </c>
      <c r="G2650" s="206" t="s">
        <v>90</v>
      </c>
      <c r="H2650" s="212">
        <v>331111</v>
      </c>
    </row>
    <row r="2651" spans="1:8" ht="29" hidden="1" x14ac:dyDescent="0.35">
      <c r="A2651" s="209">
        <v>3</v>
      </c>
      <c r="B2651" s="206" t="s">
        <v>333</v>
      </c>
      <c r="C2651" s="206" t="s">
        <v>343</v>
      </c>
      <c r="D2651" s="210" t="s">
        <v>2804</v>
      </c>
      <c r="E2651" s="215" t="s">
        <v>484</v>
      </c>
      <c r="F2651" s="209" t="s">
        <v>198</v>
      </c>
      <c r="G2651" s="206" t="s">
        <v>90</v>
      </c>
      <c r="H2651" s="212">
        <v>331111</v>
      </c>
    </row>
    <row r="2652" spans="1:8" ht="29" hidden="1" x14ac:dyDescent="0.35">
      <c r="A2652" s="209">
        <v>3</v>
      </c>
      <c r="B2652" s="206" t="s">
        <v>333</v>
      </c>
      <c r="C2652" s="206" t="s">
        <v>343</v>
      </c>
      <c r="D2652" s="210" t="s">
        <v>2759</v>
      </c>
      <c r="E2652" s="215" t="s">
        <v>484</v>
      </c>
      <c r="F2652" s="209" t="s">
        <v>198</v>
      </c>
      <c r="G2652" s="206" t="s">
        <v>90</v>
      </c>
      <c r="H2652" s="212">
        <v>331111</v>
      </c>
    </row>
    <row r="2653" spans="1:8" hidden="1" x14ac:dyDescent="0.35">
      <c r="A2653" s="209">
        <v>3</v>
      </c>
      <c r="B2653" s="206" t="s">
        <v>333</v>
      </c>
      <c r="C2653" s="206" t="s">
        <v>343</v>
      </c>
      <c r="D2653" s="210" t="s">
        <v>2760</v>
      </c>
      <c r="E2653" s="215" t="s">
        <v>484</v>
      </c>
      <c r="F2653" s="209" t="s">
        <v>198</v>
      </c>
      <c r="G2653" s="206" t="s">
        <v>90</v>
      </c>
      <c r="H2653" s="212">
        <v>331111</v>
      </c>
    </row>
    <row r="2654" spans="1:8" ht="29" hidden="1" x14ac:dyDescent="0.35">
      <c r="A2654" s="209">
        <v>3</v>
      </c>
      <c r="B2654" s="206" t="s">
        <v>333</v>
      </c>
      <c r="C2654" s="206" t="s">
        <v>343</v>
      </c>
      <c r="D2654" s="210" t="s">
        <v>2761</v>
      </c>
      <c r="E2654" s="215" t="s">
        <v>484</v>
      </c>
      <c r="F2654" s="209" t="s">
        <v>198</v>
      </c>
      <c r="G2654" s="206" t="s">
        <v>90</v>
      </c>
      <c r="H2654" s="212">
        <v>331111</v>
      </c>
    </row>
    <row r="2655" spans="1:8" ht="43.5" hidden="1" x14ac:dyDescent="0.35">
      <c r="A2655" s="209">
        <v>3</v>
      </c>
      <c r="B2655" s="206" t="s">
        <v>333</v>
      </c>
      <c r="C2655" s="206" t="s">
        <v>343</v>
      </c>
      <c r="D2655" s="210" t="s">
        <v>2805</v>
      </c>
      <c r="E2655" s="214" t="s">
        <v>483</v>
      </c>
      <c r="F2655" s="209" t="s">
        <v>198</v>
      </c>
      <c r="G2655" s="206" t="s">
        <v>90</v>
      </c>
      <c r="H2655" s="212">
        <v>33111</v>
      </c>
    </row>
    <row r="2656" spans="1:8" ht="72.5" hidden="1" x14ac:dyDescent="0.35">
      <c r="A2656" s="209">
        <v>3</v>
      </c>
      <c r="B2656" s="206" t="s">
        <v>333</v>
      </c>
      <c r="C2656" s="206" t="s">
        <v>343</v>
      </c>
      <c r="D2656" s="210" t="s">
        <v>2806</v>
      </c>
      <c r="E2656" s="215" t="s">
        <v>484</v>
      </c>
      <c r="F2656" s="209" t="s">
        <v>198</v>
      </c>
      <c r="G2656" s="206" t="s">
        <v>90</v>
      </c>
      <c r="H2656" s="212">
        <v>331111</v>
      </c>
    </row>
    <row r="2657" spans="1:8" hidden="1" x14ac:dyDescent="0.35">
      <c r="A2657" s="209">
        <v>3</v>
      </c>
      <c r="B2657" s="206" t="s">
        <v>333</v>
      </c>
      <c r="C2657" s="206" t="s">
        <v>343</v>
      </c>
      <c r="D2657" s="210" t="s">
        <v>2781</v>
      </c>
      <c r="E2657" s="215" t="s">
        <v>484</v>
      </c>
      <c r="F2657" s="209" t="s">
        <v>198</v>
      </c>
      <c r="G2657" s="206" t="s">
        <v>90</v>
      </c>
      <c r="H2657" s="212">
        <v>331111</v>
      </c>
    </row>
    <row r="2658" spans="1:8" hidden="1" x14ac:dyDescent="0.35">
      <c r="A2658" s="209">
        <v>3</v>
      </c>
      <c r="B2658" s="206" t="s">
        <v>333</v>
      </c>
      <c r="C2658" s="206" t="s">
        <v>343</v>
      </c>
      <c r="D2658" s="210" t="s">
        <v>2782</v>
      </c>
      <c r="E2658" s="215" t="s">
        <v>484</v>
      </c>
      <c r="F2658" s="209" t="s">
        <v>198</v>
      </c>
      <c r="G2658" s="206" t="s">
        <v>90</v>
      </c>
      <c r="H2658" s="212">
        <v>331111</v>
      </c>
    </row>
    <row r="2659" spans="1:8" hidden="1" x14ac:dyDescent="0.35">
      <c r="A2659" s="209">
        <v>3</v>
      </c>
      <c r="B2659" s="206" t="s">
        <v>333</v>
      </c>
      <c r="C2659" s="206" t="s">
        <v>343</v>
      </c>
      <c r="D2659" s="210" t="s">
        <v>2783</v>
      </c>
      <c r="E2659" s="215" t="s">
        <v>484</v>
      </c>
      <c r="F2659" s="209" t="s">
        <v>198</v>
      </c>
      <c r="G2659" s="206" t="s">
        <v>90</v>
      </c>
      <c r="H2659" s="212">
        <v>331111</v>
      </c>
    </row>
    <row r="2660" spans="1:8" hidden="1" x14ac:dyDescent="0.35">
      <c r="A2660" s="209">
        <v>3</v>
      </c>
      <c r="B2660" s="206" t="s">
        <v>333</v>
      </c>
      <c r="C2660" s="206" t="s">
        <v>343</v>
      </c>
      <c r="D2660" s="210" t="s">
        <v>2784</v>
      </c>
      <c r="E2660" s="215" t="s">
        <v>484</v>
      </c>
      <c r="F2660" s="209" t="s">
        <v>198</v>
      </c>
      <c r="G2660" s="206" t="s">
        <v>90</v>
      </c>
      <c r="H2660" s="212">
        <v>331111</v>
      </c>
    </row>
    <row r="2661" spans="1:8" ht="43.5" hidden="1" x14ac:dyDescent="0.35">
      <c r="A2661" s="209">
        <v>3</v>
      </c>
      <c r="B2661" s="206" t="s">
        <v>333</v>
      </c>
      <c r="C2661" s="206" t="s">
        <v>343</v>
      </c>
      <c r="D2661" s="210" t="s">
        <v>2807</v>
      </c>
      <c r="E2661" s="214" t="s">
        <v>483</v>
      </c>
      <c r="F2661" s="209" t="s">
        <v>198</v>
      </c>
      <c r="G2661" s="206" t="s">
        <v>90</v>
      </c>
      <c r="H2661" s="212">
        <v>33111</v>
      </c>
    </row>
    <row r="2662" spans="1:8" ht="58" hidden="1" x14ac:dyDescent="0.35">
      <c r="A2662" s="209">
        <v>3</v>
      </c>
      <c r="B2662" s="206" t="s">
        <v>333</v>
      </c>
      <c r="C2662" s="206" t="s">
        <v>343</v>
      </c>
      <c r="D2662" s="210" t="s">
        <v>2808</v>
      </c>
      <c r="E2662" s="215" t="s">
        <v>484</v>
      </c>
      <c r="F2662" s="209" t="s">
        <v>198</v>
      </c>
      <c r="G2662" s="206" t="s">
        <v>90</v>
      </c>
      <c r="H2662" s="212">
        <v>331111</v>
      </c>
    </row>
    <row r="2663" spans="1:8" hidden="1" x14ac:dyDescent="0.35">
      <c r="A2663" s="209">
        <v>3</v>
      </c>
      <c r="B2663" s="206" t="s">
        <v>333</v>
      </c>
      <c r="C2663" s="206" t="s">
        <v>343</v>
      </c>
      <c r="D2663" s="210" t="s">
        <v>2781</v>
      </c>
      <c r="E2663" s="215" t="s">
        <v>484</v>
      </c>
      <c r="F2663" s="209" t="s">
        <v>198</v>
      </c>
      <c r="G2663" s="206" t="s">
        <v>90</v>
      </c>
      <c r="H2663" s="212">
        <v>331111</v>
      </c>
    </row>
    <row r="2664" spans="1:8" hidden="1" x14ac:dyDescent="0.35">
      <c r="A2664" s="209">
        <v>3</v>
      </c>
      <c r="B2664" s="206" t="s">
        <v>333</v>
      </c>
      <c r="C2664" s="206" t="s">
        <v>343</v>
      </c>
      <c r="D2664" s="210" t="s">
        <v>2782</v>
      </c>
      <c r="E2664" s="215" t="s">
        <v>484</v>
      </c>
      <c r="F2664" s="209" t="s">
        <v>198</v>
      </c>
      <c r="G2664" s="206" t="s">
        <v>90</v>
      </c>
      <c r="H2664" s="212">
        <v>331111</v>
      </c>
    </row>
    <row r="2665" spans="1:8" hidden="1" x14ac:dyDescent="0.35">
      <c r="A2665" s="209">
        <v>3</v>
      </c>
      <c r="B2665" s="206" t="s">
        <v>333</v>
      </c>
      <c r="C2665" s="206" t="s">
        <v>343</v>
      </c>
      <c r="D2665" s="210" t="s">
        <v>2783</v>
      </c>
      <c r="E2665" s="215" t="s">
        <v>484</v>
      </c>
      <c r="F2665" s="209" t="s">
        <v>198</v>
      </c>
      <c r="G2665" s="206" t="s">
        <v>90</v>
      </c>
      <c r="H2665" s="212">
        <v>331111</v>
      </c>
    </row>
    <row r="2666" spans="1:8" hidden="1" x14ac:dyDescent="0.35">
      <c r="A2666" s="209">
        <v>3</v>
      </c>
      <c r="B2666" s="206" t="s">
        <v>333</v>
      </c>
      <c r="C2666" s="206" t="s">
        <v>343</v>
      </c>
      <c r="D2666" s="210" t="s">
        <v>2784</v>
      </c>
      <c r="E2666" s="215" t="s">
        <v>484</v>
      </c>
      <c r="F2666" s="209" t="s">
        <v>198</v>
      </c>
      <c r="G2666" s="206" t="s">
        <v>90</v>
      </c>
      <c r="H2666" s="212">
        <v>331111</v>
      </c>
    </row>
    <row r="2667" spans="1:8" ht="43.5" hidden="1" x14ac:dyDescent="0.35">
      <c r="A2667" s="209">
        <v>3</v>
      </c>
      <c r="B2667" s="206" t="s">
        <v>333</v>
      </c>
      <c r="C2667" s="206" t="s">
        <v>343</v>
      </c>
      <c r="D2667" s="210" t="s">
        <v>2809</v>
      </c>
      <c r="E2667" s="214" t="s">
        <v>483</v>
      </c>
      <c r="F2667" s="209" t="s">
        <v>198</v>
      </c>
      <c r="G2667" s="206" t="s">
        <v>90</v>
      </c>
      <c r="H2667" s="212">
        <v>33111</v>
      </c>
    </row>
    <row r="2668" spans="1:8" ht="43.5" hidden="1" x14ac:dyDescent="0.35">
      <c r="A2668" s="209">
        <v>3</v>
      </c>
      <c r="B2668" s="206" t="s">
        <v>333</v>
      </c>
      <c r="C2668" s="206" t="s">
        <v>343</v>
      </c>
      <c r="D2668" s="210" t="s">
        <v>2810</v>
      </c>
      <c r="E2668" s="215" t="s">
        <v>484</v>
      </c>
      <c r="F2668" s="209" t="s">
        <v>198</v>
      </c>
      <c r="G2668" s="206" t="s">
        <v>90</v>
      </c>
      <c r="H2668" s="212">
        <v>331111</v>
      </c>
    </row>
    <row r="2669" spans="1:8" hidden="1" x14ac:dyDescent="0.35">
      <c r="A2669" s="209">
        <v>3</v>
      </c>
      <c r="B2669" s="206" t="s">
        <v>333</v>
      </c>
      <c r="C2669" s="206" t="s">
        <v>343</v>
      </c>
      <c r="D2669" s="210" t="s">
        <v>2790</v>
      </c>
      <c r="E2669" s="215" t="s">
        <v>484</v>
      </c>
      <c r="F2669" s="209" t="s">
        <v>198</v>
      </c>
      <c r="G2669" s="206" t="s">
        <v>90</v>
      </c>
      <c r="H2669" s="212">
        <v>331111</v>
      </c>
    </row>
    <row r="2670" spans="1:8" hidden="1" x14ac:dyDescent="0.35">
      <c r="A2670" s="209">
        <v>3</v>
      </c>
      <c r="B2670" s="206" t="s">
        <v>333</v>
      </c>
      <c r="C2670" s="206" t="s">
        <v>343</v>
      </c>
      <c r="D2670" s="210" t="s">
        <v>2791</v>
      </c>
      <c r="E2670" s="215" t="s">
        <v>484</v>
      </c>
      <c r="F2670" s="209" t="s">
        <v>198</v>
      </c>
      <c r="G2670" s="206" t="s">
        <v>90</v>
      </c>
      <c r="H2670" s="212">
        <v>331111</v>
      </c>
    </row>
    <row r="2671" spans="1:8" ht="29" hidden="1" x14ac:dyDescent="0.35">
      <c r="A2671" s="209">
        <v>3</v>
      </c>
      <c r="B2671" s="206" t="s">
        <v>333</v>
      </c>
      <c r="C2671" s="206" t="s">
        <v>343</v>
      </c>
      <c r="D2671" s="210" t="s">
        <v>2811</v>
      </c>
      <c r="E2671" s="214" t="s">
        <v>483</v>
      </c>
      <c r="F2671" s="209" t="s">
        <v>198</v>
      </c>
      <c r="G2671" s="206" t="s">
        <v>90</v>
      </c>
      <c r="H2671" s="212">
        <v>33111</v>
      </c>
    </row>
    <row r="2672" spans="1:8" ht="29" hidden="1" x14ac:dyDescent="0.35">
      <c r="A2672" s="209">
        <v>3</v>
      </c>
      <c r="B2672" s="206" t="s">
        <v>333</v>
      </c>
      <c r="C2672" s="206" t="s">
        <v>343</v>
      </c>
      <c r="D2672" s="210" t="s">
        <v>2789</v>
      </c>
      <c r="E2672" s="215" t="s">
        <v>484</v>
      </c>
      <c r="F2672" s="209" t="s">
        <v>198</v>
      </c>
      <c r="G2672" s="206" t="s">
        <v>90</v>
      </c>
      <c r="H2672" s="212">
        <v>331111</v>
      </c>
    </row>
    <row r="2673" spans="1:8" hidden="1" x14ac:dyDescent="0.35">
      <c r="A2673" s="209">
        <v>3</v>
      </c>
      <c r="B2673" s="206" t="s">
        <v>333</v>
      </c>
      <c r="C2673" s="206" t="s">
        <v>343</v>
      </c>
      <c r="D2673" s="210" t="s">
        <v>2790</v>
      </c>
      <c r="E2673" s="215" t="s">
        <v>484</v>
      </c>
      <c r="F2673" s="209" t="s">
        <v>198</v>
      </c>
      <c r="G2673" s="206" t="s">
        <v>90</v>
      </c>
      <c r="H2673" s="212">
        <v>331111</v>
      </c>
    </row>
    <row r="2674" spans="1:8" hidden="1" x14ac:dyDescent="0.35">
      <c r="A2674" s="209">
        <v>3</v>
      </c>
      <c r="B2674" s="206" t="s">
        <v>333</v>
      </c>
      <c r="C2674" s="206" t="s">
        <v>343</v>
      </c>
      <c r="D2674" s="210" t="s">
        <v>2791</v>
      </c>
      <c r="E2674" s="215" t="s">
        <v>484</v>
      </c>
      <c r="F2674" s="209" t="s">
        <v>198</v>
      </c>
      <c r="G2674" s="206" t="s">
        <v>90</v>
      </c>
      <c r="H2674" s="212">
        <v>331111</v>
      </c>
    </row>
    <row r="2675" spans="1:8" hidden="1" x14ac:dyDescent="0.35">
      <c r="A2675" s="209">
        <v>3</v>
      </c>
      <c r="B2675" s="206" t="s">
        <v>333</v>
      </c>
      <c r="C2675" s="206" t="s">
        <v>343</v>
      </c>
      <c r="D2675" s="210" t="s">
        <v>2812</v>
      </c>
      <c r="E2675" s="214" t="s">
        <v>483</v>
      </c>
      <c r="F2675" s="209" t="s">
        <v>198</v>
      </c>
      <c r="G2675" s="206" t="s">
        <v>90</v>
      </c>
      <c r="H2675" s="212">
        <v>33111</v>
      </c>
    </row>
    <row r="2676" spans="1:8" ht="29" hidden="1" x14ac:dyDescent="0.35">
      <c r="A2676" s="209">
        <v>3</v>
      </c>
      <c r="B2676" s="206" t="s">
        <v>333</v>
      </c>
      <c r="C2676" s="206" t="s">
        <v>343</v>
      </c>
      <c r="D2676" s="210" t="s">
        <v>2813</v>
      </c>
      <c r="E2676" s="215" t="s">
        <v>484</v>
      </c>
      <c r="F2676" s="209" t="s">
        <v>198</v>
      </c>
      <c r="G2676" s="206" t="s">
        <v>90</v>
      </c>
      <c r="H2676" s="212">
        <v>331111</v>
      </c>
    </row>
    <row r="2677" spans="1:8" ht="29" hidden="1" x14ac:dyDescent="0.35">
      <c r="A2677" s="209">
        <v>3</v>
      </c>
      <c r="B2677" s="206" t="s">
        <v>333</v>
      </c>
      <c r="C2677" s="206" t="s">
        <v>343</v>
      </c>
      <c r="D2677" s="210" t="s">
        <v>2814</v>
      </c>
      <c r="E2677" s="215" t="s">
        <v>484</v>
      </c>
      <c r="F2677" s="209" t="s">
        <v>198</v>
      </c>
      <c r="G2677" s="206" t="s">
        <v>90</v>
      </c>
      <c r="H2677" s="212">
        <v>331111</v>
      </c>
    </row>
    <row r="2678" spans="1:8" hidden="1" x14ac:dyDescent="0.35">
      <c r="A2678" s="209">
        <v>3</v>
      </c>
      <c r="B2678" s="206" t="s">
        <v>333</v>
      </c>
      <c r="C2678" s="206" t="s">
        <v>343</v>
      </c>
      <c r="D2678" s="210" t="s">
        <v>2815</v>
      </c>
      <c r="E2678" s="215" t="s">
        <v>484</v>
      </c>
      <c r="F2678" s="209" t="s">
        <v>198</v>
      </c>
      <c r="G2678" s="206" t="s">
        <v>90</v>
      </c>
      <c r="H2678" s="212">
        <v>331111</v>
      </c>
    </row>
    <row r="2679" spans="1:8" hidden="1" x14ac:dyDescent="0.35">
      <c r="A2679" s="209">
        <v>3</v>
      </c>
      <c r="B2679" s="206" t="s">
        <v>333</v>
      </c>
      <c r="C2679" s="206" t="s">
        <v>343</v>
      </c>
      <c r="D2679" s="210" t="s">
        <v>2816</v>
      </c>
      <c r="E2679" s="215" t="s">
        <v>484</v>
      </c>
      <c r="F2679" s="209" t="s">
        <v>198</v>
      </c>
      <c r="G2679" s="206" t="s">
        <v>90</v>
      </c>
      <c r="H2679" s="212">
        <v>331111</v>
      </c>
    </row>
    <row r="2680" spans="1:8" hidden="1" x14ac:dyDescent="0.35">
      <c r="A2680" s="209">
        <v>3</v>
      </c>
      <c r="B2680" s="206" t="s">
        <v>333</v>
      </c>
      <c r="C2680" s="206" t="s">
        <v>343</v>
      </c>
      <c r="D2680" s="210" t="s">
        <v>2817</v>
      </c>
      <c r="E2680" s="214" t="s">
        <v>483</v>
      </c>
      <c r="F2680" s="209" t="s">
        <v>198</v>
      </c>
      <c r="G2680" s="206" t="s">
        <v>90</v>
      </c>
      <c r="H2680" s="212">
        <v>33111</v>
      </c>
    </row>
    <row r="2681" spans="1:8" ht="29" hidden="1" x14ac:dyDescent="0.35">
      <c r="A2681" s="209">
        <v>3</v>
      </c>
      <c r="B2681" s="206" t="s">
        <v>333</v>
      </c>
      <c r="C2681" s="206" t="s">
        <v>343</v>
      </c>
      <c r="D2681" s="210" t="s">
        <v>2813</v>
      </c>
      <c r="E2681" s="215" t="s">
        <v>484</v>
      </c>
      <c r="F2681" s="209" t="s">
        <v>198</v>
      </c>
      <c r="G2681" s="206" t="s">
        <v>90</v>
      </c>
      <c r="H2681" s="212">
        <v>331111</v>
      </c>
    </row>
    <row r="2682" spans="1:8" hidden="1" x14ac:dyDescent="0.35">
      <c r="A2682" s="209">
        <v>3</v>
      </c>
      <c r="B2682" s="206" t="s">
        <v>333</v>
      </c>
      <c r="C2682" s="206" t="s">
        <v>343</v>
      </c>
      <c r="D2682" s="210" t="s">
        <v>2815</v>
      </c>
      <c r="E2682" s="215" t="s">
        <v>484</v>
      </c>
      <c r="F2682" s="209" t="s">
        <v>198</v>
      </c>
      <c r="G2682" s="206" t="s">
        <v>90</v>
      </c>
      <c r="H2682" s="212">
        <v>331111</v>
      </c>
    </row>
    <row r="2683" spans="1:8" ht="29" hidden="1" x14ac:dyDescent="0.35">
      <c r="A2683" s="209">
        <v>3</v>
      </c>
      <c r="B2683" s="206" t="s">
        <v>333</v>
      </c>
      <c r="C2683" s="206" t="s">
        <v>343</v>
      </c>
      <c r="D2683" s="210" t="s">
        <v>2818</v>
      </c>
      <c r="E2683" s="215" t="s">
        <v>484</v>
      </c>
      <c r="F2683" s="209" t="s">
        <v>198</v>
      </c>
      <c r="G2683" s="206" t="s">
        <v>90</v>
      </c>
      <c r="H2683" s="212">
        <v>331111</v>
      </c>
    </row>
    <row r="2684" spans="1:8" hidden="1" x14ac:dyDescent="0.35">
      <c r="A2684" s="209">
        <v>3</v>
      </c>
      <c r="B2684" s="206" t="s">
        <v>333</v>
      </c>
      <c r="C2684" s="206" t="s">
        <v>343</v>
      </c>
      <c r="D2684" s="210" t="s">
        <v>2819</v>
      </c>
      <c r="E2684" s="214" t="s">
        <v>483</v>
      </c>
      <c r="F2684" s="209" t="s">
        <v>198</v>
      </c>
      <c r="G2684" s="206" t="s">
        <v>90</v>
      </c>
      <c r="H2684" s="212">
        <v>33111</v>
      </c>
    </row>
    <row r="2685" spans="1:8" hidden="1" x14ac:dyDescent="0.35">
      <c r="A2685" s="209">
        <v>3</v>
      </c>
      <c r="B2685" s="206" t="s">
        <v>333</v>
      </c>
      <c r="C2685" s="206" t="s">
        <v>343</v>
      </c>
      <c r="D2685" s="210" t="s">
        <v>2820</v>
      </c>
      <c r="E2685" s="215" t="s">
        <v>484</v>
      </c>
      <c r="F2685" s="209" t="s">
        <v>198</v>
      </c>
      <c r="G2685" s="206" t="s">
        <v>90</v>
      </c>
      <c r="H2685" s="212">
        <v>331111</v>
      </c>
    </row>
    <row r="2686" spans="1:8" hidden="1" x14ac:dyDescent="0.35">
      <c r="A2686" s="209">
        <v>3</v>
      </c>
      <c r="B2686" s="206" t="s">
        <v>333</v>
      </c>
      <c r="C2686" s="206" t="s">
        <v>343</v>
      </c>
      <c r="D2686" s="210" t="s">
        <v>2821</v>
      </c>
      <c r="E2686" s="215" t="s">
        <v>484</v>
      </c>
      <c r="F2686" s="209" t="s">
        <v>198</v>
      </c>
      <c r="G2686" s="206" t="s">
        <v>90</v>
      </c>
      <c r="H2686" s="212">
        <v>331111</v>
      </c>
    </row>
    <row r="2687" spans="1:8" hidden="1" x14ac:dyDescent="0.35">
      <c r="A2687" s="209">
        <v>3</v>
      </c>
      <c r="B2687" s="206" t="s">
        <v>333</v>
      </c>
      <c r="C2687" s="206" t="s">
        <v>343</v>
      </c>
      <c r="D2687" s="210" t="s">
        <v>2822</v>
      </c>
      <c r="E2687" s="215" t="s">
        <v>484</v>
      </c>
      <c r="F2687" s="209" t="s">
        <v>198</v>
      </c>
      <c r="G2687" s="206" t="s">
        <v>90</v>
      </c>
      <c r="H2687" s="212">
        <v>331111</v>
      </c>
    </row>
    <row r="2688" spans="1:8" hidden="1" x14ac:dyDescent="0.35">
      <c r="A2688" s="209">
        <v>3</v>
      </c>
      <c r="B2688" s="206" t="s">
        <v>333</v>
      </c>
      <c r="C2688" s="206" t="s">
        <v>343</v>
      </c>
      <c r="D2688" s="210" t="s">
        <v>2823</v>
      </c>
      <c r="E2688" s="215" t="s">
        <v>484</v>
      </c>
      <c r="F2688" s="209" t="s">
        <v>198</v>
      </c>
      <c r="G2688" s="206" t="s">
        <v>90</v>
      </c>
      <c r="H2688" s="212">
        <v>331111</v>
      </c>
    </row>
    <row r="2689" spans="1:8" ht="29" hidden="1" x14ac:dyDescent="0.35">
      <c r="A2689" s="209">
        <v>3</v>
      </c>
      <c r="B2689" s="206" t="s">
        <v>333</v>
      </c>
      <c r="C2689" s="206" t="s">
        <v>343</v>
      </c>
      <c r="D2689" s="210" t="s">
        <v>2824</v>
      </c>
      <c r="E2689" s="215" t="s">
        <v>484</v>
      </c>
      <c r="F2689" s="209" t="s">
        <v>198</v>
      </c>
      <c r="G2689" s="206" t="s">
        <v>90</v>
      </c>
      <c r="H2689" s="212">
        <v>331111</v>
      </c>
    </row>
    <row r="2690" spans="1:8" hidden="1" x14ac:dyDescent="0.35">
      <c r="A2690" s="209">
        <v>3</v>
      </c>
      <c r="B2690" s="206" t="s">
        <v>333</v>
      </c>
      <c r="C2690" s="206" t="s">
        <v>343</v>
      </c>
      <c r="D2690" s="210" t="s">
        <v>2825</v>
      </c>
      <c r="E2690" s="214" t="s">
        <v>483</v>
      </c>
      <c r="F2690" s="209" t="s">
        <v>198</v>
      </c>
      <c r="G2690" s="206" t="s">
        <v>90</v>
      </c>
      <c r="H2690" s="212">
        <v>33111</v>
      </c>
    </row>
    <row r="2691" spans="1:8" ht="29" hidden="1" x14ac:dyDescent="0.35">
      <c r="A2691" s="209">
        <v>3</v>
      </c>
      <c r="B2691" s="206" t="s">
        <v>333</v>
      </c>
      <c r="C2691" s="206" t="s">
        <v>343</v>
      </c>
      <c r="D2691" s="210" t="s">
        <v>2826</v>
      </c>
      <c r="E2691" s="215" t="s">
        <v>484</v>
      </c>
      <c r="F2691" s="209" t="s">
        <v>198</v>
      </c>
      <c r="G2691" s="206" t="s">
        <v>90</v>
      </c>
      <c r="H2691" s="212">
        <v>331111</v>
      </c>
    </row>
    <row r="2692" spans="1:8" ht="29" hidden="1" x14ac:dyDescent="0.35">
      <c r="A2692" s="209">
        <v>3</v>
      </c>
      <c r="B2692" s="206" t="s">
        <v>333</v>
      </c>
      <c r="C2692" s="206" t="s">
        <v>343</v>
      </c>
      <c r="D2692" s="210" t="s">
        <v>2827</v>
      </c>
      <c r="E2692" s="215" t="s">
        <v>484</v>
      </c>
      <c r="F2692" s="209" t="s">
        <v>198</v>
      </c>
      <c r="G2692" s="206" t="s">
        <v>90</v>
      </c>
      <c r="H2692" s="212">
        <v>331111</v>
      </c>
    </row>
    <row r="2693" spans="1:8" hidden="1" x14ac:dyDescent="0.35">
      <c r="A2693" s="209">
        <v>3</v>
      </c>
      <c r="B2693" s="206" t="s">
        <v>333</v>
      </c>
      <c r="C2693" s="206" t="s">
        <v>343</v>
      </c>
      <c r="D2693" s="210" t="s">
        <v>2828</v>
      </c>
      <c r="E2693" s="215" t="s">
        <v>484</v>
      </c>
      <c r="F2693" s="209" t="s">
        <v>198</v>
      </c>
      <c r="G2693" s="206" t="s">
        <v>90</v>
      </c>
      <c r="H2693" s="212">
        <v>331111</v>
      </c>
    </row>
    <row r="2694" spans="1:8" ht="29" hidden="1" x14ac:dyDescent="0.35">
      <c r="A2694" s="209">
        <v>3</v>
      </c>
      <c r="B2694" s="206" t="s">
        <v>333</v>
      </c>
      <c r="C2694" s="206" t="s">
        <v>343</v>
      </c>
      <c r="D2694" s="210" t="s">
        <v>2829</v>
      </c>
      <c r="E2694" s="215" t="s">
        <v>484</v>
      </c>
      <c r="F2694" s="209" t="s">
        <v>198</v>
      </c>
      <c r="G2694" s="206" t="s">
        <v>90</v>
      </c>
      <c r="H2694" s="212">
        <v>331111</v>
      </c>
    </row>
    <row r="2695" spans="1:8" ht="29" hidden="1" x14ac:dyDescent="0.35">
      <c r="A2695" s="209">
        <v>3</v>
      </c>
      <c r="B2695" s="206" t="s">
        <v>333</v>
      </c>
      <c r="C2695" s="206" t="s">
        <v>343</v>
      </c>
      <c r="D2695" s="210" t="s">
        <v>2830</v>
      </c>
      <c r="E2695" s="215" t="s">
        <v>484</v>
      </c>
      <c r="F2695" s="209" t="s">
        <v>198</v>
      </c>
      <c r="G2695" s="206" t="s">
        <v>90</v>
      </c>
      <c r="H2695" s="212">
        <v>331111</v>
      </c>
    </row>
    <row r="2696" spans="1:8" ht="29" hidden="1" x14ac:dyDescent="0.35">
      <c r="A2696" s="209">
        <v>3</v>
      </c>
      <c r="B2696" s="206" t="s">
        <v>333</v>
      </c>
      <c r="C2696" s="206" t="s">
        <v>343</v>
      </c>
      <c r="D2696" s="210" t="s">
        <v>2831</v>
      </c>
      <c r="E2696" s="215" t="s">
        <v>484</v>
      </c>
      <c r="F2696" s="209" t="s">
        <v>198</v>
      </c>
      <c r="G2696" s="206" t="s">
        <v>90</v>
      </c>
      <c r="H2696" s="212">
        <v>331111</v>
      </c>
    </row>
    <row r="2697" spans="1:8" hidden="1" x14ac:dyDescent="0.35">
      <c r="A2697" s="209">
        <v>3</v>
      </c>
      <c r="B2697" s="206" t="s">
        <v>333</v>
      </c>
      <c r="C2697" s="206" t="s">
        <v>343</v>
      </c>
      <c r="D2697" s="210" t="s">
        <v>2750</v>
      </c>
      <c r="E2697" s="215" t="s">
        <v>484</v>
      </c>
      <c r="F2697" s="209" t="s">
        <v>198</v>
      </c>
      <c r="G2697" s="206" t="s">
        <v>90</v>
      </c>
      <c r="H2697" s="212">
        <v>331111</v>
      </c>
    </row>
    <row r="2698" spans="1:8" ht="29" hidden="1" x14ac:dyDescent="0.35">
      <c r="A2698" s="209">
        <v>3</v>
      </c>
      <c r="B2698" s="206" t="s">
        <v>333</v>
      </c>
      <c r="C2698" s="206" t="s">
        <v>343</v>
      </c>
      <c r="D2698" s="210" t="s">
        <v>2832</v>
      </c>
      <c r="E2698" s="215" t="s">
        <v>484</v>
      </c>
      <c r="F2698" s="209" t="s">
        <v>198</v>
      </c>
      <c r="G2698" s="206" t="s">
        <v>90</v>
      </c>
      <c r="H2698" s="212">
        <v>331111</v>
      </c>
    </row>
    <row r="2699" spans="1:8" ht="29" hidden="1" x14ac:dyDescent="0.35">
      <c r="A2699" s="209">
        <v>3</v>
      </c>
      <c r="B2699" s="206" t="s">
        <v>333</v>
      </c>
      <c r="C2699" s="206" t="s">
        <v>343</v>
      </c>
      <c r="D2699" s="210" t="s">
        <v>2833</v>
      </c>
      <c r="E2699" s="215" t="s">
        <v>484</v>
      </c>
      <c r="F2699" s="209" t="s">
        <v>198</v>
      </c>
      <c r="G2699" s="206" t="s">
        <v>90</v>
      </c>
      <c r="H2699" s="212">
        <v>331111</v>
      </c>
    </row>
    <row r="2700" spans="1:8" ht="29" hidden="1" x14ac:dyDescent="0.35">
      <c r="A2700" s="209">
        <v>3</v>
      </c>
      <c r="B2700" s="206" t="s">
        <v>333</v>
      </c>
      <c r="C2700" s="206" t="s">
        <v>343</v>
      </c>
      <c r="D2700" s="210" t="s">
        <v>2834</v>
      </c>
      <c r="E2700" s="215" t="s">
        <v>484</v>
      </c>
      <c r="F2700" s="209" t="s">
        <v>198</v>
      </c>
      <c r="G2700" s="206" t="s">
        <v>90</v>
      </c>
      <c r="H2700" s="212">
        <v>331111</v>
      </c>
    </row>
    <row r="2701" spans="1:8" ht="29" hidden="1" x14ac:dyDescent="0.35">
      <c r="A2701" s="209">
        <v>3</v>
      </c>
      <c r="B2701" s="206" t="s">
        <v>333</v>
      </c>
      <c r="C2701" s="206" t="s">
        <v>343</v>
      </c>
      <c r="D2701" s="210" t="s">
        <v>2835</v>
      </c>
      <c r="E2701" s="215" t="s">
        <v>484</v>
      </c>
      <c r="F2701" s="209" t="s">
        <v>198</v>
      </c>
      <c r="G2701" s="206" t="s">
        <v>90</v>
      </c>
      <c r="H2701" s="212">
        <v>331111</v>
      </c>
    </row>
    <row r="2702" spans="1:8" ht="29" hidden="1" x14ac:dyDescent="0.35">
      <c r="A2702" s="209">
        <v>3</v>
      </c>
      <c r="B2702" s="206" t="s">
        <v>333</v>
      </c>
      <c r="C2702" s="206" t="s">
        <v>343</v>
      </c>
      <c r="D2702" s="210" t="s">
        <v>2836</v>
      </c>
      <c r="E2702" s="215" t="s">
        <v>484</v>
      </c>
      <c r="F2702" s="209" t="s">
        <v>198</v>
      </c>
      <c r="G2702" s="206" t="s">
        <v>90</v>
      </c>
      <c r="H2702" s="212">
        <v>331111</v>
      </c>
    </row>
    <row r="2703" spans="1:8" ht="29" hidden="1" x14ac:dyDescent="0.35">
      <c r="A2703" s="209">
        <v>3</v>
      </c>
      <c r="B2703" s="206" t="s">
        <v>333</v>
      </c>
      <c r="C2703" s="206" t="s">
        <v>343</v>
      </c>
      <c r="D2703" s="210" t="s">
        <v>2837</v>
      </c>
      <c r="E2703" s="215" t="s">
        <v>484</v>
      </c>
      <c r="F2703" s="209" t="s">
        <v>198</v>
      </c>
      <c r="G2703" s="206" t="s">
        <v>90</v>
      </c>
      <c r="H2703" s="212">
        <v>331111</v>
      </c>
    </row>
    <row r="2704" spans="1:8" ht="29" hidden="1" x14ac:dyDescent="0.35">
      <c r="A2704" s="209">
        <v>3</v>
      </c>
      <c r="B2704" s="206" t="s">
        <v>333</v>
      </c>
      <c r="C2704" s="206" t="s">
        <v>343</v>
      </c>
      <c r="D2704" s="210" t="s">
        <v>2838</v>
      </c>
      <c r="E2704" s="215" t="s">
        <v>484</v>
      </c>
      <c r="F2704" s="209" t="s">
        <v>198</v>
      </c>
      <c r="G2704" s="206" t="s">
        <v>90</v>
      </c>
      <c r="H2704" s="212">
        <v>331111</v>
      </c>
    </row>
    <row r="2705" spans="1:8" hidden="1" x14ac:dyDescent="0.35">
      <c r="A2705" s="209">
        <v>3</v>
      </c>
      <c r="B2705" s="206" t="s">
        <v>333</v>
      </c>
      <c r="C2705" s="206" t="s">
        <v>343</v>
      </c>
      <c r="D2705" s="210" t="s">
        <v>2839</v>
      </c>
      <c r="E2705" s="215" t="s">
        <v>484</v>
      </c>
      <c r="F2705" s="209" t="s">
        <v>198</v>
      </c>
      <c r="G2705" s="206" t="s">
        <v>90</v>
      </c>
      <c r="H2705" s="212">
        <v>331111</v>
      </c>
    </row>
    <row r="2706" spans="1:8" ht="29" hidden="1" x14ac:dyDescent="0.35">
      <c r="A2706" s="209">
        <v>3</v>
      </c>
      <c r="B2706" s="206" t="s">
        <v>333</v>
      </c>
      <c r="C2706" s="206" t="s">
        <v>343</v>
      </c>
      <c r="D2706" s="210" t="s">
        <v>2759</v>
      </c>
      <c r="E2706" s="215" t="s">
        <v>484</v>
      </c>
      <c r="F2706" s="209" t="s">
        <v>198</v>
      </c>
      <c r="G2706" s="206" t="s">
        <v>90</v>
      </c>
      <c r="H2706" s="212">
        <v>331111</v>
      </c>
    </row>
    <row r="2707" spans="1:8" hidden="1" x14ac:dyDescent="0.35">
      <c r="A2707" s="209">
        <v>3</v>
      </c>
      <c r="B2707" s="206" t="s">
        <v>333</v>
      </c>
      <c r="C2707" s="206" t="s">
        <v>343</v>
      </c>
      <c r="D2707" s="210" t="s">
        <v>2760</v>
      </c>
      <c r="E2707" s="215" t="s">
        <v>484</v>
      </c>
      <c r="F2707" s="209" t="s">
        <v>198</v>
      </c>
      <c r="G2707" s="206" t="s">
        <v>90</v>
      </c>
      <c r="H2707" s="212">
        <v>331111</v>
      </c>
    </row>
    <row r="2708" spans="1:8" ht="29" hidden="1" x14ac:dyDescent="0.35">
      <c r="A2708" s="209">
        <v>3</v>
      </c>
      <c r="B2708" s="206" t="s">
        <v>333</v>
      </c>
      <c r="C2708" s="206" t="s">
        <v>343</v>
      </c>
      <c r="D2708" s="210" t="s">
        <v>2761</v>
      </c>
      <c r="E2708" s="215" t="s">
        <v>484</v>
      </c>
      <c r="F2708" s="209" t="s">
        <v>198</v>
      </c>
      <c r="G2708" s="206" t="s">
        <v>90</v>
      </c>
      <c r="H2708" s="212">
        <v>331111</v>
      </c>
    </row>
    <row r="2709" spans="1:8" hidden="1" x14ac:dyDescent="0.35">
      <c r="A2709" s="209">
        <v>3</v>
      </c>
      <c r="B2709" s="206" t="s">
        <v>333</v>
      </c>
      <c r="C2709" s="206" t="s">
        <v>343</v>
      </c>
      <c r="D2709" s="210" t="s">
        <v>2840</v>
      </c>
      <c r="E2709" s="214" t="s">
        <v>483</v>
      </c>
      <c r="F2709" s="209" t="s">
        <v>626</v>
      </c>
      <c r="G2709" s="206" t="s">
        <v>90</v>
      </c>
      <c r="H2709" s="212">
        <v>33111</v>
      </c>
    </row>
    <row r="2710" spans="1:8" ht="43.5" hidden="1" x14ac:dyDescent="0.35">
      <c r="A2710" s="209">
        <v>3</v>
      </c>
      <c r="B2710" s="206" t="s">
        <v>333</v>
      </c>
      <c r="C2710" s="206" t="s">
        <v>343</v>
      </c>
      <c r="D2710" s="210" t="s">
        <v>2841</v>
      </c>
      <c r="E2710" s="215" t="s">
        <v>484</v>
      </c>
      <c r="F2710" s="209" t="s">
        <v>626</v>
      </c>
      <c r="G2710" s="206" t="s">
        <v>90</v>
      </c>
      <c r="H2710" s="212">
        <v>331111</v>
      </c>
    </row>
    <row r="2711" spans="1:8" hidden="1" x14ac:dyDescent="0.35">
      <c r="A2711" s="209">
        <v>3</v>
      </c>
      <c r="B2711" s="206" t="s">
        <v>333</v>
      </c>
      <c r="C2711" s="206" t="s">
        <v>343</v>
      </c>
      <c r="D2711" s="210" t="s">
        <v>2828</v>
      </c>
      <c r="E2711" s="215" t="s">
        <v>484</v>
      </c>
      <c r="F2711" s="209" t="s">
        <v>626</v>
      </c>
      <c r="G2711" s="206" t="s">
        <v>90</v>
      </c>
      <c r="H2711" s="212">
        <v>331111</v>
      </c>
    </row>
    <row r="2712" spans="1:8" ht="29" hidden="1" x14ac:dyDescent="0.35">
      <c r="A2712" s="209">
        <v>3</v>
      </c>
      <c r="B2712" s="206" t="s">
        <v>333</v>
      </c>
      <c r="C2712" s="206" t="s">
        <v>343</v>
      </c>
      <c r="D2712" s="210" t="s">
        <v>2842</v>
      </c>
      <c r="E2712" s="215" t="s">
        <v>484</v>
      </c>
      <c r="F2712" s="209" t="s">
        <v>626</v>
      </c>
      <c r="G2712" s="206" t="s">
        <v>90</v>
      </c>
      <c r="H2712" s="212">
        <v>331111</v>
      </c>
    </row>
    <row r="2713" spans="1:8" ht="29" hidden="1" x14ac:dyDescent="0.35">
      <c r="A2713" s="209">
        <v>3</v>
      </c>
      <c r="B2713" s="206" t="s">
        <v>333</v>
      </c>
      <c r="C2713" s="206" t="s">
        <v>343</v>
      </c>
      <c r="D2713" s="210" t="s">
        <v>2843</v>
      </c>
      <c r="E2713" s="215" t="s">
        <v>484</v>
      </c>
      <c r="F2713" s="209" t="s">
        <v>626</v>
      </c>
      <c r="G2713" s="206" t="s">
        <v>90</v>
      </c>
      <c r="H2713" s="212">
        <v>331111</v>
      </c>
    </row>
    <row r="2714" spans="1:8" ht="29" hidden="1" x14ac:dyDescent="0.35">
      <c r="A2714" s="209">
        <v>3</v>
      </c>
      <c r="B2714" s="206" t="s">
        <v>333</v>
      </c>
      <c r="C2714" s="206" t="s">
        <v>343</v>
      </c>
      <c r="D2714" s="210" t="s">
        <v>2844</v>
      </c>
      <c r="E2714" s="215" t="s">
        <v>484</v>
      </c>
      <c r="F2714" s="209" t="s">
        <v>626</v>
      </c>
      <c r="G2714" s="206" t="s">
        <v>90</v>
      </c>
      <c r="H2714" s="212">
        <v>331111</v>
      </c>
    </row>
    <row r="2715" spans="1:8" hidden="1" x14ac:dyDescent="0.35">
      <c r="A2715" s="209">
        <v>3</v>
      </c>
      <c r="B2715" s="206" t="s">
        <v>333</v>
      </c>
      <c r="C2715" s="206" t="s">
        <v>343</v>
      </c>
      <c r="D2715" s="210" t="s">
        <v>2750</v>
      </c>
      <c r="E2715" s="215" t="s">
        <v>484</v>
      </c>
      <c r="F2715" s="209" t="s">
        <v>626</v>
      </c>
      <c r="G2715" s="206" t="s">
        <v>90</v>
      </c>
      <c r="H2715" s="212">
        <v>331111</v>
      </c>
    </row>
    <row r="2716" spans="1:8" ht="29" hidden="1" x14ac:dyDescent="0.35">
      <c r="A2716" s="209">
        <v>3</v>
      </c>
      <c r="B2716" s="206" t="s">
        <v>333</v>
      </c>
      <c r="C2716" s="206" t="s">
        <v>343</v>
      </c>
      <c r="D2716" s="210" t="s">
        <v>2845</v>
      </c>
      <c r="E2716" s="215" t="s">
        <v>484</v>
      </c>
      <c r="F2716" s="209" t="s">
        <v>626</v>
      </c>
      <c r="G2716" s="206" t="s">
        <v>90</v>
      </c>
      <c r="H2716" s="212">
        <v>331111</v>
      </c>
    </row>
    <row r="2717" spans="1:8" ht="29" hidden="1" x14ac:dyDescent="0.35">
      <c r="A2717" s="209">
        <v>3</v>
      </c>
      <c r="B2717" s="206" t="s">
        <v>333</v>
      </c>
      <c r="C2717" s="206" t="s">
        <v>343</v>
      </c>
      <c r="D2717" s="210" t="s">
        <v>2833</v>
      </c>
      <c r="E2717" s="215" t="s">
        <v>484</v>
      </c>
      <c r="F2717" s="209" t="s">
        <v>626</v>
      </c>
      <c r="G2717" s="206" t="s">
        <v>90</v>
      </c>
      <c r="H2717" s="212">
        <v>331111</v>
      </c>
    </row>
    <row r="2718" spans="1:8" ht="29" hidden="1" x14ac:dyDescent="0.35">
      <c r="A2718" s="209">
        <v>3</v>
      </c>
      <c r="B2718" s="206" t="s">
        <v>333</v>
      </c>
      <c r="C2718" s="206" t="s">
        <v>343</v>
      </c>
      <c r="D2718" s="210" t="s">
        <v>2834</v>
      </c>
      <c r="E2718" s="215" t="s">
        <v>484</v>
      </c>
      <c r="F2718" s="209" t="s">
        <v>626</v>
      </c>
      <c r="G2718" s="206" t="s">
        <v>90</v>
      </c>
      <c r="H2718" s="212">
        <v>331111</v>
      </c>
    </row>
    <row r="2719" spans="1:8" ht="29" hidden="1" x14ac:dyDescent="0.35">
      <c r="A2719" s="209">
        <v>3</v>
      </c>
      <c r="B2719" s="206" t="s">
        <v>333</v>
      </c>
      <c r="C2719" s="206" t="s">
        <v>343</v>
      </c>
      <c r="D2719" s="210" t="s">
        <v>2835</v>
      </c>
      <c r="E2719" s="215" t="s">
        <v>484</v>
      </c>
      <c r="F2719" s="209" t="s">
        <v>626</v>
      </c>
      <c r="G2719" s="206" t="s">
        <v>90</v>
      </c>
      <c r="H2719" s="212">
        <v>331111</v>
      </c>
    </row>
    <row r="2720" spans="1:8" ht="29" hidden="1" x14ac:dyDescent="0.35">
      <c r="A2720" s="209">
        <v>3</v>
      </c>
      <c r="B2720" s="206" t="s">
        <v>333</v>
      </c>
      <c r="C2720" s="206" t="s">
        <v>343</v>
      </c>
      <c r="D2720" s="210" t="s">
        <v>2836</v>
      </c>
      <c r="E2720" s="215" t="s">
        <v>484</v>
      </c>
      <c r="F2720" s="209" t="s">
        <v>626</v>
      </c>
      <c r="G2720" s="206" t="s">
        <v>90</v>
      </c>
      <c r="H2720" s="212">
        <v>331111</v>
      </c>
    </row>
    <row r="2721" spans="1:8" ht="29" hidden="1" x14ac:dyDescent="0.35">
      <c r="A2721" s="209">
        <v>3</v>
      </c>
      <c r="B2721" s="206" t="s">
        <v>333</v>
      </c>
      <c r="C2721" s="206" t="s">
        <v>343</v>
      </c>
      <c r="D2721" s="210" t="s">
        <v>2846</v>
      </c>
      <c r="E2721" s="215" t="s">
        <v>484</v>
      </c>
      <c r="F2721" s="209" t="s">
        <v>626</v>
      </c>
      <c r="G2721" s="206" t="s">
        <v>90</v>
      </c>
      <c r="H2721" s="212">
        <v>331111</v>
      </c>
    </row>
    <row r="2722" spans="1:8" ht="29" hidden="1" x14ac:dyDescent="0.35">
      <c r="A2722" s="209">
        <v>3</v>
      </c>
      <c r="B2722" s="206" t="s">
        <v>333</v>
      </c>
      <c r="C2722" s="206" t="s">
        <v>343</v>
      </c>
      <c r="D2722" s="210" t="s">
        <v>2847</v>
      </c>
      <c r="E2722" s="215" t="s">
        <v>484</v>
      </c>
      <c r="F2722" s="209" t="s">
        <v>626</v>
      </c>
      <c r="G2722" s="206" t="s">
        <v>90</v>
      </c>
      <c r="H2722" s="212">
        <v>331111</v>
      </c>
    </row>
    <row r="2723" spans="1:8" ht="29" hidden="1" x14ac:dyDescent="0.35">
      <c r="A2723" s="209">
        <v>3</v>
      </c>
      <c r="B2723" s="206" t="s">
        <v>333</v>
      </c>
      <c r="C2723" s="206" t="s">
        <v>343</v>
      </c>
      <c r="D2723" s="210" t="s">
        <v>2848</v>
      </c>
      <c r="E2723" s="215" t="s">
        <v>484</v>
      </c>
      <c r="F2723" s="209" t="s">
        <v>626</v>
      </c>
      <c r="G2723" s="206" t="s">
        <v>90</v>
      </c>
      <c r="H2723" s="212">
        <v>331111</v>
      </c>
    </row>
    <row r="2724" spans="1:8" ht="29" hidden="1" x14ac:dyDescent="0.35">
      <c r="A2724" s="209">
        <v>3</v>
      </c>
      <c r="B2724" s="206" t="s">
        <v>333</v>
      </c>
      <c r="C2724" s="206" t="s">
        <v>343</v>
      </c>
      <c r="D2724" s="210" t="s">
        <v>2759</v>
      </c>
      <c r="E2724" s="215" t="s">
        <v>484</v>
      </c>
      <c r="F2724" s="209" t="s">
        <v>626</v>
      </c>
      <c r="G2724" s="206" t="s">
        <v>90</v>
      </c>
      <c r="H2724" s="212">
        <v>331111</v>
      </c>
    </row>
    <row r="2725" spans="1:8" hidden="1" x14ac:dyDescent="0.35">
      <c r="A2725" s="209">
        <v>3</v>
      </c>
      <c r="B2725" s="206" t="s">
        <v>333</v>
      </c>
      <c r="C2725" s="206" t="s">
        <v>343</v>
      </c>
      <c r="D2725" s="210" t="s">
        <v>2760</v>
      </c>
      <c r="E2725" s="215" t="s">
        <v>484</v>
      </c>
      <c r="F2725" s="209" t="s">
        <v>626</v>
      </c>
      <c r="G2725" s="206" t="s">
        <v>90</v>
      </c>
      <c r="H2725" s="212">
        <v>331111</v>
      </c>
    </row>
    <row r="2726" spans="1:8" ht="29" hidden="1" x14ac:dyDescent="0.35">
      <c r="A2726" s="209">
        <v>3</v>
      </c>
      <c r="B2726" s="206" t="s">
        <v>333</v>
      </c>
      <c r="C2726" s="206" t="s">
        <v>343</v>
      </c>
      <c r="D2726" s="210" t="s">
        <v>2761</v>
      </c>
      <c r="E2726" s="215" t="s">
        <v>484</v>
      </c>
      <c r="F2726" s="209" t="s">
        <v>626</v>
      </c>
      <c r="G2726" s="206" t="s">
        <v>90</v>
      </c>
      <c r="H2726" s="212">
        <v>331111</v>
      </c>
    </row>
    <row r="2727" spans="1:8" ht="29" hidden="1" x14ac:dyDescent="0.35">
      <c r="A2727" s="209">
        <v>3</v>
      </c>
      <c r="B2727" s="206" t="s">
        <v>333</v>
      </c>
      <c r="C2727" s="206" t="s">
        <v>343</v>
      </c>
      <c r="D2727" s="210" t="s">
        <v>2849</v>
      </c>
      <c r="E2727" s="214" t="s">
        <v>483</v>
      </c>
      <c r="F2727" s="209" t="s">
        <v>198</v>
      </c>
      <c r="G2727" s="206" t="s">
        <v>90</v>
      </c>
      <c r="H2727" s="212">
        <v>33111</v>
      </c>
    </row>
    <row r="2728" spans="1:8" hidden="1" x14ac:dyDescent="0.35">
      <c r="A2728" s="209">
        <v>3</v>
      </c>
      <c r="B2728" s="206" t="s">
        <v>333</v>
      </c>
      <c r="C2728" s="206" t="s">
        <v>343</v>
      </c>
      <c r="D2728" s="210" t="s">
        <v>2850</v>
      </c>
      <c r="E2728" s="215" t="s">
        <v>484</v>
      </c>
      <c r="F2728" s="209" t="s">
        <v>198</v>
      </c>
      <c r="G2728" s="206" t="s">
        <v>90</v>
      </c>
      <c r="H2728" s="212">
        <v>331111</v>
      </c>
    </row>
    <row r="2729" spans="1:8" ht="29" hidden="1" x14ac:dyDescent="0.35">
      <c r="A2729" s="209">
        <v>3</v>
      </c>
      <c r="B2729" s="206" t="s">
        <v>333</v>
      </c>
      <c r="C2729" s="206" t="s">
        <v>343</v>
      </c>
      <c r="D2729" s="210" t="s">
        <v>2851</v>
      </c>
      <c r="E2729" s="215" t="s">
        <v>484</v>
      </c>
      <c r="F2729" s="209" t="s">
        <v>198</v>
      </c>
      <c r="G2729" s="206" t="s">
        <v>90</v>
      </c>
      <c r="H2729" s="212">
        <v>331111</v>
      </c>
    </row>
    <row r="2730" spans="1:8" hidden="1" x14ac:dyDescent="0.35">
      <c r="A2730" s="209">
        <v>3</v>
      </c>
      <c r="B2730" s="206" t="s">
        <v>333</v>
      </c>
      <c r="C2730" s="206" t="s">
        <v>343</v>
      </c>
      <c r="D2730" s="210" t="s">
        <v>2852</v>
      </c>
      <c r="E2730" s="215" t="s">
        <v>484</v>
      </c>
      <c r="F2730" s="209" t="s">
        <v>198</v>
      </c>
      <c r="G2730" s="206" t="s">
        <v>90</v>
      </c>
      <c r="H2730" s="212">
        <v>331111</v>
      </c>
    </row>
    <row r="2731" spans="1:8" ht="29" hidden="1" x14ac:dyDescent="0.35">
      <c r="A2731" s="209">
        <v>3</v>
      </c>
      <c r="B2731" s="206" t="s">
        <v>333</v>
      </c>
      <c r="C2731" s="206" t="s">
        <v>343</v>
      </c>
      <c r="D2731" s="210" t="s">
        <v>2853</v>
      </c>
      <c r="E2731" s="215" t="s">
        <v>484</v>
      </c>
      <c r="F2731" s="209" t="s">
        <v>198</v>
      </c>
      <c r="G2731" s="206" t="s">
        <v>90</v>
      </c>
      <c r="H2731" s="212">
        <v>331111</v>
      </c>
    </row>
    <row r="2732" spans="1:8" hidden="1" x14ac:dyDescent="0.35">
      <c r="A2732" s="209">
        <v>3</v>
      </c>
      <c r="B2732" s="206" t="s">
        <v>333</v>
      </c>
      <c r="C2732" s="206" t="s">
        <v>343</v>
      </c>
      <c r="D2732" s="210" t="s">
        <v>2854</v>
      </c>
      <c r="E2732" s="215" t="s">
        <v>484</v>
      </c>
      <c r="F2732" s="209" t="s">
        <v>198</v>
      </c>
      <c r="G2732" s="206" t="s">
        <v>90</v>
      </c>
      <c r="H2732" s="212">
        <v>331111</v>
      </c>
    </row>
    <row r="2733" spans="1:8" ht="29" hidden="1" x14ac:dyDescent="0.35">
      <c r="A2733" s="209">
        <v>3</v>
      </c>
      <c r="B2733" s="206" t="s">
        <v>333</v>
      </c>
      <c r="C2733" s="206" t="s">
        <v>343</v>
      </c>
      <c r="D2733" s="210" t="s">
        <v>2761</v>
      </c>
      <c r="E2733" s="215" t="s">
        <v>484</v>
      </c>
      <c r="F2733" s="209" t="s">
        <v>198</v>
      </c>
      <c r="G2733" s="206" t="s">
        <v>90</v>
      </c>
      <c r="H2733" s="212">
        <v>331111</v>
      </c>
    </row>
    <row r="2734" spans="1:8" hidden="1" x14ac:dyDescent="0.35">
      <c r="A2734" s="209">
        <v>3</v>
      </c>
      <c r="B2734" s="206" t="s">
        <v>333</v>
      </c>
      <c r="C2734" s="206" t="s">
        <v>343</v>
      </c>
      <c r="D2734" s="210" t="s">
        <v>2855</v>
      </c>
      <c r="E2734" s="214" t="s">
        <v>483</v>
      </c>
      <c r="F2734" s="209" t="s">
        <v>198</v>
      </c>
      <c r="G2734" s="206" t="s">
        <v>90</v>
      </c>
      <c r="H2734" s="212">
        <v>33111</v>
      </c>
    </row>
    <row r="2735" spans="1:8" ht="58" hidden="1" x14ac:dyDescent="0.35">
      <c r="A2735" s="209">
        <v>3</v>
      </c>
      <c r="B2735" s="206" t="s">
        <v>333</v>
      </c>
      <c r="C2735" s="206" t="s">
        <v>343</v>
      </c>
      <c r="D2735" s="210" t="s">
        <v>2856</v>
      </c>
      <c r="E2735" s="215" t="s">
        <v>484</v>
      </c>
      <c r="F2735" s="209" t="s">
        <v>198</v>
      </c>
      <c r="G2735" s="206" t="s">
        <v>90</v>
      </c>
      <c r="H2735" s="212">
        <v>331111</v>
      </c>
    </row>
    <row r="2736" spans="1:8" hidden="1" x14ac:dyDescent="0.35">
      <c r="A2736" s="209">
        <v>3</v>
      </c>
      <c r="B2736" s="206" t="s">
        <v>333</v>
      </c>
      <c r="C2736" s="206" t="s">
        <v>343</v>
      </c>
      <c r="D2736" s="210" t="s">
        <v>2781</v>
      </c>
      <c r="E2736" s="215" t="s">
        <v>484</v>
      </c>
      <c r="F2736" s="209" t="s">
        <v>198</v>
      </c>
      <c r="G2736" s="206" t="s">
        <v>90</v>
      </c>
      <c r="H2736" s="212">
        <v>331111</v>
      </c>
    </row>
    <row r="2737" spans="1:8" hidden="1" x14ac:dyDescent="0.35">
      <c r="A2737" s="209">
        <v>3</v>
      </c>
      <c r="B2737" s="206" t="s">
        <v>333</v>
      </c>
      <c r="C2737" s="206" t="s">
        <v>343</v>
      </c>
      <c r="D2737" s="210" t="s">
        <v>2857</v>
      </c>
      <c r="E2737" s="215" t="s">
        <v>484</v>
      </c>
      <c r="F2737" s="209" t="s">
        <v>198</v>
      </c>
      <c r="G2737" s="206" t="s">
        <v>90</v>
      </c>
      <c r="H2737" s="212">
        <v>331111</v>
      </c>
    </row>
    <row r="2738" spans="1:8" ht="29" hidden="1" x14ac:dyDescent="0.35">
      <c r="A2738" s="209">
        <v>3</v>
      </c>
      <c r="B2738" s="206" t="s">
        <v>333</v>
      </c>
      <c r="C2738" s="206" t="s">
        <v>343</v>
      </c>
      <c r="D2738" s="210" t="s">
        <v>2858</v>
      </c>
      <c r="E2738" s="214" t="s">
        <v>483</v>
      </c>
      <c r="F2738" s="209" t="s">
        <v>198</v>
      </c>
      <c r="G2738" s="206" t="s">
        <v>90</v>
      </c>
      <c r="H2738" s="212">
        <v>33111</v>
      </c>
    </row>
    <row r="2739" spans="1:8" ht="58" hidden="1" x14ac:dyDescent="0.35">
      <c r="A2739" s="209">
        <v>3</v>
      </c>
      <c r="B2739" s="206" t="s">
        <v>333</v>
      </c>
      <c r="C2739" s="206" t="s">
        <v>343</v>
      </c>
      <c r="D2739" s="210" t="s">
        <v>2859</v>
      </c>
      <c r="E2739" s="215" t="s">
        <v>484</v>
      </c>
      <c r="F2739" s="209" t="s">
        <v>198</v>
      </c>
      <c r="G2739" s="206" t="s">
        <v>90</v>
      </c>
      <c r="H2739" s="212">
        <v>331111</v>
      </c>
    </row>
    <row r="2740" spans="1:8" hidden="1" x14ac:dyDescent="0.35">
      <c r="A2740" s="209">
        <v>3</v>
      </c>
      <c r="B2740" s="206" t="s">
        <v>333</v>
      </c>
      <c r="C2740" s="206" t="s">
        <v>343</v>
      </c>
      <c r="D2740" s="210" t="s">
        <v>2860</v>
      </c>
      <c r="E2740" s="215" t="s">
        <v>484</v>
      </c>
      <c r="F2740" s="209" t="s">
        <v>198</v>
      </c>
      <c r="G2740" s="206" t="s">
        <v>90</v>
      </c>
      <c r="H2740" s="212">
        <v>331111</v>
      </c>
    </row>
    <row r="2741" spans="1:8" hidden="1" x14ac:dyDescent="0.35">
      <c r="A2741" s="209">
        <v>3</v>
      </c>
      <c r="B2741" s="206" t="s">
        <v>333</v>
      </c>
      <c r="C2741" s="206" t="s">
        <v>343</v>
      </c>
      <c r="D2741" s="210" t="s">
        <v>2857</v>
      </c>
      <c r="E2741" s="215" t="s">
        <v>484</v>
      </c>
      <c r="F2741" s="209" t="s">
        <v>198</v>
      </c>
      <c r="G2741" s="206" t="s">
        <v>90</v>
      </c>
      <c r="H2741" s="212">
        <v>331111</v>
      </c>
    </row>
    <row r="2742" spans="1:8" hidden="1" x14ac:dyDescent="0.35">
      <c r="A2742" s="209">
        <v>3</v>
      </c>
      <c r="B2742" s="206" t="s">
        <v>333</v>
      </c>
      <c r="C2742" s="206" t="s">
        <v>343</v>
      </c>
      <c r="D2742" s="210" t="s">
        <v>2861</v>
      </c>
      <c r="E2742" s="214" t="s">
        <v>483</v>
      </c>
      <c r="F2742" s="209" t="s">
        <v>198</v>
      </c>
      <c r="G2742" s="206" t="s">
        <v>90</v>
      </c>
      <c r="H2742" s="212">
        <v>33111</v>
      </c>
    </row>
    <row r="2743" spans="1:8" hidden="1" x14ac:dyDescent="0.35">
      <c r="A2743" s="209">
        <v>3</v>
      </c>
      <c r="B2743" s="206" t="s">
        <v>333</v>
      </c>
      <c r="C2743" s="206" t="s">
        <v>343</v>
      </c>
      <c r="D2743" s="210" t="s">
        <v>2862</v>
      </c>
      <c r="E2743" s="215" t="s">
        <v>484</v>
      </c>
      <c r="F2743" s="209" t="s">
        <v>198</v>
      </c>
      <c r="G2743" s="206" t="s">
        <v>90</v>
      </c>
      <c r="H2743" s="212">
        <v>331111</v>
      </c>
    </row>
    <row r="2744" spans="1:8" hidden="1" x14ac:dyDescent="0.35">
      <c r="A2744" s="209">
        <v>3</v>
      </c>
      <c r="B2744" s="206" t="s">
        <v>333</v>
      </c>
      <c r="C2744" s="206" t="s">
        <v>343</v>
      </c>
      <c r="D2744" s="210" t="s">
        <v>2863</v>
      </c>
      <c r="E2744" s="215" t="s">
        <v>484</v>
      </c>
      <c r="F2744" s="209" t="s">
        <v>198</v>
      </c>
      <c r="G2744" s="206" t="s">
        <v>90</v>
      </c>
      <c r="H2744" s="212">
        <v>331111</v>
      </c>
    </row>
    <row r="2745" spans="1:8" hidden="1" x14ac:dyDescent="0.35">
      <c r="A2745" s="209">
        <v>3</v>
      </c>
      <c r="B2745" s="206" t="s">
        <v>333</v>
      </c>
      <c r="C2745" s="206" t="s">
        <v>343</v>
      </c>
      <c r="D2745" s="210" t="s">
        <v>2864</v>
      </c>
      <c r="E2745" s="215" t="s">
        <v>484</v>
      </c>
      <c r="F2745" s="209" t="s">
        <v>198</v>
      </c>
      <c r="G2745" s="206" t="s">
        <v>90</v>
      </c>
      <c r="H2745" s="212">
        <v>331111</v>
      </c>
    </row>
    <row r="2746" spans="1:8" hidden="1" x14ac:dyDescent="0.35">
      <c r="A2746" s="209">
        <v>3</v>
      </c>
      <c r="B2746" s="206" t="s">
        <v>333</v>
      </c>
      <c r="C2746" s="206" t="s">
        <v>343</v>
      </c>
      <c r="D2746" s="210" t="s">
        <v>2865</v>
      </c>
      <c r="E2746" s="215" t="s">
        <v>484</v>
      </c>
      <c r="F2746" s="209" t="s">
        <v>198</v>
      </c>
      <c r="G2746" s="206" t="s">
        <v>90</v>
      </c>
      <c r="H2746" s="212">
        <v>331111</v>
      </c>
    </row>
    <row r="2747" spans="1:8" hidden="1" x14ac:dyDescent="0.35">
      <c r="A2747" s="209">
        <v>3</v>
      </c>
      <c r="B2747" s="206" t="s">
        <v>333</v>
      </c>
      <c r="C2747" s="206" t="s">
        <v>343</v>
      </c>
      <c r="D2747" s="210" t="s">
        <v>2866</v>
      </c>
      <c r="E2747" s="214" t="s">
        <v>483</v>
      </c>
      <c r="F2747" s="209" t="s">
        <v>198</v>
      </c>
      <c r="G2747" s="206" t="s">
        <v>90</v>
      </c>
      <c r="H2747" s="212">
        <v>33111</v>
      </c>
    </row>
    <row r="2748" spans="1:8" ht="58" hidden="1" x14ac:dyDescent="0.35">
      <c r="A2748" s="209">
        <v>3</v>
      </c>
      <c r="B2748" s="206" t="s">
        <v>333</v>
      </c>
      <c r="C2748" s="206" t="s">
        <v>343</v>
      </c>
      <c r="D2748" s="210" t="s">
        <v>2867</v>
      </c>
      <c r="E2748" s="215" t="s">
        <v>484</v>
      </c>
      <c r="F2748" s="209" t="s">
        <v>198</v>
      </c>
      <c r="G2748" s="206" t="s">
        <v>90</v>
      </c>
      <c r="H2748" s="212">
        <v>331111</v>
      </c>
    </row>
    <row r="2749" spans="1:8" hidden="1" x14ac:dyDescent="0.35">
      <c r="A2749" s="209">
        <v>3</v>
      </c>
      <c r="B2749" s="206" t="s">
        <v>333</v>
      </c>
      <c r="C2749" s="206" t="s">
        <v>343</v>
      </c>
      <c r="D2749" s="210" t="s">
        <v>2868</v>
      </c>
      <c r="E2749" s="215" t="s">
        <v>484</v>
      </c>
      <c r="F2749" s="209" t="s">
        <v>198</v>
      </c>
      <c r="G2749" s="206" t="s">
        <v>90</v>
      </c>
      <c r="H2749" s="212">
        <v>331111</v>
      </c>
    </row>
    <row r="2750" spans="1:8" ht="29" hidden="1" x14ac:dyDescent="0.35">
      <c r="A2750" s="209">
        <v>3</v>
      </c>
      <c r="B2750" s="206" t="s">
        <v>333</v>
      </c>
      <c r="C2750" s="206" t="s">
        <v>343</v>
      </c>
      <c r="D2750" s="210" t="s">
        <v>2869</v>
      </c>
      <c r="E2750" s="215" t="s">
        <v>484</v>
      </c>
      <c r="F2750" s="209" t="s">
        <v>198</v>
      </c>
      <c r="G2750" s="206" t="s">
        <v>90</v>
      </c>
      <c r="H2750" s="212">
        <v>331111</v>
      </c>
    </row>
    <row r="2751" spans="1:8" ht="29" hidden="1" x14ac:dyDescent="0.35">
      <c r="A2751" s="209">
        <v>3</v>
      </c>
      <c r="B2751" s="206" t="s">
        <v>333</v>
      </c>
      <c r="C2751" s="206" t="s">
        <v>343</v>
      </c>
      <c r="D2751" s="210" t="s">
        <v>2870</v>
      </c>
      <c r="E2751" s="215" t="s">
        <v>484</v>
      </c>
      <c r="F2751" s="209" t="s">
        <v>198</v>
      </c>
      <c r="G2751" s="206" t="s">
        <v>90</v>
      </c>
      <c r="H2751" s="212">
        <v>331111</v>
      </c>
    </row>
    <row r="2752" spans="1:8" hidden="1" x14ac:dyDescent="0.35">
      <c r="A2752" s="209">
        <v>3</v>
      </c>
      <c r="B2752" s="206" t="s">
        <v>333</v>
      </c>
      <c r="C2752" s="206" t="s">
        <v>343</v>
      </c>
      <c r="D2752" s="210" t="s">
        <v>2871</v>
      </c>
      <c r="E2752" s="215" t="s">
        <v>484</v>
      </c>
      <c r="F2752" s="209" t="s">
        <v>198</v>
      </c>
      <c r="G2752" s="206" t="s">
        <v>90</v>
      </c>
      <c r="H2752" s="212">
        <v>331111</v>
      </c>
    </row>
    <row r="2753" spans="1:8" ht="29" hidden="1" x14ac:dyDescent="0.35">
      <c r="A2753" s="209">
        <v>3</v>
      </c>
      <c r="B2753" s="206" t="s">
        <v>333</v>
      </c>
      <c r="C2753" s="206" t="s">
        <v>343</v>
      </c>
      <c r="D2753" s="210" t="s">
        <v>2761</v>
      </c>
      <c r="E2753" s="215" t="s">
        <v>484</v>
      </c>
      <c r="F2753" s="209" t="s">
        <v>198</v>
      </c>
      <c r="G2753" s="206" t="s">
        <v>90</v>
      </c>
      <c r="H2753" s="212">
        <v>331111</v>
      </c>
    </row>
    <row r="2754" spans="1:8" ht="29" hidden="1" x14ac:dyDescent="0.35">
      <c r="A2754" s="209">
        <v>3</v>
      </c>
      <c r="B2754" s="206" t="s">
        <v>333</v>
      </c>
      <c r="C2754" s="206" t="s">
        <v>343</v>
      </c>
      <c r="D2754" s="210" t="s">
        <v>2872</v>
      </c>
      <c r="E2754" s="214" t="s">
        <v>483</v>
      </c>
      <c r="F2754" s="209" t="s">
        <v>198</v>
      </c>
      <c r="G2754" s="206" t="s">
        <v>90</v>
      </c>
      <c r="H2754" s="212">
        <v>33111</v>
      </c>
    </row>
    <row r="2755" spans="1:8" ht="43.5" hidden="1" x14ac:dyDescent="0.35">
      <c r="A2755" s="209">
        <v>3</v>
      </c>
      <c r="B2755" s="206" t="s">
        <v>333</v>
      </c>
      <c r="C2755" s="206" t="s">
        <v>343</v>
      </c>
      <c r="D2755" s="210" t="s">
        <v>2873</v>
      </c>
      <c r="E2755" s="215" t="s">
        <v>484</v>
      </c>
      <c r="F2755" s="209" t="s">
        <v>198</v>
      </c>
      <c r="G2755" s="206" t="s">
        <v>90</v>
      </c>
      <c r="H2755" s="212">
        <v>331111</v>
      </c>
    </row>
    <row r="2756" spans="1:8" hidden="1" x14ac:dyDescent="0.35">
      <c r="A2756" s="209">
        <v>3</v>
      </c>
      <c r="B2756" s="206" t="s">
        <v>333</v>
      </c>
      <c r="C2756" s="206" t="s">
        <v>343</v>
      </c>
      <c r="D2756" s="210" t="s">
        <v>2874</v>
      </c>
      <c r="E2756" s="215" t="s">
        <v>484</v>
      </c>
      <c r="F2756" s="209" t="s">
        <v>198</v>
      </c>
      <c r="G2756" s="206" t="s">
        <v>90</v>
      </c>
      <c r="H2756" s="212">
        <v>331111</v>
      </c>
    </row>
    <row r="2757" spans="1:8" hidden="1" x14ac:dyDescent="0.35">
      <c r="A2757" s="209">
        <v>3</v>
      </c>
      <c r="B2757" s="206" t="s">
        <v>333</v>
      </c>
      <c r="C2757" s="206" t="s">
        <v>343</v>
      </c>
      <c r="D2757" s="210" t="s">
        <v>2744</v>
      </c>
      <c r="E2757" s="215" t="s">
        <v>484</v>
      </c>
      <c r="F2757" s="209" t="s">
        <v>198</v>
      </c>
      <c r="G2757" s="206" t="s">
        <v>90</v>
      </c>
      <c r="H2757" s="212">
        <v>331111</v>
      </c>
    </row>
    <row r="2758" spans="1:8" hidden="1" x14ac:dyDescent="0.35">
      <c r="A2758" s="209">
        <v>3</v>
      </c>
      <c r="B2758" s="206" t="s">
        <v>333</v>
      </c>
      <c r="C2758" s="206" t="s">
        <v>343</v>
      </c>
      <c r="D2758" s="210" t="s">
        <v>2764</v>
      </c>
      <c r="E2758" s="215" t="s">
        <v>484</v>
      </c>
      <c r="F2758" s="209" t="s">
        <v>198</v>
      </c>
      <c r="G2758" s="206" t="s">
        <v>90</v>
      </c>
      <c r="H2758" s="212">
        <v>331111</v>
      </c>
    </row>
    <row r="2759" spans="1:8" ht="29" hidden="1" x14ac:dyDescent="0.35">
      <c r="A2759" s="209">
        <v>3</v>
      </c>
      <c r="B2759" s="206" t="s">
        <v>333</v>
      </c>
      <c r="C2759" s="206" t="s">
        <v>343</v>
      </c>
      <c r="D2759" s="210" t="s">
        <v>2875</v>
      </c>
      <c r="E2759" s="215" t="s">
        <v>484</v>
      </c>
      <c r="F2759" s="209" t="s">
        <v>198</v>
      </c>
      <c r="G2759" s="206" t="s">
        <v>90</v>
      </c>
      <c r="H2759" s="212">
        <v>331111</v>
      </c>
    </row>
    <row r="2760" spans="1:8" ht="29" hidden="1" x14ac:dyDescent="0.35">
      <c r="A2760" s="209">
        <v>3</v>
      </c>
      <c r="B2760" s="206" t="s">
        <v>333</v>
      </c>
      <c r="C2760" s="206" t="s">
        <v>343</v>
      </c>
      <c r="D2760" s="210" t="s">
        <v>2876</v>
      </c>
      <c r="E2760" s="215" t="s">
        <v>484</v>
      </c>
      <c r="F2760" s="209" t="s">
        <v>198</v>
      </c>
      <c r="G2760" s="206" t="s">
        <v>90</v>
      </c>
      <c r="H2760" s="212">
        <v>331111</v>
      </c>
    </row>
    <row r="2761" spans="1:8" ht="29" hidden="1" x14ac:dyDescent="0.35">
      <c r="A2761" s="209">
        <v>3</v>
      </c>
      <c r="B2761" s="206" t="s">
        <v>333</v>
      </c>
      <c r="C2761" s="206" t="s">
        <v>343</v>
      </c>
      <c r="D2761" s="210" t="s">
        <v>2877</v>
      </c>
      <c r="E2761" s="215" t="s">
        <v>484</v>
      </c>
      <c r="F2761" s="209" t="s">
        <v>198</v>
      </c>
      <c r="G2761" s="206" t="s">
        <v>90</v>
      </c>
      <c r="H2761" s="212">
        <v>331111</v>
      </c>
    </row>
    <row r="2762" spans="1:8" ht="29" hidden="1" x14ac:dyDescent="0.35">
      <c r="A2762" s="209">
        <v>3</v>
      </c>
      <c r="B2762" s="206" t="s">
        <v>333</v>
      </c>
      <c r="C2762" s="206" t="s">
        <v>343</v>
      </c>
      <c r="D2762" s="210" t="s">
        <v>2878</v>
      </c>
      <c r="E2762" s="215" t="s">
        <v>484</v>
      </c>
      <c r="F2762" s="209" t="s">
        <v>198</v>
      </c>
      <c r="G2762" s="206" t="s">
        <v>90</v>
      </c>
      <c r="H2762" s="212">
        <v>331111</v>
      </c>
    </row>
    <row r="2763" spans="1:8" hidden="1" x14ac:dyDescent="0.35">
      <c r="A2763" s="209">
        <v>3</v>
      </c>
      <c r="B2763" s="206" t="s">
        <v>333</v>
      </c>
      <c r="C2763" s="206" t="s">
        <v>343</v>
      </c>
      <c r="D2763" s="210" t="s">
        <v>2750</v>
      </c>
      <c r="E2763" s="215" t="s">
        <v>484</v>
      </c>
      <c r="F2763" s="209" t="s">
        <v>198</v>
      </c>
      <c r="G2763" s="206" t="s">
        <v>90</v>
      </c>
      <c r="H2763" s="212">
        <v>331111</v>
      </c>
    </row>
    <row r="2764" spans="1:8" ht="29" hidden="1" x14ac:dyDescent="0.35">
      <c r="A2764" s="209">
        <v>3</v>
      </c>
      <c r="B2764" s="206" t="s">
        <v>333</v>
      </c>
      <c r="C2764" s="206" t="s">
        <v>343</v>
      </c>
      <c r="D2764" s="210" t="s">
        <v>2879</v>
      </c>
      <c r="E2764" s="215" t="s">
        <v>484</v>
      </c>
      <c r="F2764" s="209" t="s">
        <v>198</v>
      </c>
      <c r="G2764" s="206" t="s">
        <v>90</v>
      </c>
      <c r="H2764" s="212">
        <v>331111</v>
      </c>
    </row>
    <row r="2765" spans="1:8" ht="29" hidden="1" x14ac:dyDescent="0.35">
      <c r="A2765" s="209">
        <v>3</v>
      </c>
      <c r="B2765" s="206" t="s">
        <v>333</v>
      </c>
      <c r="C2765" s="206" t="s">
        <v>343</v>
      </c>
      <c r="D2765" s="210" t="s">
        <v>2880</v>
      </c>
      <c r="E2765" s="215" t="s">
        <v>484</v>
      </c>
      <c r="F2765" s="209" t="s">
        <v>198</v>
      </c>
      <c r="G2765" s="206" t="s">
        <v>90</v>
      </c>
      <c r="H2765" s="212">
        <v>331111</v>
      </c>
    </row>
    <row r="2766" spans="1:8" ht="29" hidden="1" x14ac:dyDescent="0.35">
      <c r="A2766" s="209">
        <v>3</v>
      </c>
      <c r="B2766" s="206" t="s">
        <v>333</v>
      </c>
      <c r="C2766" s="206" t="s">
        <v>343</v>
      </c>
      <c r="D2766" s="210" t="s">
        <v>2881</v>
      </c>
      <c r="E2766" s="215" t="s">
        <v>484</v>
      </c>
      <c r="F2766" s="209" t="s">
        <v>198</v>
      </c>
      <c r="G2766" s="206" t="s">
        <v>90</v>
      </c>
      <c r="H2766" s="212">
        <v>331111</v>
      </c>
    </row>
    <row r="2767" spans="1:8" ht="29" hidden="1" x14ac:dyDescent="0.35">
      <c r="A2767" s="209">
        <v>3</v>
      </c>
      <c r="B2767" s="206" t="s">
        <v>333</v>
      </c>
      <c r="C2767" s="206" t="s">
        <v>343</v>
      </c>
      <c r="D2767" s="210" t="s">
        <v>2882</v>
      </c>
      <c r="E2767" s="215" t="s">
        <v>484</v>
      </c>
      <c r="F2767" s="209" t="s">
        <v>198</v>
      </c>
      <c r="G2767" s="206" t="s">
        <v>90</v>
      </c>
      <c r="H2767" s="212">
        <v>331111</v>
      </c>
    </row>
    <row r="2768" spans="1:8" ht="29" hidden="1" x14ac:dyDescent="0.35">
      <c r="A2768" s="209">
        <v>3</v>
      </c>
      <c r="B2768" s="206" t="s">
        <v>333</v>
      </c>
      <c r="C2768" s="206" t="s">
        <v>343</v>
      </c>
      <c r="D2768" s="210" t="s">
        <v>2883</v>
      </c>
      <c r="E2768" s="215" t="s">
        <v>484</v>
      </c>
      <c r="F2768" s="209" t="s">
        <v>198</v>
      </c>
      <c r="G2768" s="206" t="s">
        <v>90</v>
      </c>
      <c r="H2768" s="212">
        <v>331111</v>
      </c>
    </row>
    <row r="2769" spans="1:8" ht="29" hidden="1" x14ac:dyDescent="0.35">
      <c r="A2769" s="209">
        <v>3</v>
      </c>
      <c r="B2769" s="206" t="s">
        <v>333</v>
      </c>
      <c r="C2769" s="206" t="s">
        <v>343</v>
      </c>
      <c r="D2769" s="210" t="s">
        <v>2884</v>
      </c>
      <c r="E2769" s="215" t="s">
        <v>484</v>
      </c>
      <c r="F2769" s="209" t="s">
        <v>198</v>
      </c>
      <c r="G2769" s="206" t="s">
        <v>90</v>
      </c>
      <c r="H2769" s="212">
        <v>331111</v>
      </c>
    </row>
    <row r="2770" spans="1:8" ht="29" hidden="1" x14ac:dyDescent="0.35">
      <c r="A2770" s="209">
        <v>3</v>
      </c>
      <c r="B2770" s="206" t="s">
        <v>333</v>
      </c>
      <c r="C2770" s="206" t="s">
        <v>343</v>
      </c>
      <c r="D2770" s="210" t="s">
        <v>2804</v>
      </c>
      <c r="E2770" s="215" t="s">
        <v>484</v>
      </c>
      <c r="F2770" s="209" t="s">
        <v>198</v>
      </c>
      <c r="G2770" s="206" t="s">
        <v>90</v>
      </c>
      <c r="H2770" s="212">
        <v>331111</v>
      </c>
    </row>
    <row r="2771" spans="1:8" ht="29" hidden="1" x14ac:dyDescent="0.35">
      <c r="A2771" s="209">
        <v>3</v>
      </c>
      <c r="B2771" s="206" t="s">
        <v>333</v>
      </c>
      <c r="C2771" s="206" t="s">
        <v>343</v>
      </c>
      <c r="D2771" s="210" t="s">
        <v>2759</v>
      </c>
      <c r="E2771" s="215" t="s">
        <v>484</v>
      </c>
      <c r="F2771" s="209" t="s">
        <v>198</v>
      </c>
      <c r="G2771" s="206" t="s">
        <v>90</v>
      </c>
      <c r="H2771" s="212">
        <v>331111</v>
      </c>
    </row>
    <row r="2772" spans="1:8" ht="43.5" hidden="1" x14ac:dyDescent="0.35">
      <c r="A2772" s="209">
        <v>3</v>
      </c>
      <c r="B2772" s="206" t="s">
        <v>333</v>
      </c>
      <c r="C2772" s="206" t="s">
        <v>343</v>
      </c>
      <c r="D2772" s="210" t="s">
        <v>2885</v>
      </c>
      <c r="E2772" s="214" t="s">
        <v>483</v>
      </c>
      <c r="F2772" s="209" t="s">
        <v>198</v>
      </c>
      <c r="G2772" s="206" t="s">
        <v>90</v>
      </c>
      <c r="H2772" s="212">
        <v>33111</v>
      </c>
    </row>
    <row r="2773" spans="1:8" ht="58" hidden="1" x14ac:dyDescent="0.35">
      <c r="A2773" s="209">
        <v>3</v>
      </c>
      <c r="B2773" s="206" t="s">
        <v>333</v>
      </c>
      <c r="C2773" s="206" t="s">
        <v>343</v>
      </c>
      <c r="D2773" s="210" t="s">
        <v>2886</v>
      </c>
      <c r="E2773" s="215" t="s">
        <v>484</v>
      </c>
      <c r="F2773" s="209" t="s">
        <v>198</v>
      </c>
      <c r="G2773" s="206" t="s">
        <v>90</v>
      </c>
      <c r="H2773" s="212">
        <v>331111</v>
      </c>
    </row>
    <row r="2774" spans="1:8" hidden="1" x14ac:dyDescent="0.35">
      <c r="A2774" s="209">
        <v>3</v>
      </c>
      <c r="B2774" s="206" t="s">
        <v>333</v>
      </c>
      <c r="C2774" s="206" t="s">
        <v>343</v>
      </c>
      <c r="D2774" s="210" t="s">
        <v>2887</v>
      </c>
      <c r="E2774" s="215" t="s">
        <v>484</v>
      </c>
      <c r="F2774" s="209" t="s">
        <v>198</v>
      </c>
      <c r="G2774" s="206" t="s">
        <v>90</v>
      </c>
      <c r="H2774" s="212">
        <v>331111</v>
      </c>
    </row>
    <row r="2775" spans="1:8" hidden="1" x14ac:dyDescent="0.35">
      <c r="A2775" s="209">
        <v>3</v>
      </c>
      <c r="B2775" s="206" t="s">
        <v>333</v>
      </c>
      <c r="C2775" s="206" t="s">
        <v>343</v>
      </c>
      <c r="D2775" s="210" t="s">
        <v>2857</v>
      </c>
      <c r="E2775" s="215" t="s">
        <v>484</v>
      </c>
      <c r="F2775" s="209" t="s">
        <v>198</v>
      </c>
      <c r="G2775" s="206" t="s">
        <v>90</v>
      </c>
      <c r="H2775" s="212">
        <v>331111</v>
      </c>
    </row>
    <row r="2776" spans="1:8" ht="29" hidden="1" x14ac:dyDescent="0.35">
      <c r="A2776" s="209">
        <v>3</v>
      </c>
      <c r="B2776" s="206" t="s">
        <v>333</v>
      </c>
      <c r="C2776" s="206" t="s">
        <v>343</v>
      </c>
      <c r="D2776" s="210" t="s">
        <v>2888</v>
      </c>
      <c r="E2776" s="215" t="s">
        <v>484</v>
      </c>
      <c r="F2776" s="209" t="s">
        <v>198</v>
      </c>
      <c r="G2776" s="206" t="s">
        <v>90</v>
      </c>
      <c r="H2776" s="212">
        <v>331111</v>
      </c>
    </row>
    <row r="2777" spans="1:8" ht="29" hidden="1" x14ac:dyDescent="0.35">
      <c r="A2777" s="209">
        <v>3</v>
      </c>
      <c r="B2777" s="206" t="s">
        <v>333</v>
      </c>
      <c r="C2777" s="206" t="s">
        <v>343</v>
      </c>
      <c r="D2777" s="210" t="s">
        <v>2889</v>
      </c>
      <c r="E2777" s="215" t="s">
        <v>484</v>
      </c>
      <c r="F2777" s="209" t="s">
        <v>198</v>
      </c>
      <c r="G2777" s="206" t="s">
        <v>90</v>
      </c>
      <c r="H2777" s="212">
        <v>331111</v>
      </c>
    </row>
    <row r="2778" spans="1:8" hidden="1" x14ac:dyDescent="0.35">
      <c r="A2778" s="209">
        <v>3</v>
      </c>
      <c r="B2778" s="206" t="s">
        <v>333</v>
      </c>
      <c r="C2778" s="206" t="s">
        <v>343</v>
      </c>
      <c r="D2778" s="210" t="s">
        <v>2790</v>
      </c>
      <c r="E2778" s="215" t="s">
        <v>484</v>
      </c>
      <c r="F2778" s="209" t="s">
        <v>198</v>
      </c>
      <c r="G2778" s="206" t="s">
        <v>90</v>
      </c>
      <c r="H2778" s="212">
        <v>331111</v>
      </c>
    </row>
    <row r="2779" spans="1:8" hidden="1" x14ac:dyDescent="0.35">
      <c r="A2779" s="209">
        <v>3</v>
      </c>
      <c r="B2779" s="206" t="s">
        <v>333</v>
      </c>
      <c r="C2779" s="206" t="s">
        <v>343</v>
      </c>
      <c r="D2779" s="210" t="s">
        <v>2890</v>
      </c>
      <c r="E2779" s="215" t="s">
        <v>484</v>
      </c>
      <c r="F2779" s="209" t="s">
        <v>198</v>
      </c>
      <c r="G2779" s="206" t="s">
        <v>90</v>
      </c>
      <c r="H2779" s="212">
        <v>331111</v>
      </c>
    </row>
    <row r="2780" spans="1:8" ht="29" hidden="1" x14ac:dyDescent="0.35">
      <c r="A2780" s="209">
        <v>3</v>
      </c>
      <c r="B2780" s="206" t="s">
        <v>333</v>
      </c>
      <c r="C2780" s="206" t="s">
        <v>343</v>
      </c>
      <c r="D2780" s="210" t="s">
        <v>2891</v>
      </c>
      <c r="E2780" s="214" t="s">
        <v>483</v>
      </c>
      <c r="F2780" s="209" t="s">
        <v>198</v>
      </c>
      <c r="G2780" s="206" t="s">
        <v>90</v>
      </c>
      <c r="H2780" s="212">
        <v>33111</v>
      </c>
    </row>
    <row r="2781" spans="1:8" ht="29" hidden="1" x14ac:dyDescent="0.35">
      <c r="A2781" s="209">
        <v>3</v>
      </c>
      <c r="B2781" s="206" t="s">
        <v>333</v>
      </c>
      <c r="C2781" s="206" t="s">
        <v>343</v>
      </c>
      <c r="D2781" s="210" t="s">
        <v>2892</v>
      </c>
      <c r="E2781" s="215" t="s">
        <v>484</v>
      </c>
      <c r="F2781" s="209" t="s">
        <v>198</v>
      </c>
      <c r="G2781" s="206" t="s">
        <v>90</v>
      </c>
      <c r="H2781" s="212">
        <v>331111</v>
      </c>
    </row>
    <row r="2782" spans="1:8" hidden="1" x14ac:dyDescent="0.35">
      <c r="A2782" s="209">
        <v>3</v>
      </c>
      <c r="B2782" s="206" t="s">
        <v>333</v>
      </c>
      <c r="C2782" s="206" t="s">
        <v>343</v>
      </c>
      <c r="D2782" s="210" t="s">
        <v>2874</v>
      </c>
      <c r="E2782" s="215" t="s">
        <v>484</v>
      </c>
      <c r="F2782" s="209" t="s">
        <v>198</v>
      </c>
      <c r="G2782" s="206" t="s">
        <v>90</v>
      </c>
      <c r="H2782" s="212">
        <v>331111</v>
      </c>
    </row>
    <row r="2783" spans="1:8" hidden="1" x14ac:dyDescent="0.35">
      <c r="A2783" s="209">
        <v>3</v>
      </c>
      <c r="B2783" s="206" t="s">
        <v>333</v>
      </c>
      <c r="C2783" s="206" t="s">
        <v>343</v>
      </c>
      <c r="D2783" s="210" t="s">
        <v>2744</v>
      </c>
      <c r="E2783" s="215" t="s">
        <v>484</v>
      </c>
      <c r="F2783" s="209" t="s">
        <v>198</v>
      </c>
      <c r="G2783" s="206" t="s">
        <v>90</v>
      </c>
      <c r="H2783" s="212">
        <v>331111</v>
      </c>
    </row>
    <row r="2784" spans="1:8" hidden="1" x14ac:dyDescent="0.35">
      <c r="A2784" s="209">
        <v>3</v>
      </c>
      <c r="B2784" s="206" t="s">
        <v>333</v>
      </c>
      <c r="C2784" s="206" t="s">
        <v>343</v>
      </c>
      <c r="D2784" s="210" t="s">
        <v>2764</v>
      </c>
      <c r="E2784" s="215" t="s">
        <v>484</v>
      </c>
      <c r="F2784" s="209" t="s">
        <v>198</v>
      </c>
      <c r="G2784" s="206" t="s">
        <v>90</v>
      </c>
      <c r="H2784" s="212">
        <v>331111</v>
      </c>
    </row>
    <row r="2785" spans="1:8" ht="29" hidden="1" x14ac:dyDescent="0.35">
      <c r="A2785" s="209">
        <v>3</v>
      </c>
      <c r="B2785" s="206" t="s">
        <v>333</v>
      </c>
      <c r="C2785" s="206" t="s">
        <v>343</v>
      </c>
      <c r="D2785" s="210" t="s">
        <v>2875</v>
      </c>
      <c r="E2785" s="215" t="s">
        <v>484</v>
      </c>
      <c r="F2785" s="209" t="s">
        <v>198</v>
      </c>
      <c r="G2785" s="206" t="s">
        <v>90</v>
      </c>
      <c r="H2785" s="212">
        <v>331111</v>
      </c>
    </row>
    <row r="2786" spans="1:8" ht="29" hidden="1" x14ac:dyDescent="0.35">
      <c r="A2786" s="209">
        <v>3</v>
      </c>
      <c r="B2786" s="206" t="s">
        <v>333</v>
      </c>
      <c r="C2786" s="206" t="s">
        <v>343</v>
      </c>
      <c r="D2786" s="210" t="s">
        <v>2876</v>
      </c>
      <c r="E2786" s="215" t="s">
        <v>484</v>
      </c>
      <c r="F2786" s="209" t="s">
        <v>198</v>
      </c>
      <c r="G2786" s="206" t="s">
        <v>90</v>
      </c>
      <c r="H2786" s="212">
        <v>331111</v>
      </c>
    </row>
    <row r="2787" spans="1:8" ht="29" hidden="1" x14ac:dyDescent="0.35">
      <c r="A2787" s="209">
        <v>3</v>
      </c>
      <c r="B2787" s="206" t="s">
        <v>333</v>
      </c>
      <c r="C2787" s="206" t="s">
        <v>343</v>
      </c>
      <c r="D2787" s="210" t="s">
        <v>2877</v>
      </c>
      <c r="E2787" s="215" t="s">
        <v>484</v>
      </c>
      <c r="F2787" s="209" t="s">
        <v>198</v>
      </c>
      <c r="G2787" s="206" t="s">
        <v>90</v>
      </c>
      <c r="H2787" s="212">
        <v>331111</v>
      </c>
    </row>
    <row r="2788" spans="1:8" ht="29" hidden="1" x14ac:dyDescent="0.35">
      <c r="A2788" s="209">
        <v>3</v>
      </c>
      <c r="B2788" s="206" t="s">
        <v>333</v>
      </c>
      <c r="C2788" s="206" t="s">
        <v>343</v>
      </c>
      <c r="D2788" s="210" t="s">
        <v>2878</v>
      </c>
      <c r="E2788" s="215" t="s">
        <v>484</v>
      </c>
      <c r="F2788" s="209" t="s">
        <v>198</v>
      </c>
      <c r="G2788" s="206" t="s">
        <v>90</v>
      </c>
      <c r="H2788" s="212">
        <v>331111</v>
      </c>
    </row>
    <row r="2789" spans="1:8" hidden="1" x14ac:dyDescent="0.35">
      <c r="A2789" s="209">
        <v>3</v>
      </c>
      <c r="B2789" s="206" t="s">
        <v>333</v>
      </c>
      <c r="C2789" s="206" t="s">
        <v>343</v>
      </c>
      <c r="D2789" s="210" t="s">
        <v>2750</v>
      </c>
      <c r="E2789" s="215" t="s">
        <v>484</v>
      </c>
      <c r="F2789" s="209" t="s">
        <v>198</v>
      </c>
      <c r="G2789" s="206" t="s">
        <v>90</v>
      </c>
      <c r="H2789" s="212">
        <v>331111</v>
      </c>
    </row>
    <row r="2790" spans="1:8" ht="29" hidden="1" x14ac:dyDescent="0.35">
      <c r="A2790" s="209">
        <v>3</v>
      </c>
      <c r="B2790" s="206" t="s">
        <v>333</v>
      </c>
      <c r="C2790" s="206" t="s">
        <v>343</v>
      </c>
      <c r="D2790" s="210" t="s">
        <v>2879</v>
      </c>
      <c r="E2790" s="215" t="s">
        <v>484</v>
      </c>
      <c r="F2790" s="209" t="s">
        <v>198</v>
      </c>
      <c r="G2790" s="206" t="s">
        <v>90</v>
      </c>
      <c r="H2790" s="212">
        <v>331111</v>
      </c>
    </row>
    <row r="2791" spans="1:8" ht="29" hidden="1" x14ac:dyDescent="0.35">
      <c r="A2791" s="209">
        <v>3</v>
      </c>
      <c r="B2791" s="206" t="s">
        <v>333</v>
      </c>
      <c r="C2791" s="206" t="s">
        <v>343</v>
      </c>
      <c r="D2791" s="210" t="s">
        <v>2880</v>
      </c>
      <c r="E2791" s="215" t="s">
        <v>484</v>
      </c>
      <c r="F2791" s="209" t="s">
        <v>198</v>
      </c>
      <c r="G2791" s="206" t="s">
        <v>90</v>
      </c>
      <c r="H2791" s="212">
        <v>331111</v>
      </c>
    </row>
    <row r="2792" spans="1:8" ht="29" hidden="1" x14ac:dyDescent="0.35">
      <c r="A2792" s="209">
        <v>3</v>
      </c>
      <c r="B2792" s="206" t="s">
        <v>333</v>
      </c>
      <c r="C2792" s="206" t="s">
        <v>343</v>
      </c>
      <c r="D2792" s="210" t="s">
        <v>2881</v>
      </c>
      <c r="E2792" s="215" t="s">
        <v>484</v>
      </c>
      <c r="F2792" s="209" t="s">
        <v>198</v>
      </c>
      <c r="G2792" s="206" t="s">
        <v>90</v>
      </c>
      <c r="H2792" s="212">
        <v>331111</v>
      </c>
    </row>
    <row r="2793" spans="1:8" ht="29" hidden="1" x14ac:dyDescent="0.35">
      <c r="A2793" s="209">
        <v>3</v>
      </c>
      <c r="B2793" s="206" t="s">
        <v>333</v>
      </c>
      <c r="C2793" s="206" t="s">
        <v>343</v>
      </c>
      <c r="D2793" s="210" t="s">
        <v>2882</v>
      </c>
      <c r="E2793" s="215" t="s">
        <v>484</v>
      </c>
      <c r="F2793" s="209" t="s">
        <v>198</v>
      </c>
      <c r="G2793" s="206" t="s">
        <v>90</v>
      </c>
      <c r="H2793" s="212">
        <v>331111</v>
      </c>
    </row>
    <row r="2794" spans="1:8" ht="29" hidden="1" x14ac:dyDescent="0.35">
      <c r="A2794" s="209">
        <v>3</v>
      </c>
      <c r="B2794" s="206" t="s">
        <v>333</v>
      </c>
      <c r="C2794" s="206" t="s">
        <v>343</v>
      </c>
      <c r="D2794" s="210" t="s">
        <v>2883</v>
      </c>
      <c r="E2794" s="215" t="s">
        <v>484</v>
      </c>
      <c r="F2794" s="209" t="s">
        <v>198</v>
      </c>
      <c r="G2794" s="206" t="s">
        <v>90</v>
      </c>
      <c r="H2794" s="212">
        <v>331111</v>
      </c>
    </row>
    <row r="2795" spans="1:8" ht="29" hidden="1" x14ac:dyDescent="0.35">
      <c r="A2795" s="209">
        <v>3</v>
      </c>
      <c r="B2795" s="206" t="s">
        <v>333</v>
      </c>
      <c r="C2795" s="206" t="s">
        <v>343</v>
      </c>
      <c r="D2795" s="210" t="s">
        <v>2884</v>
      </c>
      <c r="E2795" s="215" t="s">
        <v>484</v>
      </c>
      <c r="F2795" s="209" t="s">
        <v>198</v>
      </c>
      <c r="G2795" s="206" t="s">
        <v>90</v>
      </c>
      <c r="H2795" s="212">
        <v>331111</v>
      </c>
    </row>
    <row r="2796" spans="1:8" ht="29" hidden="1" x14ac:dyDescent="0.35">
      <c r="A2796" s="209">
        <v>3</v>
      </c>
      <c r="B2796" s="206" t="s">
        <v>333</v>
      </c>
      <c r="C2796" s="206" t="s">
        <v>343</v>
      </c>
      <c r="D2796" s="210" t="s">
        <v>2804</v>
      </c>
      <c r="E2796" s="215" t="s">
        <v>484</v>
      </c>
      <c r="F2796" s="209" t="s">
        <v>198</v>
      </c>
      <c r="G2796" s="206" t="s">
        <v>90</v>
      </c>
      <c r="H2796" s="212">
        <v>331111</v>
      </c>
    </row>
    <row r="2797" spans="1:8" ht="29" hidden="1" x14ac:dyDescent="0.35">
      <c r="A2797" s="209">
        <v>3</v>
      </c>
      <c r="B2797" s="206" t="s">
        <v>333</v>
      </c>
      <c r="C2797" s="206" t="s">
        <v>343</v>
      </c>
      <c r="D2797" s="210" t="s">
        <v>2759</v>
      </c>
      <c r="E2797" s="215" t="s">
        <v>484</v>
      </c>
      <c r="F2797" s="209" t="s">
        <v>198</v>
      </c>
      <c r="G2797" s="206" t="s">
        <v>90</v>
      </c>
      <c r="H2797" s="212">
        <v>331111</v>
      </c>
    </row>
    <row r="2798" spans="1:8" ht="29" hidden="1" x14ac:dyDescent="0.35">
      <c r="A2798" s="209">
        <v>3</v>
      </c>
      <c r="B2798" s="206" t="s">
        <v>333</v>
      </c>
      <c r="C2798" s="206" t="s">
        <v>343</v>
      </c>
      <c r="D2798" s="210" t="s">
        <v>2893</v>
      </c>
      <c r="E2798" s="215" t="s">
        <v>484</v>
      </c>
      <c r="F2798" s="209" t="s">
        <v>198</v>
      </c>
      <c r="G2798" s="206" t="s">
        <v>90</v>
      </c>
      <c r="H2798" s="212">
        <v>331111</v>
      </c>
    </row>
    <row r="2799" spans="1:8" ht="43.5" hidden="1" x14ac:dyDescent="0.35">
      <c r="A2799" s="209">
        <v>3</v>
      </c>
      <c r="B2799" s="206" t="s">
        <v>333</v>
      </c>
      <c r="C2799" s="206" t="s">
        <v>343</v>
      </c>
      <c r="D2799" s="210" t="s">
        <v>2894</v>
      </c>
      <c r="E2799" s="214" t="s">
        <v>483</v>
      </c>
      <c r="F2799" s="209" t="s">
        <v>198</v>
      </c>
      <c r="G2799" s="206" t="s">
        <v>90</v>
      </c>
      <c r="H2799" s="212">
        <v>33111</v>
      </c>
    </row>
    <row r="2800" spans="1:8" ht="58" hidden="1" x14ac:dyDescent="0.35">
      <c r="A2800" s="209">
        <v>3</v>
      </c>
      <c r="B2800" s="206" t="s">
        <v>333</v>
      </c>
      <c r="C2800" s="206" t="s">
        <v>343</v>
      </c>
      <c r="D2800" s="210" t="s">
        <v>2895</v>
      </c>
      <c r="E2800" s="215" t="s">
        <v>484</v>
      </c>
      <c r="F2800" s="209" t="s">
        <v>198</v>
      </c>
      <c r="G2800" s="206" t="s">
        <v>90</v>
      </c>
      <c r="H2800" s="212">
        <v>331111</v>
      </c>
    </row>
    <row r="2801" spans="1:8" hidden="1" x14ac:dyDescent="0.35">
      <c r="A2801" s="209">
        <v>3</v>
      </c>
      <c r="B2801" s="206" t="s">
        <v>333</v>
      </c>
      <c r="C2801" s="206" t="s">
        <v>343</v>
      </c>
      <c r="D2801" s="210" t="s">
        <v>2781</v>
      </c>
      <c r="E2801" s="215" t="s">
        <v>484</v>
      </c>
      <c r="F2801" s="209" t="s">
        <v>198</v>
      </c>
      <c r="G2801" s="206" t="s">
        <v>90</v>
      </c>
      <c r="H2801" s="212">
        <v>331111</v>
      </c>
    </row>
    <row r="2802" spans="1:8" hidden="1" x14ac:dyDescent="0.35">
      <c r="A2802" s="209">
        <v>3</v>
      </c>
      <c r="B2802" s="206" t="s">
        <v>333</v>
      </c>
      <c r="C2802" s="206" t="s">
        <v>343</v>
      </c>
      <c r="D2802" s="210" t="s">
        <v>2857</v>
      </c>
      <c r="E2802" s="215" t="s">
        <v>484</v>
      </c>
      <c r="F2802" s="209" t="s">
        <v>198</v>
      </c>
      <c r="G2802" s="206" t="s">
        <v>90</v>
      </c>
      <c r="H2802" s="212">
        <v>331111</v>
      </c>
    </row>
    <row r="2803" spans="1:8" ht="29" hidden="1" x14ac:dyDescent="0.35">
      <c r="A2803" s="209">
        <v>3</v>
      </c>
      <c r="B2803" s="206" t="s">
        <v>333</v>
      </c>
      <c r="C2803" s="206" t="s">
        <v>343</v>
      </c>
      <c r="D2803" s="210" t="s">
        <v>2896</v>
      </c>
      <c r="E2803" s="214" t="s">
        <v>483</v>
      </c>
      <c r="F2803" s="209" t="s">
        <v>198</v>
      </c>
      <c r="G2803" s="206" t="s">
        <v>90</v>
      </c>
      <c r="H2803" s="212">
        <v>33111</v>
      </c>
    </row>
    <row r="2804" spans="1:8" ht="29" hidden="1" x14ac:dyDescent="0.35">
      <c r="A2804" s="209">
        <v>3</v>
      </c>
      <c r="B2804" s="206" t="s">
        <v>333</v>
      </c>
      <c r="C2804" s="206" t="s">
        <v>343</v>
      </c>
      <c r="D2804" s="210" t="s">
        <v>2897</v>
      </c>
      <c r="E2804" s="215" t="s">
        <v>484</v>
      </c>
      <c r="F2804" s="209" t="s">
        <v>198</v>
      </c>
      <c r="G2804" s="206" t="s">
        <v>90</v>
      </c>
      <c r="H2804" s="212">
        <v>331111</v>
      </c>
    </row>
    <row r="2805" spans="1:8" hidden="1" x14ac:dyDescent="0.35">
      <c r="A2805" s="209">
        <v>3</v>
      </c>
      <c r="B2805" s="206" t="s">
        <v>333</v>
      </c>
      <c r="C2805" s="206" t="s">
        <v>343</v>
      </c>
      <c r="D2805" s="210" t="s">
        <v>2898</v>
      </c>
      <c r="E2805" s="215" t="s">
        <v>484</v>
      </c>
      <c r="F2805" s="209" t="s">
        <v>198</v>
      </c>
      <c r="G2805" s="206" t="s">
        <v>90</v>
      </c>
      <c r="H2805" s="212">
        <v>331111</v>
      </c>
    </row>
    <row r="2806" spans="1:8" hidden="1" x14ac:dyDescent="0.35">
      <c r="A2806" s="209">
        <v>3</v>
      </c>
      <c r="B2806" s="206" t="s">
        <v>333</v>
      </c>
      <c r="C2806" s="206" t="s">
        <v>343</v>
      </c>
      <c r="D2806" s="210" t="s">
        <v>2890</v>
      </c>
      <c r="E2806" s="215" t="s">
        <v>484</v>
      </c>
      <c r="F2806" s="209" t="s">
        <v>198</v>
      </c>
      <c r="G2806" s="206" t="s">
        <v>90</v>
      </c>
      <c r="H2806" s="212">
        <v>331111</v>
      </c>
    </row>
    <row r="2807" spans="1:8" hidden="1" x14ac:dyDescent="0.35">
      <c r="A2807" s="209">
        <v>3</v>
      </c>
      <c r="B2807" s="206" t="s">
        <v>333</v>
      </c>
      <c r="C2807" s="206" t="s">
        <v>343</v>
      </c>
      <c r="D2807" s="210" t="s">
        <v>2899</v>
      </c>
      <c r="E2807" s="215" t="s">
        <v>484</v>
      </c>
      <c r="F2807" s="209" t="s">
        <v>198</v>
      </c>
      <c r="G2807" s="206" t="s">
        <v>90</v>
      </c>
      <c r="H2807" s="212">
        <v>331111</v>
      </c>
    </row>
    <row r="2808" spans="1:8" ht="29" hidden="1" x14ac:dyDescent="0.35">
      <c r="A2808" s="209">
        <v>3</v>
      </c>
      <c r="B2808" s="206" t="s">
        <v>333</v>
      </c>
      <c r="C2808" s="206" t="s">
        <v>343</v>
      </c>
      <c r="D2808" s="210" t="s">
        <v>2900</v>
      </c>
      <c r="E2808" s="215" t="s">
        <v>484</v>
      </c>
      <c r="F2808" s="209" t="s">
        <v>198</v>
      </c>
      <c r="G2808" s="206" t="s">
        <v>90</v>
      </c>
      <c r="H2808" s="212">
        <v>331111</v>
      </c>
    </row>
    <row r="2809" spans="1:8" ht="29" hidden="1" x14ac:dyDescent="0.35">
      <c r="A2809" s="209">
        <v>3</v>
      </c>
      <c r="B2809" s="206" t="s">
        <v>333</v>
      </c>
      <c r="C2809" s="206" t="s">
        <v>343</v>
      </c>
      <c r="D2809" s="210" t="s">
        <v>2901</v>
      </c>
      <c r="E2809" s="215" t="s">
        <v>484</v>
      </c>
      <c r="F2809" s="209" t="s">
        <v>198</v>
      </c>
      <c r="G2809" s="206" t="s">
        <v>90</v>
      </c>
      <c r="H2809" s="212">
        <v>331111</v>
      </c>
    </row>
    <row r="2810" spans="1:8" ht="29" hidden="1" x14ac:dyDescent="0.35">
      <c r="A2810" s="209">
        <v>3</v>
      </c>
      <c r="B2810" s="206" t="s">
        <v>333</v>
      </c>
      <c r="C2810" s="206" t="s">
        <v>343</v>
      </c>
      <c r="D2810" s="210" t="s">
        <v>2902</v>
      </c>
      <c r="E2810" s="215" t="s">
        <v>484</v>
      </c>
      <c r="F2810" s="209" t="s">
        <v>198</v>
      </c>
      <c r="G2810" s="206" t="s">
        <v>90</v>
      </c>
      <c r="H2810" s="212">
        <v>331111</v>
      </c>
    </row>
    <row r="2811" spans="1:8" ht="43.5" hidden="1" x14ac:dyDescent="0.35">
      <c r="A2811" s="209">
        <v>3</v>
      </c>
      <c r="B2811" s="206" t="s">
        <v>333</v>
      </c>
      <c r="C2811" s="206" t="s">
        <v>343</v>
      </c>
      <c r="D2811" s="210" t="s">
        <v>2903</v>
      </c>
      <c r="E2811" s="215" t="s">
        <v>484</v>
      </c>
      <c r="F2811" s="209" t="s">
        <v>198</v>
      </c>
      <c r="G2811" s="206" t="s">
        <v>90</v>
      </c>
      <c r="H2811" s="212">
        <v>331111</v>
      </c>
    </row>
    <row r="2812" spans="1:8" ht="29" hidden="1" x14ac:dyDescent="0.35">
      <c r="A2812" s="209">
        <v>3</v>
      </c>
      <c r="B2812" s="206" t="s">
        <v>333</v>
      </c>
      <c r="C2812" s="206" t="s">
        <v>343</v>
      </c>
      <c r="D2812" s="210" t="s">
        <v>2904</v>
      </c>
      <c r="E2812" s="215" t="s">
        <v>484</v>
      </c>
      <c r="F2812" s="209" t="s">
        <v>198</v>
      </c>
      <c r="G2812" s="206" t="s">
        <v>90</v>
      </c>
      <c r="H2812" s="212">
        <v>331111</v>
      </c>
    </row>
    <row r="2813" spans="1:8" hidden="1" x14ac:dyDescent="0.35">
      <c r="A2813" s="209">
        <v>3</v>
      </c>
      <c r="B2813" s="206" t="s">
        <v>333</v>
      </c>
      <c r="C2813" s="206" t="s">
        <v>343</v>
      </c>
      <c r="D2813" s="210" t="s">
        <v>2905</v>
      </c>
      <c r="E2813" s="215" t="s">
        <v>484</v>
      </c>
      <c r="F2813" s="209" t="s">
        <v>198</v>
      </c>
      <c r="G2813" s="206" t="s">
        <v>90</v>
      </c>
      <c r="H2813" s="212">
        <v>331111</v>
      </c>
    </row>
    <row r="2814" spans="1:8" hidden="1" x14ac:dyDescent="0.35">
      <c r="A2814" s="209">
        <v>3</v>
      </c>
      <c r="B2814" s="206" t="s">
        <v>333</v>
      </c>
      <c r="C2814" s="206" t="s">
        <v>343</v>
      </c>
      <c r="D2814" s="210" t="s">
        <v>2906</v>
      </c>
      <c r="E2814" s="215" t="s">
        <v>484</v>
      </c>
      <c r="F2814" s="209" t="s">
        <v>198</v>
      </c>
      <c r="G2814" s="206" t="s">
        <v>90</v>
      </c>
      <c r="H2814" s="212">
        <v>331111</v>
      </c>
    </row>
    <row r="2815" spans="1:8" ht="29" hidden="1" x14ac:dyDescent="0.35">
      <c r="A2815" s="209">
        <v>3</v>
      </c>
      <c r="B2815" s="206" t="s">
        <v>333</v>
      </c>
      <c r="C2815" s="206" t="s">
        <v>343</v>
      </c>
      <c r="D2815" s="210" t="s">
        <v>2907</v>
      </c>
      <c r="E2815" s="215" t="s">
        <v>484</v>
      </c>
      <c r="F2815" s="209" t="s">
        <v>198</v>
      </c>
      <c r="G2815" s="206" t="s">
        <v>90</v>
      </c>
      <c r="H2815" s="212">
        <v>331111</v>
      </c>
    </row>
    <row r="2816" spans="1:8" hidden="1" x14ac:dyDescent="0.35">
      <c r="A2816" s="209">
        <v>3</v>
      </c>
      <c r="B2816" s="206" t="s">
        <v>333</v>
      </c>
      <c r="C2816" s="206" t="s">
        <v>343</v>
      </c>
      <c r="D2816" s="210" t="s">
        <v>2908</v>
      </c>
      <c r="E2816" s="215" t="s">
        <v>484</v>
      </c>
      <c r="F2816" s="209" t="s">
        <v>198</v>
      </c>
      <c r="G2816" s="206" t="s">
        <v>90</v>
      </c>
      <c r="H2816" s="212">
        <v>331111</v>
      </c>
    </row>
    <row r="2817" spans="1:8" hidden="1" x14ac:dyDescent="0.35">
      <c r="A2817" s="209">
        <v>3</v>
      </c>
      <c r="B2817" s="206" t="s">
        <v>333</v>
      </c>
      <c r="C2817" s="206" t="s">
        <v>343</v>
      </c>
      <c r="D2817" s="210" t="s">
        <v>2909</v>
      </c>
      <c r="E2817" s="215" t="s">
        <v>484</v>
      </c>
      <c r="F2817" s="209" t="s">
        <v>198</v>
      </c>
      <c r="G2817" s="206" t="s">
        <v>90</v>
      </c>
      <c r="H2817" s="212">
        <v>331111</v>
      </c>
    </row>
    <row r="2818" spans="1:8" hidden="1" x14ac:dyDescent="0.35">
      <c r="A2818" s="209">
        <v>3</v>
      </c>
      <c r="B2818" s="206" t="s">
        <v>333</v>
      </c>
      <c r="C2818" s="206" t="s">
        <v>343</v>
      </c>
      <c r="D2818" s="210" t="s">
        <v>2910</v>
      </c>
      <c r="E2818" s="215" t="s">
        <v>484</v>
      </c>
      <c r="F2818" s="209" t="s">
        <v>198</v>
      </c>
      <c r="G2818" s="206" t="s">
        <v>90</v>
      </c>
      <c r="H2818" s="212">
        <v>331111</v>
      </c>
    </row>
    <row r="2819" spans="1:8" ht="29" hidden="1" x14ac:dyDescent="0.35">
      <c r="A2819" s="209">
        <v>3</v>
      </c>
      <c r="B2819" s="206" t="s">
        <v>333</v>
      </c>
      <c r="C2819" s="206" t="s">
        <v>343</v>
      </c>
      <c r="D2819" s="210" t="s">
        <v>2911</v>
      </c>
      <c r="E2819" s="215" t="s">
        <v>484</v>
      </c>
      <c r="F2819" s="209" t="s">
        <v>198</v>
      </c>
      <c r="G2819" s="206" t="s">
        <v>90</v>
      </c>
      <c r="H2819" s="212">
        <v>331111</v>
      </c>
    </row>
    <row r="2820" spans="1:8" ht="29" hidden="1" x14ac:dyDescent="0.35">
      <c r="A2820" s="209">
        <v>3</v>
      </c>
      <c r="B2820" s="206" t="s">
        <v>333</v>
      </c>
      <c r="C2820" s="206" t="s">
        <v>343</v>
      </c>
      <c r="D2820" s="210" t="s">
        <v>2912</v>
      </c>
      <c r="E2820" s="215" t="s">
        <v>484</v>
      </c>
      <c r="F2820" s="209" t="s">
        <v>198</v>
      </c>
      <c r="G2820" s="206" t="s">
        <v>90</v>
      </c>
      <c r="H2820" s="212">
        <v>331111</v>
      </c>
    </row>
    <row r="2821" spans="1:8" ht="29" hidden="1" x14ac:dyDescent="0.35">
      <c r="A2821" s="209">
        <v>3</v>
      </c>
      <c r="B2821" s="206" t="s">
        <v>333</v>
      </c>
      <c r="C2821" s="206" t="s">
        <v>343</v>
      </c>
      <c r="D2821" s="210" t="s">
        <v>2913</v>
      </c>
      <c r="E2821" s="215" t="s">
        <v>484</v>
      </c>
      <c r="F2821" s="209" t="s">
        <v>198</v>
      </c>
      <c r="G2821" s="206" t="s">
        <v>90</v>
      </c>
      <c r="H2821" s="212">
        <v>331111</v>
      </c>
    </row>
    <row r="2822" spans="1:8" hidden="1" x14ac:dyDescent="0.35">
      <c r="A2822" s="209">
        <v>3</v>
      </c>
      <c r="B2822" s="206" t="s">
        <v>333</v>
      </c>
      <c r="C2822" s="206" t="s">
        <v>343</v>
      </c>
      <c r="D2822" s="210" t="s">
        <v>2914</v>
      </c>
      <c r="E2822" s="214" t="s">
        <v>483</v>
      </c>
      <c r="F2822" s="209" t="s">
        <v>198</v>
      </c>
      <c r="G2822" s="206" t="s">
        <v>90</v>
      </c>
      <c r="H2822" s="212">
        <v>33111</v>
      </c>
    </row>
    <row r="2823" spans="1:8" ht="43.5" hidden="1" x14ac:dyDescent="0.35">
      <c r="A2823" s="209">
        <v>3</v>
      </c>
      <c r="B2823" s="206" t="s">
        <v>333</v>
      </c>
      <c r="C2823" s="206" t="s">
        <v>343</v>
      </c>
      <c r="D2823" s="210" t="s">
        <v>2915</v>
      </c>
      <c r="E2823" s="215" t="s">
        <v>484</v>
      </c>
      <c r="F2823" s="209" t="s">
        <v>198</v>
      </c>
      <c r="G2823" s="206" t="s">
        <v>90</v>
      </c>
      <c r="H2823" s="212">
        <v>331111</v>
      </c>
    </row>
    <row r="2824" spans="1:8" ht="43.5" hidden="1" x14ac:dyDescent="0.35">
      <c r="A2824" s="209">
        <v>3</v>
      </c>
      <c r="B2824" s="206" t="s">
        <v>333</v>
      </c>
      <c r="C2824" s="206" t="s">
        <v>343</v>
      </c>
      <c r="D2824" s="210" t="s">
        <v>2916</v>
      </c>
      <c r="E2824" s="215" t="s">
        <v>484</v>
      </c>
      <c r="F2824" s="209" t="s">
        <v>198</v>
      </c>
      <c r="G2824" s="206" t="s">
        <v>90</v>
      </c>
      <c r="H2824" s="212">
        <v>331111</v>
      </c>
    </row>
    <row r="2825" spans="1:8" ht="43.5" hidden="1" x14ac:dyDescent="0.35">
      <c r="A2825" s="209">
        <v>3</v>
      </c>
      <c r="B2825" s="206" t="s">
        <v>333</v>
      </c>
      <c r="C2825" s="206" t="s">
        <v>343</v>
      </c>
      <c r="D2825" s="210" t="s">
        <v>2917</v>
      </c>
      <c r="E2825" s="215" t="s">
        <v>484</v>
      </c>
      <c r="F2825" s="209" t="s">
        <v>198</v>
      </c>
      <c r="G2825" s="206" t="s">
        <v>90</v>
      </c>
      <c r="H2825" s="212">
        <v>331111</v>
      </c>
    </row>
    <row r="2826" spans="1:8" ht="29" hidden="1" x14ac:dyDescent="0.35">
      <c r="A2826" s="209">
        <v>3</v>
      </c>
      <c r="B2826" s="206" t="s">
        <v>333</v>
      </c>
      <c r="C2826" s="206" t="s">
        <v>343</v>
      </c>
      <c r="D2826" s="210" t="s">
        <v>2918</v>
      </c>
      <c r="E2826" s="215" t="s">
        <v>484</v>
      </c>
      <c r="F2826" s="209" t="s">
        <v>198</v>
      </c>
      <c r="G2826" s="206" t="s">
        <v>90</v>
      </c>
      <c r="H2826" s="212">
        <v>331111</v>
      </c>
    </row>
    <row r="2827" spans="1:8" ht="29" hidden="1" x14ac:dyDescent="0.35">
      <c r="A2827" s="209">
        <v>3</v>
      </c>
      <c r="B2827" s="206" t="s">
        <v>333</v>
      </c>
      <c r="C2827" s="206" t="s">
        <v>343</v>
      </c>
      <c r="D2827" s="210" t="s">
        <v>2919</v>
      </c>
      <c r="E2827" s="215" t="s">
        <v>484</v>
      </c>
      <c r="F2827" s="209" t="s">
        <v>198</v>
      </c>
      <c r="G2827" s="206" t="s">
        <v>90</v>
      </c>
      <c r="H2827" s="212">
        <v>331111</v>
      </c>
    </row>
    <row r="2828" spans="1:8" ht="43.5" hidden="1" x14ac:dyDescent="0.35">
      <c r="A2828" s="209">
        <v>3</v>
      </c>
      <c r="B2828" s="206" t="s">
        <v>333</v>
      </c>
      <c r="C2828" s="206" t="s">
        <v>343</v>
      </c>
      <c r="D2828" s="210" t="s">
        <v>2920</v>
      </c>
      <c r="E2828" s="215" t="s">
        <v>484</v>
      </c>
      <c r="F2828" s="209" t="s">
        <v>198</v>
      </c>
      <c r="G2828" s="206" t="s">
        <v>90</v>
      </c>
      <c r="H2828" s="212">
        <v>331111</v>
      </c>
    </row>
    <row r="2829" spans="1:8" hidden="1" x14ac:dyDescent="0.35">
      <c r="A2829" s="209">
        <v>3</v>
      </c>
      <c r="B2829" s="206" t="s">
        <v>333</v>
      </c>
      <c r="C2829" s="206" t="s">
        <v>343</v>
      </c>
      <c r="D2829" s="210" t="s">
        <v>2921</v>
      </c>
      <c r="E2829" s="215" t="s">
        <v>484</v>
      </c>
      <c r="F2829" s="209" t="s">
        <v>198</v>
      </c>
      <c r="G2829" s="206" t="s">
        <v>90</v>
      </c>
      <c r="H2829" s="212">
        <v>331111</v>
      </c>
    </row>
    <row r="2830" spans="1:8" ht="29" hidden="1" x14ac:dyDescent="0.35">
      <c r="A2830" s="209">
        <v>3</v>
      </c>
      <c r="B2830" s="206" t="s">
        <v>333</v>
      </c>
      <c r="C2830" s="206" t="s">
        <v>343</v>
      </c>
      <c r="D2830" s="210" t="s">
        <v>2922</v>
      </c>
      <c r="E2830" s="214" t="s">
        <v>483</v>
      </c>
      <c r="F2830" s="209" t="s">
        <v>198</v>
      </c>
      <c r="G2830" s="206" t="s">
        <v>90</v>
      </c>
      <c r="H2830" s="212">
        <v>33111</v>
      </c>
    </row>
    <row r="2831" spans="1:8" ht="43.5" hidden="1" x14ac:dyDescent="0.35">
      <c r="A2831" s="209">
        <v>3</v>
      </c>
      <c r="B2831" s="206" t="s">
        <v>333</v>
      </c>
      <c r="C2831" s="206" t="s">
        <v>343</v>
      </c>
      <c r="D2831" s="210" t="s">
        <v>2923</v>
      </c>
      <c r="E2831" s="215" t="s">
        <v>484</v>
      </c>
      <c r="F2831" s="209" t="s">
        <v>198</v>
      </c>
      <c r="G2831" s="206" t="s">
        <v>90</v>
      </c>
      <c r="H2831" s="212">
        <v>331111</v>
      </c>
    </row>
    <row r="2832" spans="1:8" ht="29" hidden="1" x14ac:dyDescent="0.35">
      <c r="A2832" s="209">
        <v>3</v>
      </c>
      <c r="B2832" s="206" t="s">
        <v>333</v>
      </c>
      <c r="C2832" s="206" t="s">
        <v>343</v>
      </c>
      <c r="D2832" s="210" t="s">
        <v>2924</v>
      </c>
      <c r="E2832" s="215" t="s">
        <v>484</v>
      </c>
      <c r="F2832" s="209" t="s">
        <v>198</v>
      </c>
      <c r="G2832" s="206" t="s">
        <v>90</v>
      </c>
      <c r="H2832" s="212">
        <v>331111</v>
      </c>
    </row>
    <row r="2833" spans="1:8" ht="29" hidden="1" x14ac:dyDescent="0.35">
      <c r="A2833" s="209">
        <v>3</v>
      </c>
      <c r="B2833" s="206" t="s">
        <v>333</v>
      </c>
      <c r="C2833" s="206" t="s">
        <v>343</v>
      </c>
      <c r="D2833" s="210" t="s">
        <v>2925</v>
      </c>
      <c r="E2833" s="215" t="s">
        <v>484</v>
      </c>
      <c r="F2833" s="209" t="s">
        <v>198</v>
      </c>
      <c r="G2833" s="206" t="s">
        <v>90</v>
      </c>
      <c r="H2833" s="212">
        <v>331111</v>
      </c>
    </row>
    <row r="2834" spans="1:8" hidden="1" x14ac:dyDescent="0.35">
      <c r="A2834" s="209">
        <v>3</v>
      </c>
      <c r="B2834" s="206" t="s">
        <v>333</v>
      </c>
      <c r="C2834" s="206" t="s">
        <v>343</v>
      </c>
      <c r="D2834" s="210" t="s">
        <v>2926</v>
      </c>
      <c r="E2834" s="215" t="s">
        <v>484</v>
      </c>
      <c r="F2834" s="209" t="s">
        <v>198</v>
      </c>
      <c r="G2834" s="206" t="s">
        <v>90</v>
      </c>
      <c r="H2834" s="212">
        <v>331111</v>
      </c>
    </row>
    <row r="2835" spans="1:8" ht="29" hidden="1" x14ac:dyDescent="0.35">
      <c r="A2835" s="209">
        <v>3</v>
      </c>
      <c r="B2835" s="206" t="s">
        <v>333</v>
      </c>
      <c r="C2835" s="206" t="s">
        <v>343</v>
      </c>
      <c r="D2835" s="210" t="s">
        <v>2927</v>
      </c>
      <c r="E2835" s="215" t="s">
        <v>484</v>
      </c>
      <c r="F2835" s="209" t="s">
        <v>198</v>
      </c>
      <c r="G2835" s="206" t="s">
        <v>90</v>
      </c>
      <c r="H2835" s="212">
        <v>331111</v>
      </c>
    </row>
    <row r="2836" spans="1:8" ht="43.5" hidden="1" x14ac:dyDescent="0.35">
      <c r="A2836" s="209">
        <v>3</v>
      </c>
      <c r="B2836" s="206" t="s">
        <v>333</v>
      </c>
      <c r="C2836" s="206" t="s">
        <v>343</v>
      </c>
      <c r="D2836" s="210" t="s">
        <v>2928</v>
      </c>
      <c r="E2836" s="215" t="s">
        <v>484</v>
      </c>
      <c r="F2836" s="209" t="s">
        <v>198</v>
      </c>
      <c r="G2836" s="206" t="s">
        <v>90</v>
      </c>
      <c r="H2836" s="212">
        <v>331111</v>
      </c>
    </row>
    <row r="2837" spans="1:8" hidden="1" x14ac:dyDescent="0.35">
      <c r="A2837" s="209">
        <v>3</v>
      </c>
      <c r="B2837" s="206" t="s">
        <v>333</v>
      </c>
      <c r="C2837" s="206" t="s">
        <v>343</v>
      </c>
      <c r="D2837" s="210" t="s">
        <v>2906</v>
      </c>
      <c r="E2837" s="215" t="s">
        <v>484</v>
      </c>
      <c r="F2837" s="209" t="s">
        <v>198</v>
      </c>
      <c r="G2837" s="206" t="s">
        <v>90</v>
      </c>
      <c r="H2837" s="212">
        <v>331111</v>
      </c>
    </row>
    <row r="2838" spans="1:8" ht="29" hidden="1" x14ac:dyDescent="0.35">
      <c r="A2838" s="209">
        <v>3</v>
      </c>
      <c r="B2838" s="206" t="s">
        <v>333</v>
      </c>
      <c r="C2838" s="206" t="s">
        <v>343</v>
      </c>
      <c r="D2838" s="210" t="s">
        <v>2907</v>
      </c>
      <c r="E2838" s="215" t="s">
        <v>484</v>
      </c>
      <c r="F2838" s="209" t="s">
        <v>198</v>
      </c>
      <c r="G2838" s="206" t="s">
        <v>90</v>
      </c>
      <c r="H2838" s="212">
        <v>331111</v>
      </c>
    </row>
    <row r="2839" spans="1:8" hidden="1" x14ac:dyDescent="0.35">
      <c r="A2839" s="209">
        <v>3</v>
      </c>
      <c r="B2839" s="206" t="s">
        <v>333</v>
      </c>
      <c r="C2839" s="206" t="s">
        <v>343</v>
      </c>
      <c r="D2839" s="210" t="s">
        <v>2908</v>
      </c>
      <c r="E2839" s="215" t="s">
        <v>484</v>
      </c>
      <c r="F2839" s="209" t="s">
        <v>198</v>
      </c>
      <c r="G2839" s="206" t="s">
        <v>90</v>
      </c>
      <c r="H2839" s="212">
        <v>331111</v>
      </c>
    </row>
    <row r="2840" spans="1:8" hidden="1" x14ac:dyDescent="0.35">
      <c r="A2840" s="209">
        <v>3</v>
      </c>
      <c r="B2840" s="206" t="s">
        <v>333</v>
      </c>
      <c r="C2840" s="206" t="s">
        <v>343</v>
      </c>
      <c r="D2840" s="210" t="s">
        <v>2909</v>
      </c>
      <c r="E2840" s="215" t="s">
        <v>484</v>
      </c>
      <c r="F2840" s="209" t="s">
        <v>198</v>
      </c>
      <c r="G2840" s="206" t="s">
        <v>90</v>
      </c>
      <c r="H2840" s="212">
        <v>331111</v>
      </c>
    </row>
    <row r="2841" spans="1:8" ht="29" hidden="1" x14ac:dyDescent="0.35">
      <c r="A2841" s="209">
        <v>3</v>
      </c>
      <c r="B2841" s="206" t="s">
        <v>333</v>
      </c>
      <c r="C2841" s="206" t="s">
        <v>343</v>
      </c>
      <c r="D2841" s="210" t="s">
        <v>2929</v>
      </c>
      <c r="E2841" s="215" t="s">
        <v>484</v>
      </c>
      <c r="F2841" s="209" t="s">
        <v>198</v>
      </c>
      <c r="G2841" s="206" t="s">
        <v>90</v>
      </c>
      <c r="H2841" s="212">
        <v>331111</v>
      </c>
    </row>
    <row r="2842" spans="1:8" ht="29" hidden="1" x14ac:dyDescent="0.35">
      <c r="A2842" s="209">
        <v>3</v>
      </c>
      <c r="B2842" s="206" t="s">
        <v>333</v>
      </c>
      <c r="C2842" s="206" t="s">
        <v>343</v>
      </c>
      <c r="D2842" s="210" t="s">
        <v>2930</v>
      </c>
      <c r="E2842" s="215" t="s">
        <v>484</v>
      </c>
      <c r="F2842" s="209" t="s">
        <v>198</v>
      </c>
      <c r="G2842" s="206" t="s">
        <v>90</v>
      </c>
      <c r="H2842" s="212">
        <v>331111</v>
      </c>
    </row>
    <row r="2843" spans="1:8" hidden="1" x14ac:dyDescent="0.35">
      <c r="A2843" s="209">
        <v>3</v>
      </c>
      <c r="B2843" s="206" t="s">
        <v>333</v>
      </c>
      <c r="C2843" s="206" t="s">
        <v>343</v>
      </c>
      <c r="D2843" s="210" t="s">
        <v>2931</v>
      </c>
      <c r="E2843" s="214" t="s">
        <v>483</v>
      </c>
      <c r="F2843" s="209" t="s">
        <v>198</v>
      </c>
      <c r="G2843" s="206" t="s">
        <v>90</v>
      </c>
      <c r="H2843" s="212">
        <v>33111</v>
      </c>
    </row>
    <row r="2844" spans="1:8" ht="29" hidden="1" x14ac:dyDescent="0.35">
      <c r="A2844" s="209">
        <v>3</v>
      </c>
      <c r="B2844" s="206" t="s">
        <v>333</v>
      </c>
      <c r="C2844" s="206" t="s">
        <v>343</v>
      </c>
      <c r="D2844" s="210" t="s">
        <v>2900</v>
      </c>
      <c r="E2844" s="215" t="s">
        <v>484</v>
      </c>
      <c r="F2844" s="209" t="s">
        <v>198</v>
      </c>
      <c r="G2844" s="206" t="s">
        <v>90</v>
      </c>
      <c r="H2844" s="212">
        <v>331111</v>
      </c>
    </row>
    <row r="2845" spans="1:8" ht="29" hidden="1" x14ac:dyDescent="0.35">
      <c r="A2845" s="209">
        <v>3</v>
      </c>
      <c r="B2845" s="206" t="s">
        <v>333</v>
      </c>
      <c r="C2845" s="206" t="s">
        <v>343</v>
      </c>
      <c r="D2845" s="210" t="s">
        <v>2932</v>
      </c>
      <c r="E2845" s="215" t="s">
        <v>484</v>
      </c>
      <c r="F2845" s="209" t="s">
        <v>198</v>
      </c>
      <c r="G2845" s="206" t="s">
        <v>90</v>
      </c>
      <c r="H2845" s="212">
        <v>331111</v>
      </c>
    </row>
    <row r="2846" spans="1:8" ht="29" hidden="1" x14ac:dyDescent="0.35">
      <c r="A2846" s="209">
        <v>3</v>
      </c>
      <c r="B2846" s="206" t="s">
        <v>333</v>
      </c>
      <c r="C2846" s="206" t="s">
        <v>343</v>
      </c>
      <c r="D2846" s="210" t="s">
        <v>2933</v>
      </c>
      <c r="E2846" s="215" t="s">
        <v>484</v>
      </c>
      <c r="F2846" s="209" t="s">
        <v>198</v>
      </c>
      <c r="G2846" s="206" t="s">
        <v>90</v>
      </c>
      <c r="H2846" s="212">
        <v>331111</v>
      </c>
    </row>
    <row r="2847" spans="1:8" ht="29" hidden="1" x14ac:dyDescent="0.35">
      <c r="A2847" s="209">
        <v>3</v>
      </c>
      <c r="B2847" s="206" t="s">
        <v>333</v>
      </c>
      <c r="C2847" s="206" t="s">
        <v>343</v>
      </c>
      <c r="D2847" s="210" t="s">
        <v>2934</v>
      </c>
      <c r="E2847" s="215" t="s">
        <v>484</v>
      </c>
      <c r="F2847" s="209" t="s">
        <v>198</v>
      </c>
      <c r="G2847" s="206" t="s">
        <v>90</v>
      </c>
      <c r="H2847" s="212">
        <v>331111</v>
      </c>
    </row>
    <row r="2848" spans="1:8" ht="29" hidden="1" x14ac:dyDescent="0.35">
      <c r="A2848" s="209">
        <v>3</v>
      </c>
      <c r="B2848" s="206" t="s">
        <v>333</v>
      </c>
      <c r="C2848" s="206" t="s">
        <v>343</v>
      </c>
      <c r="D2848" s="210" t="s">
        <v>2935</v>
      </c>
      <c r="E2848" s="215" t="s">
        <v>484</v>
      </c>
      <c r="F2848" s="209" t="s">
        <v>198</v>
      </c>
      <c r="G2848" s="206" t="s">
        <v>90</v>
      </c>
      <c r="H2848" s="212">
        <v>331111</v>
      </c>
    </row>
    <row r="2849" spans="1:8" ht="29" hidden="1" x14ac:dyDescent="0.35">
      <c r="A2849" s="209">
        <v>3</v>
      </c>
      <c r="B2849" s="206" t="s">
        <v>333</v>
      </c>
      <c r="C2849" s="206" t="s">
        <v>343</v>
      </c>
      <c r="D2849" s="210" t="s">
        <v>2936</v>
      </c>
      <c r="E2849" s="214" t="s">
        <v>483</v>
      </c>
      <c r="F2849" s="209" t="s">
        <v>198</v>
      </c>
      <c r="G2849" s="206" t="s">
        <v>90</v>
      </c>
      <c r="H2849" s="212">
        <v>33111</v>
      </c>
    </row>
    <row r="2850" spans="1:8" ht="29" hidden="1" x14ac:dyDescent="0.35">
      <c r="A2850" s="209">
        <v>3</v>
      </c>
      <c r="B2850" s="206" t="s">
        <v>333</v>
      </c>
      <c r="C2850" s="206" t="s">
        <v>343</v>
      </c>
      <c r="D2850" s="210" t="s">
        <v>2937</v>
      </c>
      <c r="E2850" s="215" t="s">
        <v>484</v>
      </c>
      <c r="F2850" s="209" t="s">
        <v>198</v>
      </c>
      <c r="G2850" s="206" t="s">
        <v>90</v>
      </c>
      <c r="H2850" s="212">
        <v>331111</v>
      </c>
    </row>
    <row r="2851" spans="1:8" ht="29" hidden="1" x14ac:dyDescent="0.35">
      <c r="A2851" s="209">
        <v>3</v>
      </c>
      <c r="B2851" s="206" t="s">
        <v>333</v>
      </c>
      <c r="C2851" s="206" t="s">
        <v>343</v>
      </c>
      <c r="D2851" s="210" t="s">
        <v>2938</v>
      </c>
      <c r="E2851" s="215" t="s">
        <v>484</v>
      </c>
      <c r="F2851" s="209" t="s">
        <v>198</v>
      </c>
      <c r="G2851" s="206" t="s">
        <v>90</v>
      </c>
      <c r="H2851" s="212">
        <v>331111</v>
      </c>
    </row>
    <row r="2852" spans="1:8" ht="43.5" hidden="1" x14ac:dyDescent="0.35">
      <c r="A2852" s="209">
        <v>3</v>
      </c>
      <c r="B2852" s="206" t="s">
        <v>333</v>
      </c>
      <c r="C2852" s="206" t="s">
        <v>343</v>
      </c>
      <c r="D2852" s="210" t="s">
        <v>2939</v>
      </c>
      <c r="E2852" s="215" t="s">
        <v>484</v>
      </c>
      <c r="F2852" s="209" t="s">
        <v>198</v>
      </c>
      <c r="G2852" s="206" t="s">
        <v>90</v>
      </c>
      <c r="H2852" s="212">
        <v>331111</v>
      </c>
    </row>
    <row r="2853" spans="1:8" ht="29" hidden="1" x14ac:dyDescent="0.35">
      <c r="A2853" s="209">
        <v>3</v>
      </c>
      <c r="B2853" s="206" t="s">
        <v>333</v>
      </c>
      <c r="C2853" s="206" t="s">
        <v>343</v>
      </c>
      <c r="D2853" s="210" t="s">
        <v>2940</v>
      </c>
      <c r="E2853" s="215" t="s">
        <v>484</v>
      </c>
      <c r="F2853" s="209" t="s">
        <v>198</v>
      </c>
      <c r="G2853" s="206" t="s">
        <v>90</v>
      </c>
      <c r="H2853" s="212">
        <v>331111</v>
      </c>
    </row>
    <row r="2854" spans="1:8" ht="43.5" hidden="1" x14ac:dyDescent="0.35">
      <c r="A2854" s="209">
        <v>3</v>
      </c>
      <c r="B2854" s="206" t="s">
        <v>333</v>
      </c>
      <c r="C2854" s="206" t="s">
        <v>343</v>
      </c>
      <c r="D2854" s="210" t="s">
        <v>2941</v>
      </c>
      <c r="E2854" s="215" t="s">
        <v>484</v>
      </c>
      <c r="F2854" s="209" t="s">
        <v>198</v>
      </c>
      <c r="G2854" s="206" t="s">
        <v>90</v>
      </c>
      <c r="H2854" s="212">
        <v>331111</v>
      </c>
    </row>
    <row r="2855" spans="1:8" hidden="1" x14ac:dyDescent="0.35">
      <c r="A2855" s="209">
        <v>3</v>
      </c>
      <c r="B2855" s="206" t="s">
        <v>333</v>
      </c>
      <c r="C2855" s="206" t="s">
        <v>343</v>
      </c>
      <c r="D2855" s="210" t="s">
        <v>2942</v>
      </c>
      <c r="E2855" s="214" t="s">
        <v>483</v>
      </c>
      <c r="F2855" s="209" t="s">
        <v>198</v>
      </c>
      <c r="G2855" s="206" t="s">
        <v>90</v>
      </c>
      <c r="H2855" s="212">
        <v>33111</v>
      </c>
    </row>
    <row r="2856" spans="1:8" ht="29" hidden="1" x14ac:dyDescent="0.35">
      <c r="A2856" s="209">
        <v>3</v>
      </c>
      <c r="B2856" s="206" t="s">
        <v>333</v>
      </c>
      <c r="C2856" s="206" t="s">
        <v>343</v>
      </c>
      <c r="D2856" s="210" t="s">
        <v>2943</v>
      </c>
      <c r="E2856" s="215" t="s">
        <v>484</v>
      </c>
      <c r="F2856" s="209" t="s">
        <v>198</v>
      </c>
      <c r="G2856" s="206" t="s">
        <v>90</v>
      </c>
      <c r="H2856" s="212">
        <v>331111</v>
      </c>
    </row>
    <row r="2857" spans="1:8" hidden="1" x14ac:dyDescent="0.35">
      <c r="A2857" s="209">
        <v>3</v>
      </c>
      <c r="B2857" s="206" t="s">
        <v>333</v>
      </c>
      <c r="C2857" s="206" t="s">
        <v>343</v>
      </c>
      <c r="D2857" s="210" t="s">
        <v>2944</v>
      </c>
      <c r="E2857" s="215" t="s">
        <v>484</v>
      </c>
      <c r="F2857" s="209" t="s">
        <v>198</v>
      </c>
      <c r="G2857" s="206" t="s">
        <v>90</v>
      </c>
      <c r="H2857" s="212">
        <v>331111</v>
      </c>
    </row>
    <row r="2858" spans="1:8" ht="29" hidden="1" x14ac:dyDescent="0.35">
      <c r="A2858" s="209">
        <v>3</v>
      </c>
      <c r="B2858" s="206" t="s">
        <v>333</v>
      </c>
      <c r="C2858" s="206" t="s">
        <v>343</v>
      </c>
      <c r="D2858" s="210" t="s">
        <v>2945</v>
      </c>
      <c r="E2858" s="215" t="s">
        <v>484</v>
      </c>
      <c r="F2858" s="209" t="s">
        <v>198</v>
      </c>
      <c r="G2858" s="206" t="s">
        <v>90</v>
      </c>
      <c r="H2858" s="212">
        <v>331111</v>
      </c>
    </row>
    <row r="2859" spans="1:8" ht="29" hidden="1" x14ac:dyDescent="0.35">
      <c r="A2859" s="209">
        <v>3</v>
      </c>
      <c r="B2859" s="206" t="s">
        <v>333</v>
      </c>
      <c r="C2859" s="206" t="s">
        <v>343</v>
      </c>
      <c r="D2859" s="210" t="s">
        <v>2946</v>
      </c>
      <c r="E2859" s="215" t="s">
        <v>484</v>
      </c>
      <c r="F2859" s="209" t="s">
        <v>198</v>
      </c>
      <c r="G2859" s="206" t="s">
        <v>90</v>
      </c>
      <c r="H2859" s="212">
        <v>331111</v>
      </c>
    </row>
    <row r="2860" spans="1:8" ht="43.5" hidden="1" x14ac:dyDescent="0.35">
      <c r="A2860" s="209">
        <v>3</v>
      </c>
      <c r="B2860" s="206" t="s">
        <v>333</v>
      </c>
      <c r="C2860" s="206" t="s">
        <v>343</v>
      </c>
      <c r="D2860" s="210" t="s">
        <v>2947</v>
      </c>
      <c r="E2860" s="215" t="s">
        <v>484</v>
      </c>
      <c r="F2860" s="209" t="s">
        <v>198</v>
      </c>
      <c r="G2860" s="206" t="s">
        <v>90</v>
      </c>
      <c r="H2860" s="212">
        <v>331111</v>
      </c>
    </row>
    <row r="2861" spans="1:8" ht="29" hidden="1" x14ac:dyDescent="0.35">
      <c r="A2861" s="209">
        <v>3</v>
      </c>
      <c r="B2861" s="206" t="s">
        <v>333</v>
      </c>
      <c r="C2861" s="206" t="s">
        <v>343</v>
      </c>
      <c r="D2861" s="210" t="s">
        <v>2948</v>
      </c>
      <c r="E2861" s="215" t="s">
        <v>484</v>
      </c>
      <c r="F2861" s="209" t="s">
        <v>198</v>
      </c>
      <c r="G2861" s="206" t="s">
        <v>90</v>
      </c>
      <c r="H2861" s="212">
        <v>331111</v>
      </c>
    </row>
    <row r="2862" spans="1:8" ht="29" hidden="1" x14ac:dyDescent="0.35">
      <c r="A2862" s="209">
        <v>3</v>
      </c>
      <c r="B2862" s="206" t="s">
        <v>333</v>
      </c>
      <c r="C2862" s="206" t="s">
        <v>343</v>
      </c>
      <c r="D2862" s="210" t="s">
        <v>627</v>
      </c>
      <c r="E2862" s="214" t="s">
        <v>483</v>
      </c>
      <c r="F2862" s="209" t="s">
        <v>198</v>
      </c>
      <c r="G2862" s="206" t="s">
        <v>90</v>
      </c>
      <c r="H2862" s="212">
        <v>33111</v>
      </c>
    </row>
    <row r="2863" spans="1:8" ht="43.5" hidden="1" x14ac:dyDescent="0.35">
      <c r="A2863" s="209">
        <v>3</v>
      </c>
      <c r="B2863" s="206" t="s">
        <v>333</v>
      </c>
      <c r="C2863" s="206" t="s">
        <v>343</v>
      </c>
      <c r="D2863" s="210" t="s">
        <v>2949</v>
      </c>
      <c r="E2863" s="215" t="s">
        <v>484</v>
      </c>
      <c r="F2863" s="209" t="s">
        <v>198</v>
      </c>
      <c r="G2863" s="206" t="s">
        <v>90</v>
      </c>
      <c r="H2863" s="212">
        <v>331111</v>
      </c>
    </row>
    <row r="2864" spans="1:8" ht="29" hidden="1" x14ac:dyDescent="0.35">
      <c r="A2864" s="209">
        <v>3</v>
      </c>
      <c r="B2864" s="206" t="s">
        <v>333</v>
      </c>
      <c r="C2864" s="206" t="s">
        <v>343</v>
      </c>
      <c r="D2864" s="210" t="s">
        <v>2950</v>
      </c>
      <c r="E2864" s="215" t="s">
        <v>484</v>
      </c>
      <c r="F2864" s="209" t="s">
        <v>198</v>
      </c>
      <c r="G2864" s="206" t="s">
        <v>90</v>
      </c>
      <c r="H2864" s="212">
        <v>331111</v>
      </c>
    </row>
    <row r="2865" spans="1:8" ht="58" hidden="1" x14ac:dyDescent="0.35">
      <c r="A2865" s="209">
        <v>3</v>
      </c>
      <c r="B2865" s="206" t="s">
        <v>333</v>
      </c>
      <c r="C2865" s="206" t="s">
        <v>343</v>
      </c>
      <c r="D2865" s="210" t="s">
        <v>2951</v>
      </c>
      <c r="E2865" s="215" t="s">
        <v>484</v>
      </c>
      <c r="F2865" s="209" t="s">
        <v>198</v>
      </c>
      <c r="G2865" s="206" t="s">
        <v>90</v>
      </c>
      <c r="H2865" s="212">
        <v>331111</v>
      </c>
    </row>
    <row r="2866" spans="1:8" ht="29" hidden="1" x14ac:dyDescent="0.35">
      <c r="A2866" s="209">
        <v>3</v>
      </c>
      <c r="B2866" s="206" t="s">
        <v>333</v>
      </c>
      <c r="C2866" s="206" t="s">
        <v>343</v>
      </c>
      <c r="D2866" s="210" t="s">
        <v>2952</v>
      </c>
      <c r="E2866" s="215" t="s">
        <v>484</v>
      </c>
      <c r="F2866" s="209" t="s">
        <v>198</v>
      </c>
      <c r="G2866" s="206" t="s">
        <v>90</v>
      </c>
      <c r="H2866" s="212">
        <v>331111</v>
      </c>
    </row>
    <row r="2867" spans="1:8" ht="29" hidden="1" x14ac:dyDescent="0.35">
      <c r="A2867" s="209">
        <v>3</v>
      </c>
      <c r="B2867" s="206" t="s">
        <v>333</v>
      </c>
      <c r="C2867" s="206" t="s">
        <v>343</v>
      </c>
      <c r="D2867" s="210" t="s">
        <v>2953</v>
      </c>
      <c r="E2867" s="215" t="s">
        <v>484</v>
      </c>
      <c r="F2867" s="209" t="s">
        <v>198</v>
      </c>
      <c r="G2867" s="206" t="s">
        <v>90</v>
      </c>
      <c r="H2867" s="212">
        <v>331111</v>
      </c>
    </row>
    <row r="2868" spans="1:8" ht="29" hidden="1" x14ac:dyDescent="0.35">
      <c r="A2868" s="209">
        <v>3</v>
      </c>
      <c r="B2868" s="206" t="s">
        <v>333</v>
      </c>
      <c r="C2868" s="206" t="s">
        <v>343</v>
      </c>
      <c r="D2868" s="210" t="s">
        <v>2954</v>
      </c>
      <c r="E2868" s="215" t="s">
        <v>484</v>
      </c>
      <c r="F2868" s="209" t="s">
        <v>198</v>
      </c>
      <c r="G2868" s="206" t="s">
        <v>90</v>
      </c>
      <c r="H2868" s="212">
        <v>331111</v>
      </c>
    </row>
    <row r="2869" spans="1:8" ht="43.5" hidden="1" x14ac:dyDescent="0.35">
      <c r="A2869" s="209">
        <v>3</v>
      </c>
      <c r="B2869" s="206" t="s">
        <v>333</v>
      </c>
      <c r="C2869" s="206" t="s">
        <v>343</v>
      </c>
      <c r="D2869" s="210" t="s">
        <v>2955</v>
      </c>
      <c r="E2869" s="215" t="s">
        <v>484</v>
      </c>
      <c r="F2869" s="209" t="s">
        <v>198</v>
      </c>
      <c r="G2869" s="206" t="s">
        <v>90</v>
      </c>
      <c r="H2869" s="212">
        <v>331111</v>
      </c>
    </row>
    <row r="2870" spans="1:8" ht="29" hidden="1" x14ac:dyDescent="0.35">
      <c r="A2870" s="209">
        <v>3</v>
      </c>
      <c r="B2870" s="206" t="s">
        <v>333</v>
      </c>
      <c r="C2870" s="206" t="s">
        <v>343</v>
      </c>
      <c r="D2870" s="210" t="s">
        <v>2956</v>
      </c>
      <c r="E2870" s="215" t="s">
        <v>484</v>
      </c>
      <c r="F2870" s="209" t="s">
        <v>198</v>
      </c>
      <c r="G2870" s="206" t="s">
        <v>90</v>
      </c>
      <c r="H2870" s="212">
        <v>331111</v>
      </c>
    </row>
    <row r="2871" spans="1:8" hidden="1" x14ac:dyDescent="0.35">
      <c r="A2871" s="209">
        <v>3</v>
      </c>
      <c r="B2871" s="206" t="s">
        <v>333</v>
      </c>
      <c r="C2871" s="206" t="s">
        <v>343</v>
      </c>
      <c r="D2871" s="210" t="s">
        <v>2957</v>
      </c>
      <c r="E2871" s="214" t="s">
        <v>483</v>
      </c>
      <c r="F2871" s="209" t="s">
        <v>198</v>
      </c>
      <c r="G2871" s="206" t="s">
        <v>90</v>
      </c>
      <c r="H2871" s="212">
        <v>33111</v>
      </c>
    </row>
    <row r="2872" spans="1:8" ht="43.5" hidden="1" x14ac:dyDescent="0.35">
      <c r="A2872" s="209">
        <v>3</v>
      </c>
      <c r="B2872" s="206" t="s">
        <v>333</v>
      </c>
      <c r="C2872" s="206" t="s">
        <v>343</v>
      </c>
      <c r="D2872" s="210" t="s">
        <v>2949</v>
      </c>
      <c r="E2872" s="215" t="s">
        <v>484</v>
      </c>
      <c r="F2872" s="209" t="s">
        <v>198</v>
      </c>
      <c r="G2872" s="206" t="s">
        <v>90</v>
      </c>
      <c r="H2872" s="212">
        <v>331111</v>
      </c>
    </row>
    <row r="2873" spans="1:8" ht="29" hidden="1" x14ac:dyDescent="0.35">
      <c r="A2873" s="209">
        <v>3</v>
      </c>
      <c r="B2873" s="206" t="s">
        <v>333</v>
      </c>
      <c r="C2873" s="206" t="s">
        <v>343</v>
      </c>
      <c r="D2873" s="210" t="s">
        <v>2950</v>
      </c>
      <c r="E2873" s="215" t="s">
        <v>484</v>
      </c>
      <c r="F2873" s="209" t="s">
        <v>198</v>
      </c>
      <c r="G2873" s="206" t="s">
        <v>90</v>
      </c>
      <c r="H2873" s="212">
        <v>331111</v>
      </c>
    </row>
    <row r="2874" spans="1:8" ht="58" hidden="1" x14ac:dyDescent="0.35">
      <c r="A2874" s="209">
        <v>3</v>
      </c>
      <c r="B2874" s="206" t="s">
        <v>333</v>
      </c>
      <c r="C2874" s="206" t="s">
        <v>343</v>
      </c>
      <c r="D2874" s="210" t="s">
        <v>2951</v>
      </c>
      <c r="E2874" s="215" t="s">
        <v>484</v>
      </c>
      <c r="F2874" s="209" t="s">
        <v>198</v>
      </c>
      <c r="G2874" s="206" t="s">
        <v>90</v>
      </c>
      <c r="H2874" s="212">
        <v>331111</v>
      </c>
    </row>
    <row r="2875" spans="1:8" ht="29" hidden="1" x14ac:dyDescent="0.35">
      <c r="A2875" s="209">
        <v>3</v>
      </c>
      <c r="B2875" s="206" t="s">
        <v>333</v>
      </c>
      <c r="C2875" s="206" t="s">
        <v>343</v>
      </c>
      <c r="D2875" s="210" t="s">
        <v>2958</v>
      </c>
      <c r="E2875" s="215" t="s">
        <v>484</v>
      </c>
      <c r="F2875" s="209" t="s">
        <v>198</v>
      </c>
      <c r="G2875" s="206" t="s">
        <v>90</v>
      </c>
      <c r="H2875" s="212">
        <v>331111</v>
      </c>
    </row>
    <row r="2876" spans="1:8" ht="29" hidden="1" x14ac:dyDescent="0.35">
      <c r="A2876" s="209">
        <v>3</v>
      </c>
      <c r="B2876" s="206" t="s">
        <v>333</v>
      </c>
      <c r="C2876" s="206" t="s">
        <v>343</v>
      </c>
      <c r="D2876" s="210" t="s">
        <v>2959</v>
      </c>
      <c r="E2876" s="215" t="s">
        <v>484</v>
      </c>
      <c r="F2876" s="209" t="s">
        <v>198</v>
      </c>
      <c r="G2876" s="206" t="s">
        <v>90</v>
      </c>
      <c r="H2876" s="212">
        <v>331111</v>
      </c>
    </row>
    <row r="2877" spans="1:8" ht="29" hidden="1" x14ac:dyDescent="0.35">
      <c r="A2877" s="209">
        <v>3</v>
      </c>
      <c r="B2877" s="206" t="s">
        <v>333</v>
      </c>
      <c r="C2877" s="206" t="s">
        <v>343</v>
      </c>
      <c r="D2877" s="210" t="s">
        <v>2960</v>
      </c>
      <c r="E2877" s="215" t="s">
        <v>484</v>
      </c>
      <c r="F2877" s="209" t="s">
        <v>198</v>
      </c>
      <c r="G2877" s="206" t="s">
        <v>90</v>
      </c>
      <c r="H2877" s="212">
        <v>331111</v>
      </c>
    </row>
    <row r="2878" spans="1:8" ht="29" hidden="1" x14ac:dyDescent="0.35">
      <c r="A2878" s="209">
        <v>3</v>
      </c>
      <c r="B2878" s="206" t="s">
        <v>333</v>
      </c>
      <c r="C2878" s="206" t="s">
        <v>343</v>
      </c>
      <c r="D2878" s="210" t="s">
        <v>2961</v>
      </c>
      <c r="E2878" s="215" t="s">
        <v>484</v>
      </c>
      <c r="F2878" s="209" t="s">
        <v>198</v>
      </c>
      <c r="G2878" s="206" t="s">
        <v>90</v>
      </c>
      <c r="H2878" s="212">
        <v>331111</v>
      </c>
    </row>
    <row r="2879" spans="1:8" ht="29" hidden="1" x14ac:dyDescent="0.35">
      <c r="A2879" s="209">
        <v>3</v>
      </c>
      <c r="B2879" s="206" t="s">
        <v>333</v>
      </c>
      <c r="C2879" s="206" t="s">
        <v>343</v>
      </c>
      <c r="D2879" s="210" t="s">
        <v>2962</v>
      </c>
      <c r="E2879" s="215" t="s">
        <v>484</v>
      </c>
      <c r="F2879" s="209" t="s">
        <v>198</v>
      </c>
      <c r="G2879" s="206" t="s">
        <v>90</v>
      </c>
      <c r="H2879" s="212">
        <v>331111</v>
      </c>
    </row>
    <row r="2880" spans="1:8" ht="29" hidden="1" x14ac:dyDescent="0.35">
      <c r="A2880" s="209">
        <v>3</v>
      </c>
      <c r="B2880" s="206" t="s">
        <v>333</v>
      </c>
      <c r="C2880" s="206" t="s">
        <v>343</v>
      </c>
      <c r="D2880" s="210" t="s">
        <v>2963</v>
      </c>
      <c r="E2880" s="215" t="s">
        <v>484</v>
      </c>
      <c r="F2880" s="209" t="s">
        <v>198</v>
      </c>
      <c r="G2880" s="206" t="s">
        <v>90</v>
      </c>
      <c r="H2880" s="212">
        <v>331111</v>
      </c>
    </row>
    <row r="2881" spans="1:8" ht="29" hidden="1" x14ac:dyDescent="0.35">
      <c r="A2881" s="209">
        <v>3</v>
      </c>
      <c r="B2881" s="206" t="s">
        <v>333</v>
      </c>
      <c r="C2881" s="206" t="s">
        <v>343</v>
      </c>
      <c r="D2881" s="210" t="s">
        <v>2964</v>
      </c>
      <c r="E2881" s="215" t="s">
        <v>484</v>
      </c>
      <c r="F2881" s="209" t="s">
        <v>198</v>
      </c>
      <c r="G2881" s="206" t="s">
        <v>90</v>
      </c>
      <c r="H2881" s="212">
        <v>331111</v>
      </c>
    </row>
    <row r="2882" spans="1:8" hidden="1" x14ac:dyDescent="0.35">
      <c r="A2882" s="209">
        <v>3</v>
      </c>
      <c r="B2882" s="206" t="s">
        <v>333</v>
      </c>
      <c r="C2882" s="206" t="s">
        <v>343</v>
      </c>
      <c r="D2882" s="210" t="s">
        <v>2965</v>
      </c>
      <c r="E2882" s="215" t="s">
        <v>484</v>
      </c>
      <c r="F2882" s="209" t="s">
        <v>198</v>
      </c>
      <c r="G2882" s="206" t="s">
        <v>90</v>
      </c>
      <c r="H2882" s="212">
        <v>331111</v>
      </c>
    </row>
    <row r="2883" spans="1:8" ht="29" hidden="1" x14ac:dyDescent="0.35">
      <c r="A2883" s="209">
        <v>3</v>
      </c>
      <c r="B2883" s="206" t="s">
        <v>333</v>
      </c>
      <c r="C2883" s="206" t="s">
        <v>343</v>
      </c>
      <c r="D2883" s="210" t="s">
        <v>2966</v>
      </c>
      <c r="E2883" s="215" t="s">
        <v>484</v>
      </c>
      <c r="F2883" s="209" t="s">
        <v>198</v>
      </c>
      <c r="G2883" s="206" t="s">
        <v>90</v>
      </c>
      <c r="H2883" s="212">
        <v>331111</v>
      </c>
    </row>
    <row r="2884" spans="1:8" hidden="1" x14ac:dyDescent="0.35">
      <c r="A2884" s="209">
        <v>3</v>
      </c>
      <c r="B2884" s="206" t="s">
        <v>333</v>
      </c>
      <c r="C2884" s="206" t="s">
        <v>343</v>
      </c>
      <c r="D2884" s="210" t="s">
        <v>2967</v>
      </c>
      <c r="E2884" s="215" t="s">
        <v>484</v>
      </c>
      <c r="F2884" s="209" t="s">
        <v>198</v>
      </c>
      <c r="G2884" s="206" t="s">
        <v>90</v>
      </c>
      <c r="H2884" s="212">
        <v>331111</v>
      </c>
    </row>
    <row r="2885" spans="1:8" ht="29" hidden="1" x14ac:dyDescent="0.35">
      <c r="A2885" s="209">
        <v>3</v>
      </c>
      <c r="B2885" s="206" t="s">
        <v>333</v>
      </c>
      <c r="C2885" s="206" t="s">
        <v>343</v>
      </c>
      <c r="D2885" s="210" t="s">
        <v>2968</v>
      </c>
      <c r="E2885" s="215" t="s">
        <v>484</v>
      </c>
      <c r="F2885" s="209" t="s">
        <v>198</v>
      </c>
      <c r="G2885" s="206" t="s">
        <v>90</v>
      </c>
      <c r="H2885" s="212">
        <v>331111</v>
      </c>
    </row>
    <row r="2886" spans="1:8" ht="29" hidden="1" x14ac:dyDescent="0.35">
      <c r="A2886" s="209">
        <v>3</v>
      </c>
      <c r="B2886" s="206" t="s">
        <v>333</v>
      </c>
      <c r="C2886" s="206" t="s">
        <v>343</v>
      </c>
      <c r="D2886" s="210" t="s">
        <v>2969</v>
      </c>
      <c r="E2886" s="215" t="s">
        <v>484</v>
      </c>
      <c r="F2886" s="209" t="s">
        <v>198</v>
      </c>
      <c r="G2886" s="206" t="s">
        <v>90</v>
      </c>
      <c r="H2886" s="212">
        <v>331111</v>
      </c>
    </row>
    <row r="2887" spans="1:8" hidden="1" x14ac:dyDescent="0.35">
      <c r="A2887" s="209">
        <v>3</v>
      </c>
      <c r="B2887" s="206" t="s">
        <v>333</v>
      </c>
      <c r="C2887" s="206" t="s">
        <v>343</v>
      </c>
      <c r="D2887" s="210" t="s">
        <v>2970</v>
      </c>
      <c r="E2887" s="214" t="s">
        <v>483</v>
      </c>
      <c r="F2887" s="209" t="s">
        <v>198</v>
      </c>
      <c r="G2887" s="206" t="s">
        <v>90</v>
      </c>
      <c r="H2887" s="212">
        <v>33111</v>
      </c>
    </row>
    <row r="2888" spans="1:8" ht="29" hidden="1" x14ac:dyDescent="0.35">
      <c r="A2888" s="209">
        <v>3</v>
      </c>
      <c r="B2888" s="206" t="s">
        <v>333</v>
      </c>
      <c r="C2888" s="206" t="s">
        <v>343</v>
      </c>
      <c r="D2888" s="210" t="s">
        <v>2971</v>
      </c>
      <c r="E2888" s="215" t="s">
        <v>484</v>
      </c>
      <c r="F2888" s="209" t="s">
        <v>198</v>
      </c>
      <c r="G2888" s="206" t="s">
        <v>90</v>
      </c>
      <c r="H2888" s="212">
        <v>331111</v>
      </c>
    </row>
    <row r="2889" spans="1:8" ht="29" hidden="1" x14ac:dyDescent="0.35">
      <c r="A2889" s="209">
        <v>3</v>
      </c>
      <c r="B2889" s="206" t="s">
        <v>333</v>
      </c>
      <c r="C2889" s="206" t="s">
        <v>343</v>
      </c>
      <c r="D2889" s="210" t="s">
        <v>2972</v>
      </c>
      <c r="E2889" s="215" t="s">
        <v>484</v>
      </c>
      <c r="F2889" s="209" t="s">
        <v>198</v>
      </c>
      <c r="G2889" s="206" t="s">
        <v>90</v>
      </c>
      <c r="H2889" s="212">
        <v>331111</v>
      </c>
    </row>
    <row r="2890" spans="1:8" hidden="1" x14ac:dyDescent="0.35">
      <c r="A2890" s="209">
        <v>3</v>
      </c>
      <c r="B2890" s="206" t="s">
        <v>333</v>
      </c>
      <c r="C2890" s="206" t="s">
        <v>343</v>
      </c>
      <c r="D2890" s="210" t="s">
        <v>2790</v>
      </c>
      <c r="E2890" s="215" t="s">
        <v>484</v>
      </c>
      <c r="F2890" s="209" t="s">
        <v>198</v>
      </c>
      <c r="G2890" s="206" t="s">
        <v>90</v>
      </c>
      <c r="H2890" s="212">
        <v>331111</v>
      </c>
    </row>
    <row r="2891" spans="1:8" hidden="1" x14ac:dyDescent="0.35">
      <c r="A2891" s="209">
        <v>3</v>
      </c>
      <c r="B2891" s="206" t="s">
        <v>333</v>
      </c>
      <c r="C2891" s="206" t="s">
        <v>343</v>
      </c>
      <c r="D2891" s="210" t="s">
        <v>2865</v>
      </c>
      <c r="E2891" s="215" t="s">
        <v>484</v>
      </c>
      <c r="F2891" s="209" t="s">
        <v>198</v>
      </c>
      <c r="G2891" s="206" t="s">
        <v>90</v>
      </c>
      <c r="H2891" s="212">
        <v>331111</v>
      </c>
    </row>
    <row r="2892" spans="1:8" ht="29" hidden="1" x14ac:dyDescent="0.35">
      <c r="A2892" s="209">
        <v>3</v>
      </c>
      <c r="B2892" s="206" t="s">
        <v>333</v>
      </c>
      <c r="C2892" s="206" t="s">
        <v>343</v>
      </c>
      <c r="D2892" s="210" t="s">
        <v>2973</v>
      </c>
      <c r="E2892" s="214" t="s">
        <v>483</v>
      </c>
      <c r="F2892" s="209" t="s">
        <v>198</v>
      </c>
      <c r="G2892" s="206" t="s">
        <v>90</v>
      </c>
      <c r="H2892" s="212">
        <v>33111</v>
      </c>
    </row>
    <row r="2893" spans="1:8" ht="29" hidden="1" x14ac:dyDescent="0.35">
      <c r="A2893" s="209">
        <v>3</v>
      </c>
      <c r="B2893" s="206" t="s">
        <v>333</v>
      </c>
      <c r="C2893" s="206" t="s">
        <v>343</v>
      </c>
      <c r="D2893" s="210" t="s">
        <v>2937</v>
      </c>
      <c r="E2893" s="215" t="s">
        <v>484</v>
      </c>
      <c r="F2893" s="209" t="s">
        <v>198</v>
      </c>
      <c r="G2893" s="206" t="s">
        <v>90</v>
      </c>
      <c r="H2893" s="212">
        <v>331111</v>
      </c>
    </row>
    <row r="2894" spans="1:8" ht="29" hidden="1" x14ac:dyDescent="0.35">
      <c r="A2894" s="209">
        <v>3</v>
      </c>
      <c r="B2894" s="206" t="s">
        <v>333</v>
      </c>
      <c r="C2894" s="206" t="s">
        <v>343</v>
      </c>
      <c r="D2894" s="210" t="s">
        <v>2974</v>
      </c>
      <c r="E2894" s="215" t="s">
        <v>484</v>
      </c>
      <c r="F2894" s="209" t="s">
        <v>198</v>
      </c>
      <c r="G2894" s="206" t="s">
        <v>90</v>
      </c>
      <c r="H2894" s="212">
        <v>331111</v>
      </c>
    </row>
    <row r="2895" spans="1:8" ht="29" hidden="1" x14ac:dyDescent="0.35">
      <c r="A2895" s="209">
        <v>3</v>
      </c>
      <c r="B2895" s="206" t="s">
        <v>333</v>
      </c>
      <c r="C2895" s="206" t="s">
        <v>343</v>
      </c>
      <c r="D2895" s="210" t="s">
        <v>2975</v>
      </c>
      <c r="E2895" s="215" t="s">
        <v>484</v>
      </c>
      <c r="F2895" s="209" t="s">
        <v>198</v>
      </c>
      <c r="G2895" s="206" t="s">
        <v>90</v>
      </c>
      <c r="H2895" s="212">
        <v>331111</v>
      </c>
    </row>
    <row r="2896" spans="1:8" ht="29" hidden="1" x14ac:dyDescent="0.35">
      <c r="A2896" s="209">
        <v>3</v>
      </c>
      <c r="B2896" s="206" t="s">
        <v>333</v>
      </c>
      <c r="C2896" s="206" t="s">
        <v>343</v>
      </c>
      <c r="D2896" s="210" t="s">
        <v>2976</v>
      </c>
      <c r="E2896" s="215" t="s">
        <v>484</v>
      </c>
      <c r="F2896" s="209" t="s">
        <v>198</v>
      </c>
      <c r="G2896" s="206" t="s">
        <v>90</v>
      </c>
      <c r="H2896" s="212">
        <v>331111</v>
      </c>
    </row>
    <row r="2897" spans="1:8" ht="43.5" hidden="1" x14ac:dyDescent="0.35">
      <c r="A2897" s="209">
        <v>3</v>
      </c>
      <c r="B2897" s="206" t="s">
        <v>333</v>
      </c>
      <c r="C2897" s="206" t="s">
        <v>343</v>
      </c>
      <c r="D2897" s="210" t="s">
        <v>2977</v>
      </c>
      <c r="E2897" s="215" t="s">
        <v>484</v>
      </c>
      <c r="F2897" s="209" t="s">
        <v>198</v>
      </c>
      <c r="G2897" s="206" t="s">
        <v>90</v>
      </c>
      <c r="H2897" s="212">
        <v>331111</v>
      </c>
    </row>
    <row r="2898" spans="1:8" ht="29" hidden="1" x14ac:dyDescent="0.35">
      <c r="A2898" s="209">
        <v>3</v>
      </c>
      <c r="B2898" s="206" t="s">
        <v>333</v>
      </c>
      <c r="C2898" s="206" t="s">
        <v>343</v>
      </c>
      <c r="D2898" s="210" t="s">
        <v>2978</v>
      </c>
      <c r="E2898" s="214" t="s">
        <v>483</v>
      </c>
      <c r="F2898" s="209" t="s">
        <v>198</v>
      </c>
      <c r="G2898" s="206" t="s">
        <v>90</v>
      </c>
      <c r="H2898" s="212">
        <v>33111</v>
      </c>
    </row>
    <row r="2899" spans="1:8" ht="29" hidden="1" x14ac:dyDescent="0.35">
      <c r="A2899" s="209">
        <v>3</v>
      </c>
      <c r="B2899" s="206" t="s">
        <v>333</v>
      </c>
      <c r="C2899" s="206" t="s">
        <v>343</v>
      </c>
      <c r="D2899" s="210" t="s">
        <v>2979</v>
      </c>
      <c r="E2899" s="215" t="s">
        <v>484</v>
      </c>
      <c r="F2899" s="209" t="s">
        <v>198</v>
      </c>
      <c r="G2899" s="206" t="s">
        <v>90</v>
      </c>
      <c r="H2899" s="212">
        <v>331111</v>
      </c>
    </row>
    <row r="2900" spans="1:8" hidden="1" x14ac:dyDescent="0.35">
      <c r="A2900" s="209">
        <v>3</v>
      </c>
      <c r="B2900" s="206" t="s">
        <v>333</v>
      </c>
      <c r="C2900" s="206" t="s">
        <v>343</v>
      </c>
      <c r="D2900" s="210" t="s">
        <v>2980</v>
      </c>
      <c r="E2900" s="215" t="s">
        <v>484</v>
      </c>
      <c r="F2900" s="209" t="s">
        <v>198</v>
      </c>
      <c r="G2900" s="206" t="s">
        <v>90</v>
      </c>
      <c r="H2900" s="212">
        <v>331111</v>
      </c>
    </row>
    <row r="2901" spans="1:8" ht="29" hidden="1" x14ac:dyDescent="0.35">
      <c r="A2901" s="209">
        <v>3</v>
      </c>
      <c r="B2901" s="206" t="s">
        <v>333</v>
      </c>
      <c r="C2901" s="206" t="s">
        <v>343</v>
      </c>
      <c r="D2901" s="210" t="s">
        <v>2981</v>
      </c>
      <c r="E2901" s="215" t="s">
        <v>484</v>
      </c>
      <c r="F2901" s="209" t="s">
        <v>198</v>
      </c>
      <c r="G2901" s="206" t="s">
        <v>90</v>
      </c>
      <c r="H2901" s="212">
        <v>331111</v>
      </c>
    </row>
    <row r="2902" spans="1:8" ht="29" hidden="1" x14ac:dyDescent="0.35">
      <c r="A2902" s="209">
        <v>3</v>
      </c>
      <c r="B2902" s="206" t="s">
        <v>333</v>
      </c>
      <c r="C2902" s="206" t="s">
        <v>343</v>
      </c>
      <c r="D2902" s="210" t="s">
        <v>2982</v>
      </c>
      <c r="E2902" s="215" t="s">
        <v>484</v>
      </c>
      <c r="F2902" s="209" t="s">
        <v>198</v>
      </c>
      <c r="G2902" s="206" t="s">
        <v>90</v>
      </c>
      <c r="H2902" s="212">
        <v>331111</v>
      </c>
    </row>
    <row r="2903" spans="1:8" ht="29" hidden="1" x14ac:dyDescent="0.35">
      <c r="A2903" s="209">
        <v>3</v>
      </c>
      <c r="B2903" s="206" t="s">
        <v>333</v>
      </c>
      <c r="C2903" s="206" t="s">
        <v>343</v>
      </c>
      <c r="D2903" s="210" t="s">
        <v>2960</v>
      </c>
      <c r="E2903" s="215" t="s">
        <v>484</v>
      </c>
      <c r="F2903" s="209" t="s">
        <v>198</v>
      </c>
      <c r="G2903" s="206" t="s">
        <v>90</v>
      </c>
      <c r="H2903" s="212">
        <v>331111</v>
      </c>
    </row>
    <row r="2904" spans="1:8" ht="29" hidden="1" x14ac:dyDescent="0.35">
      <c r="A2904" s="209">
        <v>3</v>
      </c>
      <c r="B2904" s="206" t="s">
        <v>333</v>
      </c>
      <c r="C2904" s="206" t="s">
        <v>343</v>
      </c>
      <c r="D2904" s="210" t="s">
        <v>2983</v>
      </c>
      <c r="E2904" s="215" t="s">
        <v>484</v>
      </c>
      <c r="F2904" s="209" t="s">
        <v>198</v>
      </c>
      <c r="G2904" s="206" t="s">
        <v>90</v>
      </c>
      <c r="H2904" s="212">
        <v>331111</v>
      </c>
    </row>
    <row r="2905" spans="1:8" hidden="1" x14ac:dyDescent="0.35">
      <c r="A2905" s="209">
        <v>3</v>
      </c>
      <c r="B2905" s="206" t="s">
        <v>333</v>
      </c>
      <c r="C2905" s="206" t="s">
        <v>343</v>
      </c>
      <c r="D2905" s="210" t="s">
        <v>2746</v>
      </c>
      <c r="E2905" s="215" t="s">
        <v>484</v>
      </c>
      <c r="F2905" s="209" t="s">
        <v>198</v>
      </c>
      <c r="G2905" s="206" t="s">
        <v>90</v>
      </c>
      <c r="H2905" s="212">
        <v>331111</v>
      </c>
    </row>
    <row r="2906" spans="1:8" ht="29" hidden="1" x14ac:dyDescent="0.35">
      <c r="A2906" s="209">
        <v>3</v>
      </c>
      <c r="B2906" s="206" t="s">
        <v>333</v>
      </c>
      <c r="C2906" s="206" t="s">
        <v>343</v>
      </c>
      <c r="D2906" s="210" t="s">
        <v>2984</v>
      </c>
      <c r="E2906" s="215" t="s">
        <v>484</v>
      </c>
      <c r="F2906" s="209" t="s">
        <v>198</v>
      </c>
      <c r="G2906" s="206" t="s">
        <v>90</v>
      </c>
      <c r="H2906" s="212">
        <v>331111</v>
      </c>
    </row>
    <row r="2907" spans="1:8" hidden="1" x14ac:dyDescent="0.35">
      <c r="A2907" s="209">
        <v>3</v>
      </c>
      <c r="B2907" s="206" t="s">
        <v>333</v>
      </c>
      <c r="C2907" s="206" t="s">
        <v>343</v>
      </c>
      <c r="D2907" s="210" t="s">
        <v>2985</v>
      </c>
      <c r="E2907" s="215" t="s">
        <v>484</v>
      </c>
      <c r="F2907" s="209" t="s">
        <v>198</v>
      </c>
      <c r="G2907" s="206" t="s">
        <v>90</v>
      </c>
      <c r="H2907" s="212">
        <v>331111</v>
      </c>
    </row>
    <row r="2908" spans="1:8" hidden="1" x14ac:dyDescent="0.35">
      <c r="A2908" s="209">
        <v>3</v>
      </c>
      <c r="B2908" s="206" t="s">
        <v>333</v>
      </c>
      <c r="C2908" s="206" t="s">
        <v>343</v>
      </c>
      <c r="D2908" s="210" t="s">
        <v>2986</v>
      </c>
      <c r="E2908" s="215" t="s">
        <v>484</v>
      </c>
      <c r="F2908" s="209" t="s">
        <v>198</v>
      </c>
      <c r="G2908" s="206" t="s">
        <v>90</v>
      </c>
      <c r="H2908" s="212">
        <v>331111</v>
      </c>
    </row>
    <row r="2909" spans="1:8" ht="29" hidden="1" x14ac:dyDescent="0.35">
      <c r="A2909" s="209">
        <v>3</v>
      </c>
      <c r="B2909" s="206" t="s">
        <v>333</v>
      </c>
      <c r="C2909" s="206" t="s">
        <v>343</v>
      </c>
      <c r="D2909" s="210" t="s">
        <v>2987</v>
      </c>
      <c r="E2909" s="215" t="s">
        <v>484</v>
      </c>
      <c r="F2909" s="209" t="s">
        <v>198</v>
      </c>
      <c r="G2909" s="206" t="s">
        <v>90</v>
      </c>
      <c r="H2909" s="212">
        <v>331111</v>
      </c>
    </row>
    <row r="2910" spans="1:8" ht="29" hidden="1" x14ac:dyDescent="0.35">
      <c r="A2910" s="209">
        <v>3</v>
      </c>
      <c r="B2910" s="206" t="s">
        <v>333</v>
      </c>
      <c r="C2910" s="206" t="s">
        <v>343</v>
      </c>
      <c r="D2910" s="210" t="s">
        <v>2988</v>
      </c>
      <c r="E2910" s="215" t="s">
        <v>484</v>
      </c>
      <c r="F2910" s="209" t="s">
        <v>198</v>
      </c>
      <c r="G2910" s="206" t="s">
        <v>90</v>
      </c>
      <c r="H2910" s="212">
        <v>331111</v>
      </c>
    </row>
    <row r="2911" spans="1:8" hidden="1" x14ac:dyDescent="0.35">
      <c r="A2911" s="209">
        <v>3</v>
      </c>
      <c r="B2911" s="206" t="s">
        <v>333</v>
      </c>
      <c r="C2911" s="206" t="s">
        <v>343</v>
      </c>
      <c r="D2911" s="210" t="s">
        <v>2989</v>
      </c>
      <c r="E2911" s="215" t="s">
        <v>484</v>
      </c>
      <c r="F2911" s="209" t="s">
        <v>198</v>
      </c>
      <c r="G2911" s="206" t="s">
        <v>90</v>
      </c>
      <c r="H2911" s="212">
        <v>331111</v>
      </c>
    </row>
    <row r="2912" spans="1:8" hidden="1" x14ac:dyDescent="0.35">
      <c r="A2912" s="209">
        <v>3</v>
      </c>
      <c r="B2912" s="206" t="s">
        <v>333</v>
      </c>
      <c r="C2912" s="206" t="s">
        <v>343</v>
      </c>
      <c r="D2912" s="210" t="s">
        <v>2990</v>
      </c>
      <c r="E2912" s="215" t="s">
        <v>484</v>
      </c>
      <c r="F2912" s="209" t="s">
        <v>198</v>
      </c>
      <c r="G2912" s="206" t="s">
        <v>90</v>
      </c>
      <c r="H2912" s="212">
        <v>331111</v>
      </c>
    </row>
    <row r="2913" spans="1:8" hidden="1" x14ac:dyDescent="0.35">
      <c r="A2913" s="209">
        <v>3</v>
      </c>
      <c r="B2913" s="206" t="s">
        <v>333</v>
      </c>
      <c r="C2913" s="206" t="s">
        <v>343</v>
      </c>
      <c r="D2913" s="210" t="s">
        <v>2991</v>
      </c>
      <c r="E2913" s="215" t="s">
        <v>484</v>
      </c>
      <c r="F2913" s="209" t="s">
        <v>198</v>
      </c>
      <c r="G2913" s="206" t="s">
        <v>90</v>
      </c>
      <c r="H2913" s="212">
        <v>331111</v>
      </c>
    </row>
    <row r="2914" spans="1:8" ht="29" hidden="1" x14ac:dyDescent="0.35">
      <c r="A2914" s="209">
        <v>3</v>
      </c>
      <c r="B2914" s="206" t="s">
        <v>333</v>
      </c>
      <c r="C2914" s="206" t="s">
        <v>343</v>
      </c>
      <c r="D2914" s="210" t="s">
        <v>2992</v>
      </c>
      <c r="E2914" s="215" t="s">
        <v>484</v>
      </c>
      <c r="F2914" s="209" t="s">
        <v>198</v>
      </c>
      <c r="G2914" s="206" t="s">
        <v>90</v>
      </c>
      <c r="H2914" s="212">
        <v>331111</v>
      </c>
    </row>
    <row r="2915" spans="1:8" ht="29" hidden="1" x14ac:dyDescent="0.35">
      <c r="A2915" s="209">
        <v>3</v>
      </c>
      <c r="B2915" s="206" t="s">
        <v>333</v>
      </c>
      <c r="C2915" s="206" t="s">
        <v>343</v>
      </c>
      <c r="D2915" s="210" t="s">
        <v>2993</v>
      </c>
      <c r="E2915" s="215" t="s">
        <v>484</v>
      </c>
      <c r="F2915" s="209" t="s">
        <v>198</v>
      </c>
      <c r="G2915" s="206" t="s">
        <v>90</v>
      </c>
      <c r="H2915" s="212">
        <v>331111</v>
      </c>
    </row>
    <row r="2916" spans="1:8" hidden="1" x14ac:dyDescent="0.35">
      <c r="A2916" s="209">
        <v>3</v>
      </c>
      <c r="B2916" s="206" t="s">
        <v>333</v>
      </c>
      <c r="C2916" s="206" t="s">
        <v>343</v>
      </c>
      <c r="D2916" s="210" t="s">
        <v>2994</v>
      </c>
      <c r="E2916" s="215" t="s">
        <v>484</v>
      </c>
      <c r="F2916" s="209" t="s">
        <v>198</v>
      </c>
      <c r="G2916" s="206" t="s">
        <v>90</v>
      </c>
      <c r="H2916" s="212">
        <v>331111</v>
      </c>
    </row>
    <row r="2917" spans="1:8" hidden="1" x14ac:dyDescent="0.35">
      <c r="A2917" s="209">
        <v>3</v>
      </c>
      <c r="B2917" s="206" t="s">
        <v>333</v>
      </c>
      <c r="C2917" s="206" t="s">
        <v>343</v>
      </c>
      <c r="D2917" s="210" t="s">
        <v>2995</v>
      </c>
      <c r="E2917" s="214" t="s">
        <v>483</v>
      </c>
      <c r="F2917" s="209" t="s">
        <v>198</v>
      </c>
      <c r="G2917" s="206" t="s">
        <v>90</v>
      </c>
      <c r="H2917" s="212">
        <v>33111</v>
      </c>
    </row>
    <row r="2918" spans="1:8" ht="58" hidden="1" x14ac:dyDescent="0.35">
      <c r="A2918" s="209">
        <v>3</v>
      </c>
      <c r="B2918" s="206" t="s">
        <v>333</v>
      </c>
      <c r="C2918" s="206" t="s">
        <v>343</v>
      </c>
      <c r="D2918" s="210" t="s">
        <v>2996</v>
      </c>
      <c r="E2918" s="215" t="s">
        <v>484</v>
      </c>
      <c r="F2918" s="209" t="s">
        <v>198</v>
      </c>
      <c r="G2918" s="206" t="s">
        <v>90</v>
      </c>
      <c r="H2918" s="212">
        <v>331111</v>
      </c>
    </row>
    <row r="2919" spans="1:8" ht="29" hidden="1" x14ac:dyDescent="0.35">
      <c r="A2919" s="209">
        <v>3</v>
      </c>
      <c r="B2919" s="206" t="s">
        <v>333</v>
      </c>
      <c r="C2919" s="206" t="s">
        <v>343</v>
      </c>
      <c r="D2919" s="210" t="s">
        <v>2997</v>
      </c>
      <c r="E2919" s="215" t="s">
        <v>484</v>
      </c>
      <c r="F2919" s="209" t="s">
        <v>198</v>
      </c>
      <c r="G2919" s="206" t="s">
        <v>90</v>
      </c>
      <c r="H2919" s="212">
        <v>331111</v>
      </c>
    </row>
    <row r="2920" spans="1:8" hidden="1" x14ac:dyDescent="0.35">
      <c r="A2920" s="209">
        <v>3</v>
      </c>
      <c r="B2920" s="206" t="s">
        <v>333</v>
      </c>
      <c r="C2920" s="206" t="s">
        <v>343</v>
      </c>
      <c r="D2920" s="210" t="s">
        <v>2998</v>
      </c>
      <c r="E2920" s="215" t="s">
        <v>484</v>
      </c>
      <c r="F2920" s="209" t="s">
        <v>198</v>
      </c>
      <c r="G2920" s="206" t="s">
        <v>90</v>
      </c>
      <c r="H2920" s="212">
        <v>331111</v>
      </c>
    </row>
    <row r="2921" spans="1:8" ht="29" hidden="1" x14ac:dyDescent="0.35">
      <c r="A2921" s="209">
        <v>3</v>
      </c>
      <c r="B2921" s="206" t="s">
        <v>333</v>
      </c>
      <c r="C2921" s="206" t="s">
        <v>343</v>
      </c>
      <c r="D2921" s="210" t="s">
        <v>2999</v>
      </c>
      <c r="E2921" s="214" t="s">
        <v>483</v>
      </c>
      <c r="F2921" s="209" t="s">
        <v>198</v>
      </c>
      <c r="G2921" s="206" t="s">
        <v>90</v>
      </c>
      <c r="H2921" s="212">
        <v>33111</v>
      </c>
    </row>
    <row r="2922" spans="1:8" ht="58" hidden="1" x14ac:dyDescent="0.35">
      <c r="A2922" s="209">
        <v>3</v>
      </c>
      <c r="B2922" s="206" t="s">
        <v>333</v>
      </c>
      <c r="C2922" s="206" t="s">
        <v>343</v>
      </c>
      <c r="D2922" s="210" t="s">
        <v>2867</v>
      </c>
      <c r="E2922" s="215" t="s">
        <v>484</v>
      </c>
      <c r="F2922" s="209" t="s">
        <v>198</v>
      </c>
      <c r="G2922" s="206" t="s">
        <v>90</v>
      </c>
      <c r="H2922" s="212">
        <v>331111</v>
      </c>
    </row>
    <row r="2923" spans="1:8" hidden="1" x14ac:dyDescent="0.35">
      <c r="A2923" s="209">
        <v>3</v>
      </c>
      <c r="B2923" s="206" t="s">
        <v>333</v>
      </c>
      <c r="C2923" s="206" t="s">
        <v>343</v>
      </c>
      <c r="D2923" s="210" t="s">
        <v>3000</v>
      </c>
      <c r="E2923" s="215" t="s">
        <v>484</v>
      </c>
      <c r="F2923" s="209" t="s">
        <v>198</v>
      </c>
      <c r="G2923" s="206" t="s">
        <v>90</v>
      </c>
      <c r="H2923" s="212">
        <v>331111</v>
      </c>
    </row>
    <row r="2924" spans="1:8" hidden="1" x14ac:dyDescent="0.35">
      <c r="A2924" s="209">
        <v>3</v>
      </c>
      <c r="B2924" s="206" t="s">
        <v>333</v>
      </c>
      <c r="C2924" s="206" t="s">
        <v>343</v>
      </c>
      <c r="D2924" s="210" t="s">
        <v>3001</v>
      </c>
      <c r="E2924" s="215" t="s">
        <v>484</v>
      </c>
      <c r="F2924" s="209" t="s">
        <v>198</v>
      </c>
      <c r="G2924" s="206" t="s">
        <v>90</v>
      </c>
      <c r="H2924" s="212">
        <v>331111</v>
      </c>
    </row>
    <row r="2925" spans="1:8" ht="29" hidden="1" x14ac:dyDescent="0.35">
      <c r="A2925" s="209">
        <v>3</v>
      </c>
      <c r="B2925" s="206" t="s">
        <v>333</v>
      </c>
      <c r="C2925" s="206" t="s">
        <v>343</v>
      </c>
      <c r="D2925" s="210" t="s">
        <v>3002</v>
      </c>
      <c r="E2925" s="214" t="s">
        <v>483</v>
      </c>
      <c r="F2925" s="209" t="s">
        <v>198</v>
      </c>
      <c r="G2925" s="206" t="s">
        <v>90</v>
      </c>
      <c r="H2925" s="212">
        <v>33111</v>
      </c>
    </row>
    <row r="2926" spans="1:8" ht="29" hidden="1" x14ac:dyDescent="0.35">
      <c r="A2926" s="209">
        <v>3</v>
      </c>
      <c r="B2926" s="206" t="s">
        <v>333</v>
      </c>
      <c r="C2926" s="206" t="s">
        <v>343</v>
      </c>
      <c r="D2926" s="210" t="s">
        <v>2937</v>
      </c>
      <c r="E2926" s="215" t="s">
        <v>484</v>
      </c>
      <c r="F2926" s="209" t="s">
        <v>198</v>
      </c>
      <c r="G2926" s="206" t="s">
        <v>90</v>
      </c>
      <c r="H2926" s="212">
        <v>331111</v>
      </c>
    </row>
    <row r="2927" spans="1:8" ht="29" hidden="1" x14ac:dyDescent="0.35">
      <c r="A2927" s="209">
        <v>3</v>
      </c>
      <c r="B2927" s="206" t="s">
        <v>333</v>
      </c>
      <c r="C2927" s="206" t="s">
        <v>343</v>
      </c>
      <c r="D2927" s="210" t="s">
        <v>3003</v>
      </c>
      <c r="E2927" s="215" t="s">
        <v>484</v>
      </c>
      <c r="F2927" s="209" t="s">
        <v>198</v>
      </c>
      <c r="G2927" s="206" t="s">
        <v>90</v>
      </c>
      <c r="H2927" s="212">
        <v>331111</v>
      </c>
    </row>
    <row r="2928" spans="1:8" ht="43.5" hidden="1" x14ac:dyDescent="0.35">
      <c r="A2928" s="209">
        <v>3</v>
      </c>
      <c r="B2928" s="206" t="s">
        <v>333</v>
      </c>
      <c r="C2928" s="206" t="s">
        <v>343</v>
      </c>
      <c r="D2928" s="210" t="s">
        <v>3004</v>
      </c>
      <c r="E2928" s="215" t="s">
        <v>484</v>
      </c>
      <c r="F2928" s="209" t="s">
        <v>198</v>
      </c>
      <c r="G2928" s="206" t="s">
        <v>90</v>
      </c>
      <c r="H2928" s="212">
        <v>331111</v>
      </c>
    </row>
    <row r="2929" spans="1:8" ht="29" hidden="1" x14ac:dyDescent="0.35">
      <c r="A2929" s="209">
        <v>3</v>
      </c>
      <c r="B2929" s="206" t="s">
        <v>333</v>
      </c>
      <c r="C2929" s="206" t="s">
        <v>343</v>
      </c>
      <c r="D2929" s="210" t="s">
        <v>3005</v>
      </c>
      <c r="E2929" s="215" t="s">
        <v>484</v>
      </c>
      <c r="F2929" s="209" t="s">
        <v>198</v>
      </c>
      <c r="G2929" s="206" t="s">
        <v>90</v>
      </c>
      <c r="H2929" s="212">
        <v>331111</v>
      </c>
    </row>
    <row r="2930" spans="1:8" ht="43.5" hidden="1" x14ac:dyDescent="0.35">
      <c r="A2930" s="209">
        <v>3</v>
      </c>
      <c r="B2930" s="206" t="s">
        <v>333</v>
      </c>
      <c r="C2930" s="206" t="s">
        <v>343</v>
      </c>
      <c r="D2930" s="210" t="s">
        <v>3006</v>
      </c>
      <c r="E2930" s="215" t="s">
        <v>484</v>
      </c>
      <c r="F2930" s="209" t="s">
        <v>198</v>
      </c>
      <c r="G2930" s="206" t="s">
        <v>90</v>
      </c>
      <c r="H2930" s="212">
        <v>331111</v>
      </c>
    </row>
    <row r="2931" spans="1:8" hidden="1" x14ac:dyDescent="0.35">
      <c r="A2931" s="209">
        <v>3</v>
      </c>
      <c r="B2931" s="206" t="s">
        <v>333</v>
      </c>
      <c r="C2931" s="206" t="s">
        <v>343</v>
      </c>
      <c r="D2931" s="210" t="s">
        <v>3007</v>
      </c>
      <c r="E2931" s="214" t="s">
        <v>483</v>
      </c>
      <c r="F2931" s="209" t="s">
        <v>198</v>
      </c>
      <c r="G2931" s="206" t="s">
        <v>90</v>
      </c>
      <c r="H2931" s="212">
        <v>33111</v>
      </c>
    </row>
    <row r="2932" spans="1:8" hidden="1" x14ac:dyDescent="0.35">
      <c r="A2932" s="209">
        <v>3</v>
      </c>
      <c r="B2932" s="206" t="s">
        <v>333</v>
      </c>
      <c r="C2932" s="206" t="s">
        <v>343</v>
      </c>
      <c r="D2932" s="210" t="s">
        <v>3008</v>
      </c>
      <c r="E2932" s="215" t="s">
        <v>484</v>
      </c>
      <c r="F2932" s="209" t="s">
        <v>198</v>
      </c>
      <c r="G2932" s="206" t="s">
        <v>90</v>
      </c>
      <c r="H2932" s="212">
        <v>331111</v>
      </c>
    </row>
    <row r="2933" spans="1:8" x14ac:dyDescent="0.35">
      <c r="A2933" s="209">
        <v>3</v>
      </c>
      <c r="B2933" s="206" t="s">
        <v>333</v>
      </c>
      <c r="C2933" s="206" t="s">
        <v>343</v>
      </c>
      <c r="D2933" s="210" t="s">
        <v>3009</v>
      </c>
      <c r="E2933" s="213" t="s">
        <v>332</v>
      </c>
      <c r="F2933" s="209" t="s">
        <v>198</v>
      </c>
      <c r="G2933" s="206" t="s">
        <v>90</v>
      </c>
      <c r="H2933" s="212">
        <v>7133</v>
      </c>
    </row>
    <row r="2934" spans="1:8" hidden="1" x14ac:dyDescent="0.35">
      <c r="A2934" s="209">
        <v>3</v>
      </c>
      <c r="B2934" s="206" t="s">
        <v>333</v>
      </c>
      <c r="C2934" s="206" t="s">
        <v>343</v>
      </c>
      <c r="D2934" s="210" t="s">
        <v>3010</v>
      </c>
      <c r="E2934" s="214" t="s">
        <v>483</v>
      </c>
      <c r="F2934" s="209" t="s">
        <v>198</v>
      </c>
      <c r="G2934" s="206" t="s">
        <v>90</v>
      </c>
      <c r="H2934" s="212">
        <v>33111</v>
      </c>
    </row>
    <row r="2935" spans="1:8" hidden="1" x14ac:dyDescent="0.35">
      <c r="A2935" s="209">
        <v>3</v>
      </c>
      <c r="B2935" s="206" t="s">
        <v>333</v>
      </c>
      <c r="C2935" s="206" t="s">
        <v>343</v>
      </c>
      <c r="D2935" s="210" t="s">
        <v>3011</v>
      </c>
      <c r="E2935" s="215" t="s">
        <v>484</v>
      </c>
      <c r="F2935" s="209" t="s">
        <v>198</v>
      </c>
      <c r="G2935" s="206" t="s">
        <v>90</v>
      </c>
      <c r="H2935" s="212">
        <v>331111</v>
      </c>
    </row>
    <row r="2936" spans="1:8" hidden="1" x14ac:dyDescent="0.35">
      <c r="A2936" s="209">
        <v>3</v>
      </c>
      <c r="B2936" s="206" t="s">
        <v>333</v>
      </c>
      <c r="C2936" s="206" t="s">
        <v>343</v>
      </c>
      <c r="D2936" s="210" t="s">
        <v>3012</v>
      </c>
      <c r="E2936" s="215" t="s">
        <v>484</v>
      </c>
      <c r="F2936" s="209" t="s">
        <v>198</v>
      </c>
      <c r="G2936" s="206" t="s">
        <v>90</v>
      </c>
      <c r="H2936" s="212">
        <v>331111</v>
      </c>
    </row>
    <row r="2937" spans="1:8" ht="29" hidden="1" x14ac:dyDescent="0.35">
      <c r="A2937" s="209">
        <v>3</v>
      </c>
      <c r="B2937" s="206" t="s">
        <v>333</v>
      </c>
      <c r="C2937" s="206" t="s">
        <v>343</v>
      </c>
      <c r="D2937" s="210" t="s">
        <v>3013</v>
      </c>
      <c r="E2937" s="214" t="s">
        <v>483</v>
      </c>
      <c r="F2937" s="209" t="s">
        <v>198</v>
      </c>
      <c r="G2937" s="206" t="s">
        <v>90</v>
      </c>
      <c r="H2937" s="212">
        <v>33111</v>
      </c>
    </row>
    <row r="2938" spans="1:8" hidden="1" x14ac:dyDescent="0.35">
      <c r="A2938" s="209">
        <v>3</v>
      </c>
      <c r="B2938" s="206" t="s">
        <v>333</v>
      </c>
      <c r="C2938" s="206" t="s">
        <v>343</v>
      </c>
      <c r="D2938" s="210" t="s">
        <v>3014</v>
      </c>
      <c r="E2938" s="215" t="s">
        <v>484</v>
      </c>
      <c r="F2938" s="209" t="s">
        <v>198</v>
      </c>
      <c r="G2938" s="206" t="s">
        <v>90</v>
      </c>
      <c r="H2938" s="212">
        <v>331111</v>
      </c>
    </row>
    <row r="2939" spans="1:8" hidden="1" x14ac:dyDescent="0.35">
      <c r="A2939" s="209">
        <v>3</v>
      </c>
      <c r="B2939" s="206" t="s">
        <v>333</v>
      </c>
      <c r="C2939" s="206" t="s">
        <v>343</v>
      </c>
      <c r="D2939" s="210" t="s">
        <v>3015</v>
      </c>
      <c r="E2939" s="215" t="s">
        <v>484</v>
      </c>
      <c r="F2939" s="209" t="s">
        <v>198</v>
      </c>
      <c r="G2939" s="206" t="s">
        <v>90</v>
      </c>
      <c r="H2939" s="212">
        <v>331111</v>
      </c>
    </row>
    <row r="2940" spans="1:8" hidden="1" x14ac:dyDescent="0.35">
      <c r="A2940" s="209">
        <v>3</v>
      </c>
      <c r="B2940" s="206" t="s">
        <v>333</v>
      </c>
      <c r="C2940" s="206" t="s">
        <v>343</v>
      </c>
      <c r="D2940" s="210" t="s">
        <v>2148</v>
      </c>
      <c r="E2940" s="215" t="s">
        <v>484</v>
      </c>
      <c r="F2940" s="209" t="s">
        <v>198</v>
      </c>
      <c r="G2940" s="206" t="s">
        <v>90</v>
      </c>
      <c r="H2940" s="212">
        <v>331111</v>
      </c>
    </row>
    <row r="2941" spans="1:8" x14ac:dyDescent="0.35">
      <c r="A2941" s="209">
        <v>3</v>
      </c>
      <c r="B2941" s="206" t="s">
        <v>333</v>
      </c>
      <c r="C2941" s="206" t="s">
        <v>343</v>
      </c>
      <c r="D2941" s="210" t="s">
        <v>421</v>
      </c>
      <c r="E2941" s="213" t="s">
        <v>332</v>
      </c>
      <c r="F2941" s="217" t="s">
        <v>199</v>
      </c>
      <c r="G2941" s="206" t="s">
        <v>90</v>
      </c>
      <c r="H2941" s="212">
        <v>7134</v>
      </c>
    </row>
    <row r="2942" spans="1:8" hidden="1" x14ac:dyDescent="0.35">
      <c r="A2942" s="209">
        <v>3</v>
      </c>
      <c r="B2942" s="206" t="s">
        <v>333</v>
      </c>
      <c r="C2942" s="206" t="s">
        <v>343</v>
      </c>
      <c r="D2942" s="210" t="s">
        <v>629</v>
      </c>
      <c r="E2942" s="214" t="s">
        <v>483</v>
      </c>
      <c r="F2942" s="217" t="s">
        <v>199</v>
      </c>
      <c r="G2942" s="206" t="s">
        <v>90</v>
      </c>
      <c r="H2942" s="212">
        <v>33111</v>
      </c>
    </row>
    <row r="2943" spans="1:8" hidden="1" x14ac:dyDescent="0.35">
      <c r="A2943" s="209">
        <v>3</v>
      </c>
      <c r="B2943" s="206" t="s">
        <v>333</v>
      </c>
      <c r="C2943" s="206" t="s">
        <v>343</v>
      </c>
      <c r="D2943" s="210" t="s">
        <v>630</v>
      </c>
      <c r="E2943" s="215" t="s">
        <v>484</v>
      </c>
      <c r="F2943" s="217" t="s">
        <v>199</v>
      </c>
      <c r="G2943" s="206" t="s">
        <v>90</v>
      </c>
      <c r="H2943" s="212">
        <v>331111</v>
      </c>
    </row>
    <row r="2944" spans="1:8" ht="29" hidden="1" x14ac:dyDescent="0.35">
      <c r="A2944" s="209">
        <v>3</v>
      </c>
      <c r="B2944" s="206" t="s">
        <v>333</v>
      </c>
      <c r="C2944" s="206" t="s">
        <v>343</v>
      </c>
      <c r="D2944" s="210" t="s">
        <v>631</v>
      </c>
      <c r="E2944" s="215" t="s">
        <v>484</v>
      </c>
      <c r="F2944" s="217" t="s">
        <v>199</v>
      </c>
      <c r="G2944" s="206" t="s">
        <v>90</v>
      </c>
      <c r="H2944" s="212">
        <v>331111</v>
      </c>
    </row>
    <row r="2945" spans="1:8" hidden="1" x14ac:dyDescent="0.35">
      <c r="A2945" s="209">
        <v>3</v>
      </c>
      <c r="B2945" s="206" t="s">
        <v>333</v>
      </c>
      <c r="C2945" s="206" t="s">
        <v>343</v>
      </c>
      <c r="D2945" s="210" t="s">
        <v>632</v>
      </c>
      <c r="E2945" s="215" t="s">
        <v>484</v>
      </c>
      <c r="F2945" s="217" t="s">
        <v>199</v>
      </c>
      <c r="G2945" s="206" t="s">
        <v>90</v>
      </c>
      <c r="H2945" s="212">
        <v>331111</v>
      </c>
    </row>
    <row r="2946" spans="1:8" ht="29" hidden="1" x14ac:dyDescent="0.35">
      <c r="A2946" s="209">
        <v>3</v>
      </c>
      <c r="B2946" s="206" t="s">
        <v>333</v>
      </c>
      <c r="C2946" s="206" t="s">
        <v>343</v>
      </c>
      <c r="D2946" s="210" t="s">
        <v>633</v>
      </c>
      <c r="E2946" s="215" t="s">
        <v>484</v>
      </c>
      <c r="F2946" s="217" t="s">
        <v>199</v>
      </c>
      <c r="G2946" s="206" t="s">
        <v>90</v>
      </c>
      <c r="H2946" s="212">
        <v>331111</v>
      </c>
    </row>
    <row r="2947" spans="1:8" hidden="1" x14ac:dyDescent="0.35">
      <c r="A2947" s="209">
        <v>3</v>
      </c>
      <c r="B2947" s="206" t="s">
        <v>333</v>
      </c>
      <c r="C2947" s="206" t="s">
        <v>343</v>
      </c>
      <c r="D2947" s="210" t="s">
        <v>634</v>
      </c>
      <c r="E2947" s="215" t="s">
        <v>484</v>
      </c>
      <c r="F2947" s="217" t="s">
        <v>199</v>
      </c>
      <c r="G2947" s="206" t="s">
        <v>90</v>
      </c>
      <c r="H2947" s="212">
        <v>331111</v>
      </c>
    </row>
    <row r="2948" spans="1:8" ht="29" hidden="1" x14ac:dyDescent="0.35">
      <c r="A2948" s="209">
        <v>3</v>
      </c>
      <c r="B2948" s="206" t="s">
        <v>333</v>
      </c>
      <c r="C2948" s="206" t="s">
        <v>343</v>
      </c>
      <c r="D2948" s="210" t="s">
        <v>635</v>
      </c>
      <c r="E2948" s="215" t="s">
        <v>484</v>
      </c>
      <c r="F2948" s="217" t="s">
        <v>199</v>
      </c>
      <c r="G2948" s="206" t="s">
        <v>90</v>
      </c>
      <c r="H2948" s="212">
        <v>331111</v>
      </c>
    </row>
    <row r="2949" spans="1:8" hidden="1" x14ac:dyDescent="0.35">
      <c r="A2949" s="209">
        <v>3</v>
      </c>
      <c r="B2949" s="206" t="s">
        <v>333</v>
      </c>
      <c r="C2949" s="206" t="s">
        <v>343</v>
      </c>
      <c r="D2949" s="210" t="s">
        <v>636</v>
      </c>
      <c r="E2949" s="215" t="s">
        <v>484</v>
      </c>
      <c r="F2949" s="217" t="s">
        <v>199</v>
      </c>
      <c r="G2949" s="206" t="s">
        <v>90</v>
      </c>
      <c r="H2949" s="212">
        <v>331111</v>
      </c>
    </row>
    <row r="2950" spans="1:8" ht="29" hidden="1" x14ac:dyDescent="0.35">
      <c r="A2950" s="209">
        <v>3</v>
      </c>
      <c r="B2950" s="206" t="s">
        <v>333</v>
      </c>
      <c r="C2950" s="206" t="s">
        <v>343</v>
      </c>
      <c r="D2950" s="210" t="s">
        <v>637</v>
      </c>
      <c r="E2950" s="215" t="s">
        <v>484</v>
      </c>
      <c r="F2950" s="217" t="s">
        <v>199</v>
      </c>
      <c r="G2950" s="206" t="s">
        <v>90</v>
      </c>
      <c r="H2950" s="212">
        <v>331111</v>
      </c>
    </row>
    <row r="2951" spans="1:8" hidden="1" x14ac:dyDescent="0.35">
      <c r="A2951" s="209">
        <v>3</v>
      </c>
      <c r="B2951" s="206" t="s">
        <v>333</v>
      </c>
      <c r="C2951" s="206" t="s">
        <v>343</v>
      </c>
      <c r="D2951" s="210" t="s">
        <v>638</v>
      </c>
      <c r="E2951" s="215" t="s">
        <v>484</v>
      </c>
      <c r="F2951" s="217" t="s">
        <v>199</v>
      </c>
      <c r="G2951" s="206" t="s">
        <v>90</v>
      </c>
      <c r="H2951" s="212">
        <v>331111</v>
      </c>
    </row>
    <row r="2952" spans="1:8" hidden="1" x14ac:dyDescent="0.35">
      <c r="A2952" s="209">
        <v>3</v>
      </c>
      <c r="B2952" s="206" t="s">
        <v>333</v>
      </c>
      <c r="C2952" s="206" t="s">
        <v>343</v>
      </c>
      <c r="D2952" s="210" t="s">
        <v>639</v>
      </c>
      <c r="E2952" s="214" t="s">
        <v>483</v>
      </c>
      <c r="F2952" s="209" t="s">
        <v>198</v>
      </c>
      <c r="G2952" s="206" t="s">
        <v>90</v>
      </c>
      <c r="H2952" s="212">
        <v>33111</v>
      </c>
    </row>
    <row r="2953" spans="1:8" hidden="1" x14ac:dyDescent="0.35">
      <c r="A2953" s="209">
        <v>3</v>
      </c>
      <c r="B2953" s="206" t="s">
        <v>333</v>
      </c>
      <c r="C2953" s="206" t="s">
        <v>343</v>
      </c>
      <c r="D2953" s="210" t="s">
        <v>640</v>
      </c>
      <c r="E2953" s="215" t="s">
        <v>484</v>
      </c>
      <c r="F2953" s="209" t="s">
        <v>198</v>
      </c>
      <c r="G2953" s="206" t="s">
        <v>90</v>
      </c>
      <c r="H2953" s="212">
        <v>331111</v>
      </c>
    </row>
    <row r="2954" spans="1:8" hidden="1" x14ac:dyDescent="0.35">
      <c r="A2954" s="209">
        <v>3</v>
      </c>
      <c r="B2954" s="206" t="s">
        <v>333</v>
      </c>
      <c r="C2954" s="206" t="s">
        <v>343</v>
      </c>
      <c r="D2954" s="210" t="s">
        <v>641</v>
      </c>
      <c r="E2954" s="215" t="s">
        <v>484</v>
      </c>
      <c r="F2954" s="209" t="s">
        <v>198</v>
      </c>
      <c r="G2954" s="206" t="s">
        <v>90</v>
      </c>
      <c r="H2954" s="212">
        <v>331111</v>
      </c>
    </row>
    <row r="2955" spans="1:8" ht="43.5" hidden="1" x14ac:dyDescent="0.35">
      <c r="A2955" s="209">
        <v>3</v>
      </c>
      <c r="B2955" s="206" t="s">
        <v>333</v>
      </c>
      <c r="C2955" s="206" t="s">
        <v>343</v>
      </c>
      <c r="D2955" s="210" t="s">
        <v>642</v>
      </c>
      <c r="E2955" s="215" t="s">
        <v>484</v>
      </c>
      <c r="F2955" s="209" t="s">
        <v>198</v>
      </c>
      <c r="G2955" s="206" t="s">
        <v>90</v>
      </c>
      <c r="H2955" s="212">
        <v>331111</v>
      </c>
    </row>
    <row r="2956" spans="1:8" ht="29" hidden="1" x14ac:dyDescent="0.35">
      <c r="A2956" s="209">
        <v>3</v>
      </c>
      <c r="B2956" s="206" t="s">
        <v>333</v>
      </c>
      <c r="C2956" s="206" t="s">
        <v>343</v>
      </c>
      <c r="D2956" s="210" t="s">
        <v>643</v>
      </c>
      <c r="E2956" s="215" t="s">
        <v>484</v>
      </c>
      <c r="F2956" s="209" t="s">
        <v>198</v>
      </c>
      <c r="G2956" s="206" t="s">
        <v>90</v>
      </c>
      <c r="H2956" s="212">
        <v>331111</v>
      </c>
    </row>
    <row r="2957" spans="1:8" hidden="1" x14ac:dyDescent="0.35">
      <c r="A2957" s="209">
        <v>3</v>
      </c>
      <c r="B2957" s="206" t="s">
        <v>333</v>
      </c>
      <c r="C2957" s="206" t="s">
        <v>343</v>
      </c>
      <c r="D2957" s="210" t="s">
        <v>644</v>
      </c>
      <c r="E2957" s="214" t="s">
        <v>483</v>
      </c>
      <c r="F2957" s="209" t="s">
        <v>198</v>
      </c>
      <c r="G2957" s="206" t="s">
        <v>90</v>
      </c>
      <c r="H2957" s="212">
        <v>33111</v>
      </c>
    </row>
    <row r="2958" spans="1:8" hidden="1" x14ac:dyDescent="0.35">
      <c r="A2958" s="209">
        <v>3</v>
      </c>
      <c r="B2958" s="206" t="s">
        <v>333</v>
      </c>
      <c r="C2958" s="206" t="s">
        <v>343</v>
      </c>
      <c r="D2958" s="210" t="s">
        <v>645</v>
      </c>
      <c r="E2958" s="215" t="s">
        <v>484</v>
      </c>
      <c r="F2958" s="209" t="s">
        <v>198</v>
      </c>
      <c r="G2958" s="206" t="s">
        <v>90</v>
      </c>
      <c r="H2958" s="212">
        <v>331111</v>
      </c>
    </row>
    <row r="2959" spans="1:8" hidden="1" x14ac:dyDescent="0.35">
      <c r="A2959" s="209">
        <v>3</v>
      </c>
      <c r="B2959" s="206" t="s">
        <v>333</v>
      </c>
      <c r="C2959" s="206" t="s">
        <v>343</v>
      </c>
      <c r="D2959" s="210" t="s">
        <v>646</v>
      </c>
      <c r="E2959" s="215" t="s">
        <v>484</v>
      </c>
      <c r="F2959" s="209" t="s">
        <v>198</v>
      </c>
      <c r="G2959" s="206" t="s">
        <v>90</v>
      </c>
      <c r="H2959" s="212">
        <v>331111</v>
      </c>
    </row>
    <row r="2960" spans="1:8" hidden="1" x14ac:dyDescent="0.35">
      <c r="A2960" s="209">
        <v>3</v>
      </c>
      <c r="B2960" s="206" t="s">
        <v>333</v>
      </c>
      <c r="C2960" s="206" t="s">
        <v>343</v>
      </c>
      <c r="D2960" s="210" t="s">
        <v>647</v>
      </c>
      <c r="E2960" s="215" t="s">
        <v>484</v>
      </c>
      <c r="F2960" s="209" t="s">
        <v>198</v>
      </c>
      <c r="G2960" s="206" t="s">
        <v>90</v>
      </c>
      <c r="H2960" s="212">
        <v>331111</v>
      </c>
    </row>
    <row r="2961" spans="1:8" hidden="1" x14ac:dyDescent="0.35">
      <c r="A2961" s="209">
        <v>3</v>
      </c>
      <c r="B2961" s="206" t="s">
        <v>333</v>
      </c>
      <c r="C2961" s="206" t="s">
        <v>343</v>
      </c>
      <c r="D2961" s="210" t="s">
        <v>648</v>
      </c>
      <c r="E2961" s="215" t="s">
        <v>484</v>
      </c>
      <c r="F2961" s="209" t="s">
        <v>198</v>
      </c>
      <c r="G2961" s="206" t="s">
        <v>90</v>
      </c>
      <c r="H2961" s="212">
        <v>331111</v>
      </c>
    </row>
    <row r="2962" spans="1:8" ht="29" hidden="1" x14ac:dyDescent="0.35">
      <c r="A2962" s="209">
        <v>3</v>
      </c>
      <c r="B2962" s="206" t="s">
        <v>333</v>
      </c>
      <c r="C2962" s="206" t="s">
        <v>343</v>
      </c>
      <c r="D2962" s="210" t="s">
        <v>649</v>
      </c>
      <c r="E2962" s="215" t="s">
        <v>484</v>
      </c>
      <c r="F2962" s="209" t="s">
        <v>198</v>
      </c>
      <c r="G2962" s="206" t="s">
        <v>90</v>
      </c>
      <c r="H2962" s="212">
        <v>331111</v>
      </c>
    </row>
    <row r="2963" spans="1:8" hidden="1" x14ac:dyDescent="0.35">
      <c r="A2963" s="209">
        <v>3</v>
      </c>
      <c r="B2963" s="206" t="s">
        <v>333</v>
      </c>
      <c r="C2963" s="206" t="s">
        <v>343</v>
      </c>
      <c r="D2963" s="210" t="s">
        <v>650</v>
      </c>
      <c r="E2963" s="215" t="s">
        <v>484</v>
      </c>
      <c r="F2963" s="209" t="s">
        <v>198</v>
      </c>
      <c r="G2963" s="206" t="s">
        <v>90</v>
      </c>
      <c r="H2963" s="212">
        <v>331111</v>
      </c>
    </row>
    <row r="2964" spans="1:8" hidden="1" x14ac:dyDescent="0.35">
      <c r="A2964" s="209">
        <v>3</v>
      </c>
      <c r="B2964" s="206" t="s">
        <v>333</v>
      </c>
      <c r="C2964" s="206" t="s">
        <v>343</v>
      </c>
      <c r="D2964" s="210" t="s">
        <v>651</v>
      </c>
      <c r="E2964" s="215" t="s">
        <v>484</v>
      </c>
      <c r="F2964" s="209" t="s">
        <v>198</v>
      </c>
      <c r="G2964" s="206" t="s">
        <v>90</v>
      </c>
      <c r="H2964" s="212">
        <v>331111</v>
      </c>
    </row>
    <row r="2965" spans="1:8" hidden="1" x14ac:dyDescent="0.35">
      <c r="A2965" s="209">
        <v>3</v>
      </c>
      <c r="B2965" s="206" t="s">
        <v>333</v>
      </c>
      <c r="C2965" s="206" t="s">
        <v>343</v>
      </c>
      <c r="D2965" s="210" t="s">
        <v>652</v>
      </c>
      <c r="E2965" s="214" t="s">
        <v>483</v>
      </c>
      <c r="F2965" s="209" t="s">
        <v>198</v>
      </c>
      <c r="G2965" s="206" t="s">
        <v>90</v>
      </c>
      <c r="H2965" s="212">
        <v>33111</v>
      </c>
    </row>
    <row r="2966" spans="1:8" hidden="1" x14ac:dyDescent="0.35">
      <c r="A2966" s="209">
        <v>3</v>
      </c>
      <c r="B2966" s="206" t="s">
        <v>333</v>
      </c>
      <c r="C2966" s="206" t="s">
        <v>343</v>
      </c>
      <c r="D2966" s="210" t="s">
        <v>653</v>
      </c>
      <c r="E2966" s="215" t="s">
        <v>484</v>
      </c>
      <c r="F2966" s="209" t="s">
        <v>198</v>
      </c>
      <c r="G2966" s="206" t="s">
        <v>90</v>
      </c>
      <c r="H2966" s="212">
        <v>331111</v>
      </c>
    </row>
    <row r="2967" spans="1:8" ht="29" hidden="1" x14ac:dyDescent="0.35">
      <c r="A2967" s="209">
        <v>3</v>
      </c>
      <c r="B2967" s="206" t="s">
        <v>333</v>
      </c>
      <c r="C2967" s="206" t="s">
        <v>343</v>
      </c>
      <c r="D2967" s="210" t="s">
        <v>654</v>
      </c>
      <c r="E2967" s="215" t="s">
        <v>484</v>
      </c>
      <c r="F2967" s="209" t="s">
        <v>198</v>
      </c>
      <c r="G2967" s="206" t="s">
        <v>90</v>
      </c>
      <c r="H2967" s="212">
        <v>331111</v>
      </c>
    </row>
    <row r="2968" spans="1:8" ht="29" hidden="1" x14ac:dyDescent="0.35">
      <c r="A2968" s="209">
        <v>3</v>
      </c>
      <c r="B2968" s="206" t="s">
        <v>333</v>
      </c>
      <c r="C2968" s="206" t="s">
        <v>343</v>
      </c>
      <c r="D2968" s="210" t="s">
        <v>655</v>
      </c>
      <c r="E2968" s="215" t="s">
        <v>484</v>
      </c>
      <c r="F2968" s="209" t="s">
        <v>198</v>
      </c>
      <c r="G2968" s="206" t="s">
        <v>90</v>
      </c>
      <c r="H2968" s="212">
        <v>331111</v>
      </c>
    </row>
    <row r="2969" spans="1:8" hidden="1" x14ac:dyDescent="0.35">
      <c r="A2969" s="209">
        <v>3</v>
      </c>
      <c r="B2969" s="206" t="s">
        <v>333</v>
      </c>
      <c r="C2969" s="206" t="s">
        <v>343</v>
      </c>
      <c r="D2969" s="210" t="s">
        <v>656</v>
      </c>
      <c r="E2969" s="215" t="s">
        <v>484</v>
      </c>
      <c r="F2969" s="209" t="s">
        <v>198</v>
      </c>
      <c r="G2969" s="206" t="s">
        <v>90</v>
      </c>
      <c r="H2969" s="212">
        <v>331111</v>
      </c>
    </row>
    <row r="2970" spans="1:8" hidden="1" x14ac:dyDescent="0.35">
      <c r="A2970" s="209">
        <v>3</v>
      </c>
      <c r="B2970" s="206" t="s">
        <v>333</v>
      </c>
      <c r="C2970" s="206" t="s">
        <v>343</v>
      </c>
      <c r="D2970" s="210" t="s">
        <v>657</v>
      </c>
      <c r="E2970" s="215" t="s">
        <v>484</v>
      </c>
      <c r="F2970" s="209" t="s">
        <v>198</v>
      </c>
      <c r="G2970" s="206" t="s">
        <v>90</v>
      </c>
      <c r="H2970" s="212">
        <v>331111</v>
      </c>
    </row>
    <row r="2971" spans="1:8" hidden="1" x14ac:dyDescent="0.35">
      <c r="A2971" s="209">
        <v>3</v>
      </c>
      <c r="B2971" s="206" t="s">
        <v>333</v>
      </c>
      <c r="C2971" s="206" t="s">
        <v>343</v>
      </c>
      <c r="D2971" s="210" t="s">
        <v>658</v>
      </c>
      <c r="E2971" s="215" t="s">
        <v>484</v>
      </c>
      <c r="F2971" s="209" t="s">
        <v>198</v>
      </c>
      <c r="G2971" s="206" t="s">
        <v>90</v>
      </c>
      <c r="H2971" s="212">
        <v>331111</v>
      </c>
    </row>
    <row r="2972" spans="1:8" ht="101.5" hidden="1" x14ac:dyDescent="0.35">
      <c r="A2972" s="209">
        <v>3</v>
      </c>
      <c r="B2972" s="206" t="s">
        <v>333</v>
      </c>
      <c r="C2972" s="206" t="s">
        <v>343</v>
      </c>
      <c r="D2972" s="210" t="s">
        <v>659</v>
      </c>
      <c r="E2972" s="215" t="s">
        <v>484</v>
      </c>
      <c r="F2972" s="209" t="s">
        <v>198</v>
      </c>
      <c r="G2972" s="206" t="s">
        <v>90</v>
      </c>
      <c r="H2972" s="212">
        <v>331111</v>
      </c>
    </row>
    <row r="2973" spans="1:8" ht="29" hidden="1" x14ac:dyDescent="0.35">
      <c r="A2973" s="209">
        <v>3</v>
      </c>
      <c r="B2973" s="206" t="s">
        <v>333</v>
      </c>
      <c r="C2973" s="206" t="s">
        <v>343</v>
      </c>
      <c r="D2973" s="210" t="s">
        <v>660</v>
      </c>
      <c r="E2973" s="215" t="s">
        <v>484</v>
      </c>
      <c r="F2973" s="209" t="s">
        <v>198</v>
      </c>
      <c r="G2973" s="206" t="s">
        <v>90</v>
      </c>
      <c r="H2973" s="212">
        <v>331111</v>
      </c>
    </row>
    <row r="2974" spans="1:8" hidden="1" x14ac:dyDescent="0.35">
      <c r="A2974" s="209">
        <v>3</v>
      </c>
      <c r="B2974" s="206" t="s">
        <v>333</v>
      </c>
      <c r="C2974" s="206" t="s">
        <v>343</v>
      </c>
      <c r="D2974" s="210" t="s">
        <v>661</v>
      </c>
      <c r="E2974" s="214" t="s">
        <v>483</v>
      </c>
      <c r="F2974" s="217" t="s">
        <v>662</v>
      </c>
      <c r="G2974" s="206" t="s">
        <v>90</v>
      </c>
      <c r="H2974" s="212">
        <v>33111</v>
      </c>
    </row>
    <row r="2975" spans="1:8" hidden="1" x14ac:dyDescent="0.35">
      <c r="A2975" s="209">
        <v>3</v>
      </c>
      <c r="B2975" s="206" t="s">
        <v>333</v>
      </c>
      <c r="C2975" s="206" t="s">
        <v>343</v>
      </c>
      <c r="D2975" s="220" t="s">
        <v>663</v>
      </c>
      <c r="E2975" s="215" t="s">
        <v>484</v>
      </c>
      <c r="F2975" s="217" t="s">
        <v>662</v>
      </c>
      <c r="G2975" s="206" t="s">
        <v>90</v>
      </c>
      <c r="H2975" s="212">
        <v>331111</v>
      </c>
    </row>
    <row r="2976" spans="1:8" hidden="1" x14ac:dyDescent="0.35">
      <c r="A2976" s="209">
        <v>3</v>
      </c>
      <c r="B2976" s="206" t="s">
        <v>333</v>
      </c>
      <c r="C2976" s="206" t="s">
        <v>343</v>
      </c>
      <c r="D2976" s="220" t="s">
        <v>664</v>
      </c>
      <c r="E2976" s="215" t="s">
        <v>484</v>
      </c>
      <c r="F2976" s="217" t="s">
        <v>662</v>
      </c>
      <c r="G2976" s="206" t="s">
        <v>90</v>
      </c>
      <c r="H2976" s="212">
        <v>331111</v>
      </c>
    </row>
    <row r="2977" spans="1:8" hidden="1" x14ac:dyDescent="0.35">
      <c r="A2977" s="209">
        <v>3</v>
      </c>
      <c r="B2977" s="206" t="s">
        <v>333</v>
      </c>
      <c r="C2977" s="206" t="s">
        <v>343</v>
      </c>
      <c r="D2977" s="220" t="s">
        <v>665</v>
      </c>
      <c r="E2977" s="215" t="s">
        <v>484</v>
      </c>
      <c r="F2977" s="217" t="s">
        <v>662</v>
      </c>
      <c r="G2977" s="206" t="s">
        <v>90</v>
      </c>
      <c r="H2977" s="212">
        <v>331111</v>
      </c>
    </row>
    <row r="2978" spans="1:8" hidden="1" x14ac:dyDescent="0.35">
      <c r="A2978" s="209">
        <v>3</v>
      </c>
      <c r="B2978" s="206" t="s">
        <v>333</v>
      </c>
      <c r="C2978" s="206" t="s">
        <v>343</v>
      </c>
      <c r="D2978" s="221" t="s">
        <v>666</v>
      </c>
      <c r="E2978" s="215" t="s">
        <v>484</v>
      </c>
      <c r="F2978" s="217" t="s">
        <v>662</v>
      </c>
      <c r="G2978" s="206" t="s">
        <v>90</v>
      </c>
      <c r="H2978" s="212">
        <v>331111</v>
      </c>
    </row>
    <row r="2979" spans="1:8" hidden="1" x14ac:dyDescent="0.35">
      <c r="A2979" s="209">
        <v>3</v>
      </c>
      <c r="B2979" s="206" t="s">
        <v>333</v>
      </c>
      <c r="C2979" s="206" t="s">
        <v>343</v>
      </c>
      <c r="D2979" s="220" t="s">
        <v>667</v>
      </c>
      <c r="E2979" s="215" t="s">
        <v>484</v>
      </c>
      <c r="F2979" s="217" t="s">
        <v>662</v>
      </c>
      <c r="G2979" s="206" t="s">
        <v>90</v>
      </c>
      <c r="H2979" s="212">
        <v>331111</v>
      </c>
    </row>
    <row r="2980" spans="1:8" hidden="1" x14ac:dyDescent="0.35">
      <c r="A2980" s="209">
        <v>3</v>
      </c>
      <c r="B2980" s="206" t="s">
        <v>333</v>
      </c>
      <c r="C2980" s="206" t="s">
        <v>343</v>
      </c>
      <c r="D2980" s="210" t="s">
        <v>668</v>
      </c>
      <c r="E2980" s="215" t="s">
        <v>484</v>
      </c>
      <c r="F2980" s="217" t="s">
        <v>662</v>
      </c>
      <c r="G2980" s="206" t="s">
        <v>90</v>
      </c>
      <c r="H2980" s="212">
        <v>331111</v>
      </c>
    </row>
    <row r="2981" spans="1:8" hidden="1" x14ac:dyDescent="0.35">
      <c r="A2981" s="209">
        <v>3</v>
      </c>
      <c r="B2981" s="206" t="s">
        <v>333</v>
      </c>
      <c r="C2981" s="206" t="s">
        <v>343</v>
      </c>
      <c r="D2981" s="210" t="s">
        <v>669</v>
      </c>
      <c r="E2981" s="215" t="s">
        <v>484</v>
      </c>
      <c r="F2981" s="217" t="s">
        <v>662</v>
      </c>
      <c r="G2981" s="206" t="s">
        <v>90</v>
      </c>
      <c r="H2981" s="212">
        <v>331111</v>
      </c>
    </row>
    <row r="2982" spans="1:8" ht="43.5" hidden="1" x14ac:dyDescent="0.35">
      <c r="A2982" s="209">
        <v>3</v>
      </c>
      <c r="B2982" s="206" t="s">
        <v>333</v>
      </c>
      <c r="C2982" s="206" t="s">
        <v>343</v>
      </c>
      <c r="D2982" s="210" t="s">
        <v>670</v>
      </c>
      <c r="E2982" s="215" t="s">
        <v>484</v>
      </c>
      <c r="F2982" s="217" t="s">
        <v>662</v>
      </c>
      <c r="G2982" s="206" t="s">
        <v>90</v>
      </c>
      <c r="H2982" s="212">
        <v>331111</v>
      </c>
    </row>
    <row r="2983" spans="1:8" hidden="1" x14ac:dyDescent="0.35">
      <c r="A2983" s="209">
        <v>3</v>
      </c>
      <c r="B2983" s="206" t="s">
        <v>333</v>
      </c>
      <c r="C2983" s="206" t="s">
        <v>343</v>
      </c>
      <c r="D2983" s="210" t="s">
        <v>671</v>
      </c>
      <c r="E2983" s="214" t="s">
        <v>483</v>
      </c>
      <c r="F2983" s="217" t="s">
        <v>662</v>
      </c>
      <c r="G2983" s="206" t="s">
        <v>90</v>
      </c>
      <c r="H2983" s="212">
        <v>33111</v>
      </c>
    </row>
    <row r="2984" spans="1:8" hidden="1" x14ac:dyDescent="0.35">
      <c r="A2984" s="209">
        <v>3</v>
      </c>
      <c r="B2984" s="206" t="s">
        <v>333</v>
      </c>
      <c r="C2984" s="206" t="s">
        <v>343</v>
      </c>
      <c r="D2984" s="210" t="s">
        <v>672</v>
      </c>
      <c r="E2984" s="215" t="s">
        <v>484</v>
      </c>
      <c r="F2984" s="217" t="s">
        <v>662</v>
      </c>
      <c r="G2984" s="206" t="s">
        <v>90</v>
      </c>
      <c r="H2984" s="212">
        <v>331111</v>
      </c>
    </row>
    <row r="2985" spans="1:8" ht="29" hidden="1" x14ac:dyDescent="0.35">
      <c r="A2985" s="209">
        <v>3</v>
      </c>
      <c r="B2985" s="206" t="s">
        <v>333</v>
      </c>
      <c r="C2985" s="206" t="s">
        <v>343</v>
      </c>
      <c r="D2985" s="210" t="s">
        <v>673</v>
      </c>
      <c r="E2985" s="215" t="s">
        <v>484</v>
      </c>
      <c r="F2985" s="217" t="s">
        <v>662</v>
      </c>
      <c r="G2985" s="206" t="s">
        <v>90</v>
      </c>
      <c r="H2985" s="212">
        <v>331111</v>
      </c>
    </row>
    <row r="2986" spans="1:8" ht="29" hidden="1" x14ac:dyDescent="0.35">
      <c r="A2986" s="209">
        <v>3</v>
      </c>
      <c r="B2986" s="206" t="s">
        <v>333</v>
      </c>
      <c r="C2986" s="206" t="s">
        <v>343</v>
      </c>
      <c r="D2986" s="210" t="s">
        <v>674</v>
      </c>
      <c r="E2986" s="215" t="s">
        <v>484</v>
      </c>
      <c r="F2986" s="217" t="s">
        <v>662</v>
      </c>
      <c r="G2986" s="206" t="s">
        <v>90</v>
      </c>
      <c r="H2986" s="212">
        <v>331111</v>
      </c>
    </row>
    <row r="2987" spans="1:8" ht="29" hidden="1" x14ac:dyDescent="0.35">
      <c r="A2987" s="209">
        <v>3</v>
      </c>
      <c r="B2987" s="206" t="s">
        <v>333</v>
      </c>
      <c r="C2987" s="206" t="s">
        <v>343</v>
      </c>
      <c r="D2987" s="210" t="s">
        <v>675</v>
      </c>
      <c r="E2987" s="215" t="s">
        <v>484</v>
      </c>
      <c r="F2987" s="217" t="s">
        <v>662</v>
      </c>
      <c r="G2987" s="206" t="s">
        <v>90</v>
      </c>
      <c r="H2987" s="212">
        <v>331111</v>
      </c>
    </row>
    <row r="2988" spans="1:8" ht="29" hidden="1" x14ac:dyDescent="0.35">
      <c r="A2988" s="209">
        <v>3</v>
      </c>
      <c r="B2988" s="206" t="s">
        <v>333</v>
      </c>
      <c r="C2988" s="206" t="s">
        <v>343</v>
      </c>
      <c r="D2988" s="210" t="s">
        <v>676</v>
      </c>
      <c r="E2988" s="215" t="s">
        <v>484</v>
      </c>
      <c r="F2988" s="217" t="s">
        <v>662</v>
      </c>
      <c r="G2988" s="206" t="s">
        <v>90</v>
      </c>
      <c r="H2988" s="212">
        <v>331111</v>
      </c>
    </row>
    <row r="2989" spans="1:8" ht="29" hidden="1" x14ac:dyDescent="0.35">
      <c r="A2989" s="209">
        <v>3</v>
      </c>
      <c r="B2989" s="206" t="s">
        <v>333</v>
      </c>
      <c r="C2989" s="206" t="s">
        <v>343</v>
      </c>
      <c r="D2989" s="210" t="s">
        <v>677</v>
      </c>
      <c r="E2989" s="215" t="s">
        <v>484</v>
      </c>
      <c r="F2989" s="217" t="s">
        <v>662</v>
      </c>
      <c r="G2989" s="206" t="s">
        <v>90</v>
      </c>
      <c r="H2989" s="212">
        <v>331111</v>
      </c>
    </row>
    <row r="2990" spans="1:8" ht="43.5" hidden="1" x14ac:dyDescent="0.35">
      <c r="A2990" s="209">
        <v>3</v>
      </c>
      <c r="B2990" s="206" t="s">
        <v>333</v>
      </c>
      <c r="C2990" s="206" t="s">
        <v>343</v>
      </c>
      <c r="D2990" s="210" t="s">
        <v>678</v>
      </c>
      <c r="E2990" s="215" t="s">
        <v>484</v>
      </c>
      <c r="F2990" s="217" t="s">
        <v>662</v>
      </c>
      <c r="G2990" s="206" t="s">
        <v>90</v>
      </c>
      <c r="H2990" s="212">
        <v>331111</v>
      </c>
    </row>
    <row r="2991" spans="1:8" ht="43.5" hidden="1" x14ac:dyDescent="0.35">
      <c r="A2991" s="209">
        <v>3</v>
      </c>
      <c r="B2991" s="206" t="s">
        <v>333</v>
      </c>
      <c r="C2991" s="206" t="s">
        <v>343</v>
      </c>
      <c r="D2991" s="210" t="s">
        <v>670</v>
      </c>
      <c r="E2991" s="215" t="s">
        <v>484</v>
      </c>
      <c r="F2991" s="217" t="s">
        <v>662</v>
      </c>
      <c r="G2991" s="206" t="s">
        <v>90</v>
      </c>
      <c r="H2991" s="212">
        <v>331111</v>
      </c>
    </row>
    <row r="2992" spans="1:8" hidden="1" x14ac:dyDescent="0.35">
      <c r="A2992" s="209">
        <v>3</v>
      </c>
      <c r="B2992" s="206" t="s">
        <v>333</v>
      </c>
      <c r="C2992" s="206" t="s">
        <v>343</v>
      </c>
      <c r="D2992" s="210" t="s">
        <v>679</v>
      </c>
      <c r="E2992" s="214" t="s">
        <v>483</v>
      </c>
      <c r="F2992" s="209" t="s">
        <v>198</v>
      </c>
      <c r="G2992" s="206" t="s">
        <v>90</v>
      </c>
      <c r="H2992" s="212">
        <v>33111</v>
      </c>
    </row>
    <row r="2993" spans="1:8" hidden="1" x14ac:dyDescent="0.35">
      <c r="A2993" s="209">
        <v>3</v>
      </c>
      <c r="B2993" s="206" t="s">
        <v>333</v>
      </c>
      <c r="C2993" s="206" t="s">
        <v>343</v>
      </c>
      <c r="D2993" s="210" t="s">
        <v>680</v>
      </c>
      <c r="E2993" s="215" t="s">
        <v>484</v>
      </c>
      <c r="F2993" s="209" t="s">
        <v>198</v>
      </c>
      <c r="G2993" s="206" t="s">
        <v>90</v>
      </c>
      <c r="H2993" s="212">
        <v>331111</v>
      </c>
    </row>
    <row r="2994" spans="1:8" ht="43.5" hidden="1" x14ac:dyDescent="0.35">
      <c r="A2994" s="209">
        <v>3</v>
      </c>
      <c r="B2994" s="206" t="s">
        <v>333</v>
      </c>
      <c r="C2994" s="206" t="s">
        <v>343</v>
      </c>
      <c r="D2994" s="210" t="s">
        <v>681</v>
      </c>
      <c r="E2994" s="215" t="s">
        <v>484</v>
      </c>
      <c r="F2994" s="209" t="s">
        <v>198</v>
      </c>
      <c r="G2994" s="206" t="s">
        <v>90</v>
      </c>
      <c r="H2994" s="212">
        <v>331111</v>
      </c>
    </row>
    <row r="2995" spans="1:8" ht="58" hidden="1" x14ac:dyDescent="0.35">
      <c r="A2995" s="209">
        <v>3</v>
      </c>
      <c r="B2995" s="206" t="s">
        <v>333</v>
      </c>
      <c r="C2995" s="206" t="s">
        <v>343</v>
      </c>
      <c r="D2995" s="210" t="s">
        <v>682</v>
      </c>
      <c r="E2995" s="215" t="s">
        <v>484</v>
      </c>
      <c r="F2995" s="209" t="s">
        <v>198</v>
      </c>
      <c r="G2995" s="206" t="s">
        <v>90</v>
      </c>
      <c r="H2995" s="212">
        <v>331111</v>
      </c>
    </row>
    <row r="2996" spans="1:8" ht="43.5" hidden="1" x14ac:dyDescent="0.35">
      <c r="A2996" s="209">
        <v>3</v>
      </c>
      <c r="B2996" s="206" t="s">
        <v>333</v>
      </c>
      <c r="C2996" s="206" t="s">
        <v>343</v>
      </c>
      <c r="D2996" s="210" t="s">
        <v>670</v>
      </c>
      <c r="E2996" s="215" t="s">
        <v>484</v>
      </c>
      <c r="F2996" s="209" t="s">
        <v>198</v>
      </c>
      <c r="G2996" s="206" t="s">
        <v>90</v>
      </c>
      <c r="H2996" s="212">
        <v>331111</v>
      </c>
    </row>
    <row r="2997" spans="1:8" hidden="1" x14ac:dyDescent="0.35">
      <c r="A2997" s="209">
        <v>3</v>
      </c>
      <c r="B2997" s="206" t="s">
        <v>333</v>
      </c>
      <c r="C2997" s="206" t="s">
        <v>343</v>
      </c>
      <c r="D2997" s="210" t="s">
        <v>683</v>
      </c>
      <c r="E2997" s="214" t="s">
        <v>483</v>
      </c>
      <c r="F2997" s="217" t="s">
        <v>199</v>
      </c>
      <c r="G2997" s="206" t="s">
        <v>90</v>
      </c>
      <c r="H2997" s="212">
        <v>33111</v>
      </c>
    </row>
    <row r="2998" spans="1:8" ht="29" hidden="1" x14ac:dyDescent="0.35">
      <c r="A2998" s="209">
        <v>3</v>
      </c>
      <c r="B2998" s="206" t="s">
        <v>333</v>
      </c>
      <c r="C2998" s="206" t="s">
        <v>343</v>
      </c>
      <c r="D2998" s="210" t="s">
        <v>684</v>
      </c>
      <c r="E2998" s="215" t="s">
        <v>484</v>
      </c>
      <c r="F2998" s="217" t="s">
        <v>199</v>
      </c>
      <c r="G2998" s="206" t="s">
        <v>90</v>
      </c>
      <c r="H2998" s="212">
        <v>331111</v>
      </c>
    </row>
    <row r="2999" spans="1:8" ht="43.5" hidden="1" x14ac:dyDescent="0.35">
      <c r="A2999" s="209">
        <v>3</v>
      </c>
      <c r="B2999" s="206" t="s">
        <v>333</v>
      </c>
      <c r="C2999" s="206" t="s">
        <v>343</v>
      </c>
      <c r="D2999" s="210" t="s">
        <v>685</v>
      </c>
      <c r="E2999" s="215" t="s">
        <v>484</v>
      </c>
      <c r="F2999" s="217" t="s">
        <v>199</v>
      </c>
      <c r="G2999" s="206" t="s">
        <v>90</v>
      </c>
      <c r="H2999" s="212">
        <v>331111</v>
      </c>
    </row>
    <row r="3000" spans="1:8" hidden="1" x14ac:dyDescent="0.35">
      <c r="A3000" s="209">
        <v>3</v>
      </c>
      <c r="B3000" s="206" t="s">
        <v>333</v>
      </c>
      <c r="C3000" s="206" t="s">
        <v>343</v>
      </c>
      <c r="D3000" s="210" t="s">
        <v>686</v>
      </c>
      <c r="E3000" s="214" t="s">
        <v>483</v>
      </c>
      <c r="F3000" s="217" t="s">
        <v>662</v>
      </c>
      <c r="G3000" s="206" t="s">
        <v>90</v>
      </c>
      <c r="H3000" s="212">
        <v>33111</v>
      </c>
    </row>
    <row r="3001" spans="1:8" hidden="1" x14ac:dyDescent="0.35">
      <c r="A3001" s="209">
        <v>3</v>
      </c>
      <c r="B3001" s="206" t="s">
        <v>333</v>
      </c>
      <c r="C3001" s="206" t="s">
        <v>343</v>
      </c>
      <c r="D3001" s="210" t="s">
        <v>687</v>
      </c>
      <c r="E3001" s="215" t="s">
        <v>484</v>
      </c>
      <c r="F3001" s="217" t="s">
        <v>662</v>
      </c>
      <c r="G3001" s="206" t="s">
        <v>90</v>
      </c>
      <c r="H3001" s="212">
        <v>331111</v>
      </c>
    </row>
    <row r="3002" spans="1:8" hidden="1" x14ac:dyDescent="0.35">
      <c r="A3002" s="209">
        <v>3</v>
      </c>
      <c r="B3002" s="206" t="s">
        <v>333</v>
      </c>
      <c r="C3002" s="206" t="s">
        <v>343</v>
      </c>
      <c r="D3002" s="210" t="s">
        <v>688</v>
      </c>
      <c r="E3002" s="215" t="s">
        <v>484</v>
      </c>
      <c r="F3002" s="217" t="s">
        <v>662</v>
      </c>
      <c r="G3002" s="206" t="s">
        <v>90</v>
      </c>
      <c r="H3002" s="212">
        <v>331111</v>
      </c>
    </row>
    <row r="3003" spans="1:8" hidden="1" x14ac:dyDescent="0.35">
      <c r="A3003" s="209">
        <v>3</v>
      </c>
      <c r="B3003" s="206" t="s">
        <v>333</v>
      </c>
      <c r="C3003" s="206" t="s">
        <v>343</v>
      </c>
      <c r="D3003" s="210" t="s">
        <v>689</v>
      </c>
      <c r="E3003" s="215" t="s">
        <v>484</v>
      </c>
      <c r="F3003" s="217" t="s">
        <v>662</v>
      </c>
      <c r="G3003" s="206" t="s">
        <v>90</v>
      </c>
      <c r="H3003" s="212">
        <v>331111</v>
      </c>
    </row>
    <row r="3004" spans="1:8" ht="29" hidden="1" x14ac:dyDescent="0.35">
      <c r="A3004" s="209">
        <v>3</v>
      </c>
      <c r="B3004" s="206" t="s">
        <v>333</v>
      </c>
      <c r="C3004" s="206" t="s">
        <v>343</v>
      </c>
      <c r="D3004" s="210" t="s">
        <v>690</v>
      </c>
      <c r="E3004" s="215" t="s">
        <v>484</v>
      </c>
      <c r="F3004" s="217" t="s">
        <v>662</v>
      </c>
      <c r="G3004" s="206" t="s">
        <v>90</v>
      </c>
      <c r="H3004" s="212">
        <v>331111</v>
      </c>
    </row>
    <row r="3005" spans="1:8" hidden="1" x14ac:dyDescent="0.35">
      <c r="A3005" s="209">
        <v>3</v>
      </c>
      <c r="B3005" s="206" t="s">
        <v>333</v>
      </c>
      <c r="C3005" s="206" t="s">
        <v>343</v>
      </c>
      <c r="D3005" s="210" t="s">
        <v>691</v>
      </c>
      <c r="E3005" s="214" t="s">
        <v>483</v>
      </c>
      <c r="F3005" s="217" t="s">
        <v>199</v>
      </c>
      <c r="G3005" s="206" t="s">
        <v>90</v>
      </c>
      <c r="H3005" s="212">
        <v>33111</v>
      </c>
    </row>
    <row r="3006" spans="1:8" hidden="1" x14ac:dyDescent="0.35">
      <c r="A3006" s="209">
        <v>3</v>
      </c>
      <c r="B3006" s="206" t="s">
        <v>333</v>
      </c>
      <c r="C3006" s="206" t="s">
        <v>343</v>
      </c>
      <c r="D3006" s="210" t="s">
        <v>692</v>
      </c>
      <c r="E3006" s="215" t="s">
        <v>484</v>
      </c>
      <c r="F3006" s="217" t="s">
        <v>199</v>
      </c>
      <c r="G3006" s="206" t="s">
        <v>90</v>
      </c>
      <c r="H3006" s="212">
        <v>331111</v>
      </c>
    </row>
    <row r="3007" spans="1:8" ht="43.5" hidden="1" x14ac:dyDescent="0.35">
      <c r="A3007" s="209">
        <v>3</v>
      </c>
      <c r="B3007" s="206" t="s">
        <v>333</v>
      </c>
      <c r="C3007" s="206" t="s">
        <v>343</v>
      </c>
      <c r="D3007" s="210" t="s">
        <v>693</v>
      </c>
      <c r="E3007" s="215" t="s">
        <v>484</v>
      </c>
      <c r="F3007" s="217" t="s">
        <v>199</v>
      </c>
      <c r="G3007" s="206" t="s">
        <v>90</v>
      </c>
      <c r="H3007" s="212">
        <v>331111</v>
      </c>
    </row>
    <row r="3008" spans="1:8" ht="43.5" hidden="1" x14ac:dyDescent="0.35">
      <c r="A3008" s="209">
        <v>3</v>
      </c>
      <c r="B3008" s="206" t="s">
        <v>333</v>
      </c>
      <c r="C3008" s="206" t="s">
        <v>343</v>
      </c>
      <c r="D3008" s="210" t="s">
        <v>694</v>
      </c>
      <c r="E3008" s="215" t="s">
        <v>484</v>
      </c>
      <c r="F3008" s="217" t="s">
        <v>199</v>
      </c>
      <c r="G3008" s="206" t="s">
        <v>90</v>
      </c>
      <c r="H3008" s="212">
        <v>331111</v>
      </c>
    </row>
    <row r="3009" spans="1:8" ht="29" hidden="1" x14ac:dyDescent="0.35">
      <c r="A3009" s="209">
        <v>3</v>
      </c>
      <c r="B3009" s="206" t="s">
        <v>333</v>
      </c>
      <c r="C3009" s="206" t="s">
        <v>343</v>
      </c>
      <c r="D3009" s="210" t="s">
        <v>695</v>
      </c>
      <c r="E3009" s="215" t="s">
        <v>484</v>
      </c>
      <c r="F3009" s="217" t="s">
        <v>199</v>
      </c>
      <c r="G3009" s="206" t="s">
        <v>90</v>
      </c>
      <c r="H3009" s="212">
        <v>331111</v>
      </c>
    </row>
    <row r="3010" spans="1:8" hidden="1" x14ac:dyDescent="0.35">
      <c r="A3010" s="209">
        <v>3</v>
      </c>
      <c r="B3010" s="206" t="s">
        <v>333</v>
      </c>
      <c r="C3010" s="206" t="s">
        <v>343</v>
      </c>
      <c r="D3010" s="210" t="s">
        <v>696</v>
      </c>
      <c r="E3010" s="215" t="s">
        <v>484</v>
      </c>
      <c r="F3010" s="217" t="s">
        <v>199</v>
      </c>
      <c r="G3010" s="206" t="s">
        <v>90</v>
      </c>
      <c r="H3010" s="212">
        <v>331111</v>
      </c>
    </row>
    <row r="3011" spans="1:8" ht="58" hidden="1" x14ac:dyDescent="0.35">
      <c r="A3011" s="209">
        <v>3</v>
      </c>
      <c r="B3011" s="206" t="s">
        <v>333</v>
      </c>
      <c r="C3011" s="206" t="s">
        <v>343</v>
      </c>
      <c r="D3011" s="210" t="s">
        <v>697</v>
      </c>
      <c r="E3011" s="215" t="s">
        <v>484</v>
      </c>
      <c r="F3011" s="217" t="s">
        <v>199</v>
      </c>
      <c r="G3011" s="206" t="s">
        <v>90</v>
      </c>
      <c r="H3011" s="212">
        <v>331111</v>
      </c>
    </row>
    <row r="3012" spans="1:8" ht="87" hidden="1" x14ac:dyDescent="0.35">
      <c r="A3012" s="209">
        <v>3</v>
      </c>
      <c r="B3012" s="206" t="s">
        <v>333</v>
      </c>
      <c r="C3012" s="206" t="s">
        <v>343</v>
      </c>
      <c r="D3012" s="210" t="s">
        <v>698</v>
      </c>
      <c r="E3012" s="215" t="s">
        <v>484</v>
      </c>
      <c r="F3012" s="217" t="s">
        <v>199</v>
      </c>
      <c r="G3012" s="206" t="s">
        <v>90</v>
      </c>
      <c r="H3012" s="212">
        <v>331111</v>
      </c>
    </row>
    <row r="3013" spans="1:8" ht="29" hidden="1" x14ac:dyDescent="0.35">
      <c r="A3013" s="209">
        <v>3</v>
      </c>
      <c r="B3013" s="206" t="s">
        <v>333</v>
      </c>
      <c r="C3013" s="206" t="s">
        <v>343</v>
      </c>
      <c r="D3013" s="210" t="s">
        <v>699</v>
      </c>
      <c r="E3013" s="215" t="s">
        <v>484</v>
      </c>
      <c r="F3013" s="217" t="s">
        <v>199</v>
      </c>
      <c r="G3013" s="206" t="s">
        <v>90</v>
      </c>
      <c r="H3013" s="212">
        <v>331111</v>
      </c>
    </row>
    <row r="3014" spans="1:8" ht="43.5" hidden="1" x14ac:dyDescent="0.35">
      <c r="A3014" s="209">
        <v>3</v>
      </c>
      <c r="B3014" s="206" t="s">
        <v>333</v>
      </c>
      <c r="C3014" s="206" t="s">
        <v>343</v>
      </c>
      <c r="D3014" s="210" t="s">
        <v>700</v>
      </c>
      <c r="E3014" s="215" t="s">
        <v>484</v>
      </c>
      <c r="F3014" s="217" t="s">
        <v>199</v>
      </c>
      <c r="G3014" s="206" t="s">
        <v>90</v>
      </c>
      <c r="H3014" s="212">
        <v>331111</v>
      </c>
    </row>
    <row r="3015" spans="1:8" ht="72.5" hidden="1" x14ac:dyDescent="0.35">
      <c r="A3015" s="209">
        <v>3</v>
      </c>
      <c r="B3015" s="206" t="s">
        <v>333</v>
      </c>
      <c r="C3015" s="206" t="s">
        <v>343</v>
      </c>
      <c r="D3015" s="210" t="s">
        <v>701</v>
      </c>
      <c r="E3015" s="215" t="s">
        <v>484</v>
      </c>
      <c r="F3015" s="217" t="s">
        <v>199</v>
      </c>
      <c r="G3015" s="206" t="s">
        <v>90</v>
      </c>
      <c r="H3015" s="212">
        <v>331111</v>
      </c>
    </row>
    <row r="3016" spans="1:8" ht="29" hidden="1" x14ac:dyDescent="0.35">
      <c r="A3016" s="209">
        <v>3</v>
      </c>
      <c r="B3016" s="206" t="s">
        <v>333</v>
      </c>
      <c r="C3016" s="206" t="s">
        <v>343</v>
      </c>
      <c r="D3016" s="210" t="s">
        <v>702</v>
      </c>
      <c r="E3016" s="215" t="s">
        <v>484</v>
      </c>
      <c r="F3016" s="217" t="s">
        <v>199</v>
      </c>
      <c r="G3016" s="206" t="s">
        <v>90</v>
      </c>
      <c r="H3016" s="212">
        <v>331111</v>
      </c>
    </row>
    <row r="3017" spans="1:8" ht="58" hidden="1" x14ac:dyDescent="0.35">
      <c r="A3017" s="209">
        <v>3</v>
      </c>
      <c r="B3017" s="206" t="s">
        <v>333</v>
      </c>
      <c r="C3017" s="206" t="s">
        <v>343</v>
      </c>
      <c r="D3017" s="210" t="s">
        <v>703</v>
      </c>
      <c r="E3017" s="215" t="s">
        <v>484</v>
      </c>
      <c r="F3017" s="217" t="s">
        <v>199</v>
      </c>
      <c r="G3017" s="206" t="s">
        <v>90</v>
      </c>
      <c r="H3017" s="212">
        <v>331111</v>
      </c>
    </row>
    <row r="3018" spans="1:8" ht="87" hidden="1" x14ac:dyDescent="0.35">
      <c r="A3018" s="209">
        <v>3</v>
      </c>
      <c r="B3018" s="206" t="s">
        <v>333</v>
      </c>
      <c r="C3018" s="206" t="s">
        <v>343</v>
      </c>
      <c r="D3018" s="210" t="s">
        <v>704</v>
      </c>
      <c r="E3018" s="215" t="s">
        <v>484</v>
      </c>
      <c r="F3018" s="217" t="s">
        <v>199</v>
      </c>
      <c r="G3018" s="206" t="s">
        <v>90</v>
      </c>
      <c r="H3018" s="212">
        <v>331111</v>
      </c>
    </row>
    <row r="3019" spans="1:8" hidden="1" x14ac:dyDescent="0.35">
      <c r="A3019" s="209">
        <v>3</v>
      </c>
      <c r="B3019" s="206" t="s">
        <v>333</v>
      </c>
      <c r="C3019" s="206" t="s">
        <v>343</v>
      </c>
      <c r="D3019" s="210" t="s">
        <v>705</v>
      </c>
      <c r="E3019" s="214" t="s">
        <v>483</v>
      </c>
      <c r="F3019" s="217" t="s">
        <v>199</v>
      </c>
      <c r="G3019" s="206" t="s">
        <v>90</v>
      </c>
      <c r="H3019" s="212">
        <v>33111</v>
      </c>
    </row>
    <row r="3020" spans="1:8" hidden="1" x14ac:dyDescent="0.35">
      <c r="A3020" s="209">
        <v>3</v>
      </c>
      <c r="B3020" s="206" t="s">
        <v>333</v>
      </c>
      <c r="C3020" s="206" t="s">
        <v>343</v>
      </c>
      <c r="D3020" s="210" t="s">
        <v>706</v>
      </c>
      <c r="E3020" s="215" t="s">
        <v>484</v>
      </c>
      <c r="F3020" s="217" t="s">
        <v>199</v>
      </c>
      <c r="G3020" s="206" t="s">
        <v>90</v>
      </c>
      <c r="H3020" s="212">
        <v>331111</v>
      </c>
    </row>
    <row r="3021" spans="1:8" hidden="1" x14ac:dyDescent="0.35">
      <c r="A3021" s="209">
        <v>3</v>
      </c>
      <c r="B3021" s="206" t="s">
        <v>333</v>
      </c>
      <c r="C3021" s="206" t="s">
        <v>343</v>
      </c>
      <c r="D3021" s="210" t="s">
        <v>707</v>
      </c>
      <c r="E3021" s="215" t="s">
        <v>484</v>
      </c>
      <c r="F3021" s="217" t="s">
        <v>199</v>
      </c>
      <c r="G3021" s="206" t="s">
        <v>90</v>
      </c>
      <c r="H3021" s="212">
        <v>331111</v>
      </c>
    </row>
    <row r="3022" spans="1:8" hidden="1" x14ac:dyDescent="0.35">
      <c r="A3022" s="209">
        <v>3</v>
      </c>
      <c r="B3022" s="206" t="s">
        <v>333</v>
      </c>
      <c r="C3022" s="206" t="s">
        <v>343</v>
      </c>
      <c r="D3022" s="210" t="s">
        <v>708</v>
      </c>
      <c r="E3022" s="215" t="s">
        <v>484</v>
      </c>
      <c r="F3022" s="217" t="s">
        <v>199</v>
      </c>
      <c r="G3022" s="206" t="s">
        <v>90</v>
      </c>
      <c r="H3022" s="212">
        <v>331111</v>
      </c>
    </row>
    <row r="3023" spans="1:8" ht="29" hidden="1" x14ac:dyDescent="0.35">
      <c r="A3023" s="209">
        <v>3</v>
      </c>
      <c r="B3023" s="206" t="s">
        <v>333</v>
      </c>
      <c r="C3023" s="206" t="s">
        <v>343</v>
      </c>
      <c r="D3023" s="210" t="s">
        <v>709</v>
      </c>
      <c r="E3023" s="215" t="s">
        <v>484</v>
      </c>
      <c r="F3023" s="217" t="s">
        <v>199</v>
      </c>
      <c r="G3023" s="206" t="s">
        <v>90</v>
      </c>
      <c r="H3023" s="212">
        <v>331111</v>
      </c>
    </row>
    <row r="3024" spans="1:8" ht="29" hidden="1" x14ac:dyDescent="0.35">
      <c r="A3024" s="209">
        <v>3</v>
      </c>
      <c r="B3024" s="206" t="s">
        <v>333</v>
      </c>
      <c r="C3024" s="206" t="s">
        <v>343</v>
      </c>
      <c r="D3024" s="210" t="s">
        <v>710</v>
      </c>
      <c r="E3024" s="215" t="s">
        <v>484</v>
      </c>
      <c r="F3024" s="217" t="s">
        <v>199</v>
      </c>
      <c r="G3024" s="206" t="s">
        <v>90</v>
      </c>
      <c r="H3024" s="212">
        <v>331111</v>
      </c>
    </row>
    <row r="3025" spans="1:8" hidden="1" x14ac:dyDescent="0.35">
      <c r="A3025" s="209">
        <v>3</v>
      </c>
      <c r="B3025" s="206" t="s">
        <v>333</v>
      </c>
      <c r="C3025" s="206" t="s">
        <v>343</v>
      </c>
      <c r="D3025" s="210" t="s">
        <v>711</v>
      </c>
      <c r="E3025" s="214" t="s">
        <v>483</v>
      </c>
      <c r="F3025" s="217" t="s">
        <v>662</v>
      </c>
      <c r="G3025" s="206" t="s">
        <v>90</v>
      </c>
      <c r="H3025" s="212">
        <v>33111</v>
      </c>
    </row>
    <row r="3026" spans="1:8" hidden="1" x14ac:dyDescent="0.35">
      <c r="A3026" s="209">
        <v>3</v>
      </c>
      <c r="B3026" s="206" t="s">
        <v>333</v>
      </c>
      <c r="C3026" s="206" t="s">
        <v>343</v>
      </c>
      <c r="D3026" s="210" t="s">
        <v>712</v>
      </c>
      <c r="E3026" s="215" t="s">
        <v>484</v>
      </c>
      <c r="F3026" s="217" t="s">
        <v>662</v>
      </c>
      <c r="G3026" s="206" t="s">
        <v>90</v>
      </c>
      <c r="H3026" s="212">
        <v>331111</v>
      </c>
    </row>
    <row r="3027" spans="1:8" hidden="1" x14ac:dyDescent="0.35">
      <c r="A3027" s="209">
        <v>3</v>
      </c>
      <c r="B3027" s="206" t="s">
        <v>333</v>
      </c>
      <c r="C3027" s="206" t="s">
        <v>343</v>
      </c>
      <c r="D3027" s="210" t="s">
        <v>713</v>
      </c>
      <c r="E3027" s="215" t="s">
        <v>484</v>
      </c>
      <c r="F3027" s="217" t="s">
        <v>662</v>
      </c>
      <c r="G3027" s="206" t="s">
        <v>90</v>
      </c>
      <c r="H3027" s="212">
        <v>331111</v>
      </c>
    </row>
    <row r="3028" spans="1:8" hidden="1" x14ac:dyDescent="0.35">
      <c r="A3028" s="209">
        <v>3</v>
      </c>
      <c r="B3028" s="206" t="s">
        <v>333</v>
      </c>
      <c r="C3028" s="206" t="s">
        <v>343</v>
      </c>
      <c r="D3028" s="210" t="s">
        <v>714</v>
      </c>
      <c r="E3028" s="215" t="s">
        <v>484</v>
      </c>
      <c r="F3028" s="217" t="s">
        <v>662</v>
      </c>
      <c r="G3028" s="206" t="s">
        <v>90</v>
      </c>
      <c r="H3028" s="212">
        <v>331111</v>
      </c>
    </row>
    <row r="3029" spans="1:8" hidden="1" x14ac:dyDescent="0.35">
      <c r="A3029" s="209">
        <v>3</v>
      </c>
      <c r="B3029" s="206" t="s">
        <v>333</v>
      </c>
      <c r="C3029" s="206" t="s">
        <v>343</v>
      </c>
      <c r="D3029" s="210" t="s">
        <v>715</v>
      </c>
      <c r="E3029" s="215" t="s">
        <v>484</v>
      </c>
      <c r="F3029" s="217" t="s">
        <v>662</v>
      </c>
      <c r="G3029" s="206" t="s">
        <v>90</v>
      </c>
      <c r="H3029" s="212">
        <v>331111</v>
      </c>
    </row>
    <row r="3030" spans="1:8" hidden="1" x14ac:dyDescent="0.35">
      <c r="A3030" s="209">
        <v>3</v>
      </c>
      <c r="B3030" s="206" t="s">
        <v>333</v>
      </c>
      <c r="C3030" s="206" t="s">
        <v>343</v>
      </c>
      <c r="D3030" s="210" t="s">
        <v>716</v>
      </c>
      <c r="E3030" s="215" t="s">
        <v>484</v>
      </c>
      <c r="F3030" s="217" t="s">
        <v>662</v>
      </c>
      <c r="G3030" s="206" t="s">
        <v>90</v>
      </c>
      <c r="H3030" s="212">
        <v>331111</v>
      </c>
    </row>
    <row r="3031" spans="1:8" hidden="1" x14ac:dyDescent="0.35">
      <c r="A3031" s="209">
        <v>3</v>
      </c>
      <c r="B3031" s="206" t="s">
        <v>333</v>
      </c>
      <c r="C3031" s="206" t="s">
        <v>343</v>
      </c>
      <c r="D3031" s="210" t="s">
        <v>717</v>
      </c>
      <c r="E3031" s="214" t="s">
        <v>483</v>
      </c>
      <c r="F3031" s="217" t="s">
        <v>718</v>
      </c>
      <c r="G3031" s="206" t="s">
        <v>90</v>
      </c>
      <c r="H3031" s="212">
        <v>33111</v>
      </c>
    </row>
    <row r="3032" spans="1:8" hidden="1" x14ac:dyDescent="0.35">
      <c r="A3032" s="209">
        <v>3</v>
      </c>
      <c r="B3032" s="206" t="s">
        <v>333</v>
      </c>
      <c r="C3032" s="206" t="s">
        <v>343</v>
      </c>
      <c r="D3032" s="210" t="s">
        <v>719</v>
      </c>
      <c r="E3032" s="215" t="s">
        <v>484</v>
      </c>
      <c r="F3032" s="217" t="s">
        <v>718</v>
      </c>
      <c r="G3032" s="206" t="s">
        <v>90</v>
      </c>
      <c r="H3032" s="212">
        <v>331111</v>
      </c>
    </row>
    <row r="3033" spans="1:8" ht="29" hidden="1" x14ac:dyDescent="0.35">
      <c r="A3033" s="209">
        <v>3</v>
      </c>
      <c r="B3033" s="206" t="s">
        <v>333</v>
      </c>
      <c r="C3033" s="206" t="s">
        <v>343</v>
      </c>
      <c r="D3033" s="210" t="s">
        <v>720</v>
      </c>
      <c r="E3033" s="215" t="s">
        <v>484</v>
      </c>
      <c r="F3033" s="217" t="s">
        <v>718</v>
      </c>
      <c r="G3033" s="206" t="s">
        <v>90</v>
      </c>
      <c r="H3033" s="212">
        <v>331111</v>
      </c>
    </row>
    <row r="3034" spans="1:8" ht="29" hidden="1" x14ac:dyDescent="0.35">
      <c r="A3034" s="209">
        <v>3</v>
      </c>
      <c r="B3034" s="206" t="s">
        <v>333</v>
      </c>
      <c r="C3034" s="206" t="s">
        <v>343</v>
      </c>
      <c r="D3034" s="210" t="s">
        <v>721</v>
      </c>
      <c r="E3034" s="215" t="s">
        <v>484</v>
      </c>
      <c r="F3034" s="217" t="s">
        <v>718</v>
      </c>
      <c r="G3034" s="206" t="s">
        <v>90</v>
      </c>
      <c r="H3034" s="212">
        <v>331111</v>
      </c>
    </row>
    <row r="3035" spans="1:8" ht="29" hidden="1" x14ac:dyDescent="0.35">
      <c r="A3035" s="209">
        <v>3</v>
      </c>
      <c r="B3035" s="206" t="s">
        <v>333</v>
      </c>
      <c r="C3035" s="206" t="s">
        <v>343</v>
      </c>
      <c r="D3035" s="210" t="s">
        <v>722</v>
      </c>
      <c r="E3035" s="215" t="s">
        <v>484</v>
      </c>
      <c r="F3035" s="217" t="s">
        <v>718</v>
      </c>
      <c r="G3035" s="206" t="s">
        <v>90</v>
      </c>
      <c r="H3035" s="212">
        <v>331111</v>
      </c>
    </row>
    <row r="3036" spans="1:8" x14ac:dyDescent="0.35">
      <c r="A3036" s="209">
        <v>3</v>
      </c>
      <c r="B3036" s="206" t="s">
        <v>333</v>
      </c>
      <c r="C3036" s="206" t="s">
        <v>343</v>
      </c>
      <c r="D3036" s="210" t="s">
        <v>422</v>
      </c>
      <c r="E3036" s="211" t="s">
        <v>330</v>
      </c>
      <c r="F3036" s="209" t="s">
        <v>200</v>
      </c>
      <c r="G3036" s="206" t="s">
        <v>90</v>
      </c>
      <c r="H3036" s="212">
        <v>714</v>
      </c>
    </row>
    <row r="3037" spans="1:8" x14ac:dyDescent="0.35">
      <c r="A3037" s="209">
        <v>3</v>
      </c>
      <c r="B3037" s="206" t="s">
        <v>333</v>
      </c>
      <c r="C3037" s="206" t="s">
        <v>343</v>
      </c>
      <c r="D3037" s="210" t="s">
        <v>3016</v>
      </c>
      <c r="E3037" s="213" t="s">
        <v>332</v>
      </c>
      <c r="F3037" s="209" t="s">
        <v>200</v>
      </c>
      <c r="G3037" s="206" t="s">
        <v>90</v>
      </c>
      <c r="H3037" s="212">
        <v>7141</v>
      </c>
    </row>
    <row r="3038" spans="1:8" hidden="1" x14ac:dyDescent="0.35">
      <c r="A3038" s="209">
        <v>3</v>
      </c>
      <c r="B3038" s="206" t="s">
        <v>333</v>
      </c>
      <c r="C3038" s="206" t="s">
        <v>343</v>
      </c>
      <c r="D3038" s="210" t="s">
        <v>3017</v>
      </c>
      <c r="E3038" s="214" t="s">
        <v>483</v>
      </c>
      <c r="F3038" s="209" t="s">
        <v>200</v>
      </c>
      <c r="G3038" s="206" t="s">
        <v>90</v>
      </c>
      <c r="H3038" s="212">
        <v>33111</v>
      </c>
    </row>
    <row r="3039" spans="1:8" ht="29" hidden="1" x14ac:dyDescent="0.35">
      <c r="A3039" s="209">
        <v>3</v>
      </c>
      <c r="B3039" s="206" t="s">
        <v>333</v>
      </c>
      <c r="C3039" s="206" t="s">
        <v>343</v>
      </c>
      <c r="D3039" s="210" t="s">
        <v>3018</v>
      </c>
      <c r="E3039" s="215" t="s">
        <v>484</v>
      </c>
      <c r="F3039" s="209" t="s">
        <v>200</v>
      </c>
      <c r="G3039" s="206" t="s">
        <v>90</v>
      </c>
      <c r="H3039" s="212">
        <v>331111</v>
      </c>
    </row>
    <row r="3040" spans="1:8" hidden="1" x14ac:dyDescent="0.35">
      <c r="A3040" s="209">
        <v>3</v>
      </c>
      <c r="B3040" s="206" t="s">
        <v>333</v>
      </c>
      <c r="C3040" s="206" t="s">
        <v>343</v>
      </c>
      <c r="D3040" s="210" t="s">
        <v>3019</v>
      </c>
      <c r="E3040" s="215" t="s">
        <v>484</v>
      </c>
      <c r="F3040" s="209" t="s">
        <v>200</v>
      </c>
      <c r="G3040" s="206" t="s">
        <v>90</v>
      </c>
      <c r="H3040" s="212">
        <v>331111</v>
      </c>
    </row>
    <row r="3041" spans="1:8" ht="29" hidden="1" x14ac:dyDescent="0.35">
      <c r="A3041" s="209">
        <v>3</v>
      </c>
      <c r="B3041" s="206" t="s">
        <v>333</v>
      </c>
      <c r="C3041" s="206" t="s">
        <v>343</v>
      </c>
      <c r="D3041" s="210" t="s">
        <v>3020</v>
      </c>
      <c r="E3041" s="215" t="s">
        <v>484</v>
      </c>
      <c r="F3041" s="209" t="s">
        <v>200</v>
      </c>
      <c r="G3041" s="206" t="s">
        <v>90</v>
      </c>
      <c r="H3041" s="212">
        <v>331111</v>
      </c>
    </row>
    <row r="3042" spans="1:8" hidden="1" x14ac:dyDescent="0.35">
      <c r="A3042" s="209">
        <v>3</v>
      </c>
      <c r="B3042" s="206" t="s">
        <v>333</v>
      </c>
      <c r="C3042" s="206" t="s">
        <v>343</v>
      </c>
      <c r="D3042" s="210" t="s">
        <v>3021</v>
      </c>
      <c r="E3042" s="215" t="s">
        <v>484</v>
      </c>
      <c r="F3042" s="209" t="s">
        <v>200</v>
      </c>
      <c r="G3042" s="206" t="s">
        <v>90</v>
      </c>
      <c r="H3042" s="212">
        <v>331111</v>
      </c>
    </row>
    <row r="3043" spans="1:8" ht="43.5" hidden="1" x14ac:dyDescent="0.35">
      <c r="A3043" s="209">
        <v>3</v>
      </c>
      <c r="B3043" s="206" t="s">
        <v>333</v>
      </c>
      <c r="C3043" s="206" t="s">
        <v>343</v>
      </c>
      <c r="D3043" s="210" t="s">
        <v>3022</v>
      </c>
      <c r="E3043" s="215" t="s">
        <v>484</v>
      </c>
      <c r="F3043" s="209" t="s">
        <v>200</v>
      </c>
      <c r="G3043" s="206" t="s">
        <v>90</v>
      </c>
      <c r="H3043" s="212">
        <v>331111</v>
      </c>
    </row>
    <row r="3044" spans="1:8" ht="29" hidden="1" x14ac:dyDescent="0.35">
      <c r="A3044" s="209">
        <v>3</v>
      </c>
      <c r="B3044" s="206" t="s">
        <v>333</v>
      </c>
      <c r="C3044" s="206" t="s">
        <v>343</v>
      </c>
      <c r="D3044" s="210" t="s">
        <v>3023</v>
      </c>
      <c r="E3044" s="215" t="s">
        <v>484</v>
      </c>
      <c r="F3044" s="209" t="s">
        <v>200</v>
      </c>
      <c r="G3044" s="206" t="s">
        <v>90</v>
      </c>
      <c r="H3044" s="212">
        <v>331111</v>
      </c>
    </row>
    <row r="3045" spans="1:8" hidden="1" x14ac:dyDescent="0.35">
      <c r="A3045" s="209">
        <v>3</v>
      </c>
      <c r="B3045" s="206" t="s">
        <v>333</v>
      </c>
      <c r="C3045" s="206" t="s">
        <v>343</v>
      </c>
      <c r="D3045" s="210" t="s">
        <v>3024</v>
      </c>
      <c r="E3045" s="214" t="s">
        <v>483</v>
      </c>
      <c r="F3045" s="209" t="s">
        <v>200</v>
      </c>
      <c r="G3045" s="206" t="s">
        <v>90</v>
      </c>
      <c r="H3045" s="212">
        <v>33111</v>
      </c>
    </row>
    <row r="3046" spans="1:8" hidden="1" x14ac:dyDescent="0.35">
      <c r="A3046" s="209">
        <v>3</v>
      </c>
      <c r="B3046" s="206" t="s">
        <v>333</v>
      </c>
      <c r="C3046" s="206" t="s">
        <v>343</v>
      </c>
      <c r="D3046" s="210" t="s">
        <v>3025</v>
      </c>
      <c r="E3046" s="215" t="s">
        <v>484</v>
      </c>
      <c r="F3046" s="209" t="s">
        <v>200</v>
      </c>
      <c r="G3046" s="206" t="s">
        <v>90</v>
      </c>
      <c r="H3046" s="212">
        <v>331111</v>
      </c>
    </row>
    <row r="3047" spans="1:8" hidden="1" x14ac:dyDescent="0.35">
      <c r="A3047" s="209">
        <v>3</v>
      </c>
      <c r="B3047" s="206" t="s">
        <v>333</v>
      </c>
      <c r="C3047" s="206" t="s">
        <v>343</v>
      </c>
      <c r="D3047" s="210" t="s">
        <v>3026</v>
      </c>
      <c r="E3047" s="215" t="s">
        <v>484</v>
      </c>
      <c r="F3047" s="209" t="s">
        <v>200</v>
      </c>
      <c r="G3047" s="206" t="s">
        <v>90</v>
      </c>
      <c r="H3047" s="212">
        <v>331111</v>
      </c>
    </row>
    <row r="3048" spans="1:8" ht="29" hidden="1" x14ac:dyDescent="0.35">
      <c r="A3048" s="209">
        <v>3</v>
      </c>
      <c r="B3048" s="206" t="s">
        <v>333</v>
      </c>
      <c r="C3048" s="206" t="s">
        <v>343</v>
      </c>
      <c r="D3048" s="210" t="s">
        <v>3027</v>
      </c>
      <c r="E3048" s="215" t="s">
        <v>484</v>
      </c>
      <c r="F3048" s="209" t="s">
        <v>200</v>
      </c>
      <c r="G3048" s="206" t="s">
        <v>90</v>
      </c>
      <c r="H3048" s="212">
        <v>331111</v>
      </c>
    </row>
    <row r="3049" spans="1:8" hidden="1" x14ac:dyDescent="0.35">
      <c r="A3049" s="209">
        <v>3</v>
      </c>
      <c r="B3049" s="206" t="s">
        <v>333</v>
      </c>
      <c r="C3049" s="206" t="s">
        <v>343</v>
      </c>
      <c r="D3049" s="210" t="s">
        <v>3028</v>
      </c>
      <c r="E3049" s="215" t="s">
        <v>484</v>
      </c>
      <c r="F3049" s="209" t="s">
        <v>200</v>
      </c>
      <c r="G3049" s="206" t="s">
        <v>90</v>
      </c>
      <c r="H3049" s="212">
        <v>331111</v>
      </c>
    </row>
    <row r="3050" spans="1:8" hidden="1" x14ac:dyDescent="0.35">
      <c r="A3050" s="209">
        <v>3</v>
      </c>
      <c r="B3050" s="206" t="s">
        <v>333</v>
      </c>
      <c r="C3050" s="206" t="s">
        <v>343</v>
      </c>
      <c r="D3050" s="210" t="s">
        <v>3029</v>
      </c>
      <c r="E3050" s="214" t="s">
        <v>483</v>
      </c>
      <c r="F3050" s="209" t="s">
        <v>200</v>
      </c>
      <c r="G3050" s="206" t="s">
        <v>90</v>
      </c>
      <c r="H3050" s="212">
        <v>33111</v>
      </c>
    </row>
    <row r="3051" spans="1:8" ht="29" hidden="1" x14ac:dyDescent="0.35">
      <c r="A3051" s="209">
        <v>3</v>
      </c>
      <c r="B3051" s="206" t="s">
        <v>333</v>
      </c>
      <c r="C3051" s="206" t="s">
        <v>343</v>
      </c>
      <c r="D3051" s="210" t="s">
        <v>3030</v>
      </c>
      <c r="E3051" s="215" t="s">
        <v>484</v>
      </c>
      <c r="F3051" s="209" t="s">
        <v>200</v>
      </c>
      <c r="G3051" s="206" t="s">
        <v>90</v>
      </c>
      <c r="H3051" s="212">
        <v>331111</v>
      </c>
    </row>
    <row r="3052" spans="1:8" ht="29" hidden="1" x14ac:dyDescent="0.35">
      <c r="A3052" s="209">
        <v>3</v>
      </c>
      <c r="B3052" s="206" t="s">
        <v>333</v>
      </c>
      <c r="C3052" s="206" t="s">
        <v>343</v>
      </c>
      <c r="D3052" s="210" t="s">
        <v>3031</v>
      </c>
      <c r="E3052" s="215" t="s">
        <v>484</v>
      </c>
      <c r="F3052" s="209" t="s">
        <v>200</v>
      </c>
      <c r="G3052" s="206" t="s">
        <v>90</v>
      </c>
      <c r="H3052" s="212">
        <v>331111</v>
      </c>
    </row>
    <row r="3053" spans="1:8" hidden="1" x14ac:dyDescent="0.35">
      <c r="A3053" s="209">
        <v>3</v>
      </c>
      <c r="B3053" s="206" t="s">
        <v>333</v>
      </c>
      <c r="C3053" s="206" t="s">
        <v>343</v>
      </c>
      <c r="D3053" s="210" t="s">
        <v>3032</v>
      </c>
      <c r="E3053" s="215" t="s">
        <v>484</v>
      </c>
      <c r="F3053" s="209" t="s">
        <v>200</v>
      </c>
      <c r="G3053" s="206" t="s">
        <v>90</v>
      </c>
      <c r="H3053" s="212">
        <v>331111</v>
      </c>
    </row>
    <row r="3054" spans="1:8" hidden="1" x14ac:dyDescent="0.35">
      <c r="A3054" s="209">
        <v>3</v>
      </c>
      <c r="B3054" s="206" t="s">
        <v>333</v>
      </c>
      <c r="C3054" s="206" t="s">
        <v>343</v>
      </c>
      <c r="D3054" s="210" t="s">
        <v>3033</v>
      </c>
      <c r="E3054" s="214" t="s">
        <v>483</v>
      </c>
      <c r="F3054" s="209" t="s">
        <v>200</v>
      </c>
      <c r="G3054" s="206" t="s">
        <v>90</v>
      </c>
      <c r="H3054" s="212">
        <v>33111</v>
      </c>
    </row>
    <row r="3055" spans="1:8" ht="58" hidden="1" x14ac:dyDescent="0.35">
      <c r="A3055" s="209">
        <v>3</v>
      </c>
      <c r="B3055" s="206" t="s">
        <v>333</v>
      </c>
      <c r="C3055" s="206" t="s">
        <v>343</v>
      </c>
      <c r="D3055" s="210" t="s">
        <v>3034</v>
      </c>
      <c r="E3055" s="215" t="s">
        <v>484</v>
      </c>
      <c r="F3055" s="209" t="s">
        <v>200</v>
      </c>
      <c r="G3055" s="206" t="s">
        <v>90</v>
      </c>
      <c r="H3055" s="212">
        <v>331111</v>
      </c>
    </row>
    <row r="3056" spans="1:8" ht="29" hidden="1" x14ac:dyDescent="0.35">
      <c r="A3056" s="209">
        <v>3</v>
      </c>
      <c r="B3056" s="206" t="s">
        <v>333</v>
      </c>
      <c r="C3056" s="206" t="s">
        <v>343</v>
      </c>
      <c r="D3056" s="210" t="s">
        <v>3035</v>
      </c>
      <c r="E3056" s="215" t="s">
        <v>484</v>
      </c>
      <c r="F3056" s="209" t="s">
        <v>200</v>
      </c>
      <c r="G3056" s="206" t="s">
        <v>90</v>
      </c>
      <c r="H3056" s="212">
        <v>331111</v>
      </c>
    </row>
    <row r="3057" spans="1:8" ht="29" hidden="1" x14ac:dyDescent="0.35">
      <c r="A3057" s="209">
        <v>3</v>
      </c>
      <c r="B3057" s="206" t="s">
        <v>333</v>
      </c>
      <c r="C3057" s="206" t="s">
        <v>343</v>
      </c>
      <c r="D3057" s="210" t="s">
        <v>3036</v>
      </c>
      <c r="E3057" s="215" t="s">
        <v>484</v>
      </c>
      <c r="F3057" s="209" t="s">
        <v>200</v>
      </c>
      <c r="G3057" s="206" t="s">
        <v>90</v>
      </c>
      <c r="H3057" s="212">
        <v>331111</v>
      </c>
    </row>
    <row r="3058" spans="1:8" hidden="1" x14ac:dyDescent="0.35">
      <c r="A3058" s="209">
        <v>3</v>
      </c>
      <c r="B3058" s="206" t="s">
        <v>333</v>
      </c>
      <c r="C3058" s="206" t="s">
        <v>343</v>
      </c>
      <c r="D3058" s="210" t="s">
        <v>3037</v>
      </c>
      <c r="E3058" s="215" t="s">
        <v>484</v>
      </c>
      <c r="F3058" s="209" t="s">
        <v>200</v>
      </c>
      <c r="G3058" s="206" t="s">
        <v>90</v>
      </c>
      <c r="H3058" s="212">
        <v>331111</v>
      </c>
    </row>
    <row r="3059" spans="1:8" x14ac:dyDescent="0.35">
      <c r="A3059" s="209">
        <v>3</v>
      </c>
      <c r="B3059" s="206" t="s">
        <v>333</v>
      </c>
      <c r="C3059" s="206" t="s">
        <v>343</v>
      </c>
      <c r="D3059" s="210" t="s">
        <v>3038</v>
      </c>
      <c r="E3059" s="213" t="s">
        <v>332</v>
      </c>
      <c r="F3059" s="219" t="s">
        <v>201</v>
      </c>
      <c r="G3059" s="206" t="s">
        <v>90</v>
      </c>
      <c r="H3059" s="212">
        <v>7142</v>
      </c>
    </row>
    <row r="3060" spans="1:8" hidden="1" x14ac:dyDescent="0.35">
      <c r="A3060" s="209">
        <v>3</v>
      </c>
      <c r="B3060" s="206" t="s">
        <v>333</v>
      </c>
      <c r="C3060" s="206" t="s">
        <v>343</v>
      </c>
      <c r="D3060" s="210" t="s">
        <v>3039</v>
      </c>
      <c r="E3060" s="214" t="s">
        <v>483</v>
      </c>
      <c r="F3060" s="219" t="s">
        <v>201</v>
      </c>
      <c r="G3060" s="206" t="s">
        <v>90</v>
      </c>
      <c r="H3060" s="212">
        <v>33111</v>
      </c>
    </row>
    <row r="3061" spans="1:8" ht="29" hidden="1" x14ac:dyDescent="0.35">
      <c r="A3061" s="209">
        <v>3</v>
      </c>
      <c r="B3061" s="206" t="s">
        <v>333</v>
      </c>
      <c r="C3061" s="206" t="s">
        <v>343</v>
      </c>
      <c r="D3061" s="210" t="s">
        <v>3040</v>
      </c>
      <c r="E3061" s="215" t="s">
        <v>484</v>
      </c>
      <c r="F3061" s="219" t="s">
        <v>201</v>
      </c>
      <c r="G3061" s="206" t="s">
        <v>90</v>
      </c>
      <c r="H3061" s="212">
        <v>331111</v>
      </c>
    </row>
    <row r="3062" spans="1:8" ht="29" hidden="1" x14ac:dyDescent="0.35">
      <c r="A3062" s="209">
        <v>3</v>
      </c>
      <c r="B3062" s="206" t="s">
        <v>333</v>
      </c>
      <c r="C3062" s="206" t="s">
        <v>343</v>
      </c>
      <c r="D3062" s="210" t="s">
        <v>3041</v>
      </c>
      <c r="E3062" s="215" t="s">
        <v>484</v>
      </c>
      <c r="F3062" s="219" t="s">
        <v>201</v>
      </c>
      <c r="G3062" s="206" t="s">
        <v>90</v>
      </c>
      <c r="H3062" s="212">
        <v>331111</v>
      </c>
    </row>
    <row r="3063" spans="1:8" ht="29" hidden="1" x14ac:dyDescent="0.35">
      <c r="A3063" s="209">
        <v>3</v>
      </c>
      <c r="B3063" s="206" t="s">
        <v>333</v>
      </c>
      <c r="C3063" s="206" t="s">
        <v>343</v>
      </c>
      <c r="D3063" s="210" t="s">
        <v>3042</v>
      </c>
      <c r="E3063" s="214" t="s">
        <v>483</v>
      </c>
      <c r="F3063" s="219" t="s">
        <v>201</v>
      </c>
      <c r="G3063" s="206" t="s">
        <v>90</v>
      </c>
      <c r="H3063" s="212">
        <v>33111</v>
      </c>
    </row>
    <row r="3064" spans="1:8" ht="29" hidden="1" x14ac:dyDescent="0.35">
      <c r="A3064" s="209">
        <v>3</v>
      </c>
      <c r="B3064" s="206" t="s">
        <v>333</v>
      </c>
      <c r="C3064" s="206" t="s">
        <v>343</v>
      </c>
      <c r="D3064" s="210" t="s">
        <v>3043</v>
      </c>
      <c r="E3064" s="215" t="s">
        <v>484</v>
      </c>
      <c r="F3064" s="219" t="s">
        <v>201</v>
      </c>
      <c r="G3064" s="206" t="s">
        <v>90</v>
      </c>
      <c r="H3064" s="212">
        <v>331111</v>
      </c>
    </row>
    <row r="3065" spans="1:8" ht="29" hidden="1" x14ac:dyDescent="0.35">
      <c r="A3065" s="209">
        <v>3</v>
      </c>
      <c r="B3065" s="206" t="s">
        <v>333</v>
      </c>
      <c r="C3065" s="206" t="s">
        <v>343</v>
      </c>
      <c r="D3065" s="210" t="s">
        <v>3044</v>
      </c>
      <c r="E3065" s="215" t="s">
        <v>484</v>
      </c>
      <c r="F3065" s="219" t="s">
        <v>201</v>
      </c>
      <c r="G3065" s="206" t="s">
        <v>90</v>
      </c>
      <c r="H3065" s="212">
        <v>331111</v>
      </c>
    </row>
    <row r="3066" spans="1:8" ht="29" hidden="1" x14ac:dyDescent="0.35">
      <c r="A3066" s="209">
        <v>3</v>
      </c>
      <c r="B3066" s="206" t="s">
        <v>333</v>
      </c>
      <c r="C3066" s="206" t="s">
        <v>343</v>
      </c>
      <c r="D3066" s="210" t="s">
        <v>3045</v>
      </c>
      <c r="E3066" s="215" t="s">
        <v>484</v>
      </c>
      <c r="F3066" s="219" t="s">
        <v>201</v>
      </c>
      <c r="G3066" s="206" t="s">
        <v>90</v>
      </c>
      <c r="H3066" s="212">
        <v>331111</v>
      </c>
    </row>
    <row r="3067" spans="1:8" ht="43.5" hidden="1" x14ac:dyDescent="0.35">
      <c r="A3067" s="209">
        <v>3</v>
      </c>
      <c r="B3067" s="206" t="s">
        <v>333</v>
      </c>
      <c r="C3067" s="206" t="s">
        <v>343</v>
      </c>
      <c r="D3067" s="210" t="s">
        <v>3046</v>
      </c>
      <c r="E3067" s="215" t="s">
        <v>484</v>
      </c>
      <c r="F3067" s="219" t="s">
        <v>201</v>
      </c>
      <c r="G3067" s="206" t="s">
        <v>90</v>
      </c>
      <c r="H3067" s="212">
        <v>331111</v>
      </c>
    </row>
    <row r="3068" spans="1:8" hidden="1" x14ac:dyDescent="0.35">
      <c r="A3068" s="209">
        <v>3</v>
      </c>
      <c r="B3068" s="206" t="s">
        <v>333</v>
      </c>
      <c r="C3068" s="206" t="s">
        <v>343</v>
      </c>
      <c r="D3068" s="210" t="s">
        <v>3047</v>
      </c>
      <c r="E3068" s="214" t="s">
        <v>483</v>
      </c>
      <c r="F3068" s="219" t="s">
        <v>201</v>
      </c>
      <c r="G3068" s="206" t="s">
        <v>90</v>
      </c>
      <c r="H3068" s="212">
        <v>33111</v>
      </c>
    </row>
    <row r="3069" spans="1:8" ht="43.5" hidden="1" x14ac:dyDescent="0.35">
      <c r="A3069" s="209">
        <v>3</v>
      </c>
      <c r="B3069" s="206" t="s">
        <v>333</v>
      </c>
      <c r="C3069" s="206" t="s">
        <v>343</v>
      </c>
      <c r="D3069" s="210" t="s">
        <v>3048</v>
      </c>
      <c r="E3069" s="215" t="s">
        <v>484</v>
      </c>
      <c r="F3069" s="219" t="s">
        <v>201</v>
      </c>
      <c r="G3069" s="206" t="s">
        <v>90</v>
      </c>
      <c r="H3069" s="212">
        <v>331111</v>
      </c>
    </row>
    <row r="3070" spans="1:8" ht="29" hidden="1" x14ac:dyDescent="0.35">
      <c r="A3070" s="209">
        <v>3</v>
      </c>
      <c r="B3070" s="206" t="s">
        <v>333</v>
      </c>
      <c r="C3070" s="206" t="s">
        <v>343</v>
      </c>
      <c r="D3070" s="210" t="s">
        <v>3049</v>
      </c>
      <c r="E3070" s="215" t="s">
        <v>484</v>
      </c>
      <c r="F3070" s="219" t="s">
        <v>201</v>
      </c>
      <c r="G3070" s="206" t="s">
        <v>90</v>
      </c>
      <c r="H3070" s="212">
        <v>331111</v>
      </c>
    </row>
    <row r="3071" spans="1:8" ht="29" hidden="1" x14ac:dyDescent="0.35">
      <c r="A3071" s="209">
        <v>3</v>
      </c>
      <c r="B3071" s="206" t="s">
        <v>333</v>
      </c>
      <c r="C3071" s="206" t="s">
        <v>343</v>
      </c>
      <c r="D3071" s="210" t="s">
        <v>3050</v>
      </c>
      <c r="E3071" s="215" t="s">
        <v>484</v>
      </c>
      <c r="F3071" s="219" t="s">
        <v>201</v>
      </c>
      <c r="G3071" s="206" t="s">
        <v>90</v>
      </c>
      <c r="H3071" s="212">
        <v>331111</v>
      </c>
    </row>
    <row r="3072" spans="1:8" ht="29" hidden="1" x14ac:dyDescent="0.35">
      <c r="A3072" s="209">
        <v>3</v>
      </c>
      <c r="B3072" s="206" t="s">
        <v>333</v>
      </c>
      <c r="C3072" s="206" t="s">
        <v>343</v>
      </c>
      <c r="D3072" s="210" t="s">
        <v>3051</v>
      </c>
      <c r="E3072" s="215" t="s">
        <v>484</v>
      </c>
      <c r="F3072" s="219" t="s">
        <v>201</v>
      </c>
      <c r="G3072" s="206" t="s">
        <v>90</v>
      </c>
      <c r="H3072" s="212">
        <v>331111</v>
      </c>
    </row>
    <row r="3073" spans="1:8" ht="29" hidden="1" x14ac:dyDescent="0.35">
      <c r="A3073" s="209">
        <v>3</v>
      </c>
      <c r="B3073" s="206" t="s">
        <v>333</v>
      </c>
      <c r="C3073" s="206" t="s">
        <v>343</v>
      </c>
      <c r="D3073" s="210" t="s">
        <v>3052</v>
      </c>
      <c r="E3073" s="215" t="s">
        <v>484</v>
      </c>
      <c r="F3073" s="219" t="s">
        <v>201</v>
      </c>
      <c r="G3073" s="206" t="s">
        <v>90</v>
      </c>
      <c r="H3073" s="212">
        <v>331111</v>
      </c>
    </row>
    <row r="3074" spans="1:8" ht="29" hidden="1" x14ac:dyDescent="0.35">
      <c r="A3074" s="209">
        <v>3</v>
      </c>
      <c r="B3074" s="206" t="s">
        <v>333</v>
      </c>
      <c r="C3074" s="206" t="s">
        <v>343</v>
      </c>
      <c r="D3074" s="210" t="s">
        <v>3053</v>
      </c>
      <c r="E3074" s="215" t="s">
        <v>484</v>
      </c>
      <c r="F3074" s="219" t="s">
        <v>201</v>
      </c>
      <c r="G3074" s="206" t="s">
        <v>90</v>
      </c>
      <c r="H3074" s="212">
        <v>331111</v>
      </c>
    </row>
    <row r="3075" spans="1:8" ht="29" hidden="1" x14ac:dyDescent="0.35">
      <c r="A3075" s="209">
        <v>3</v>
      </c>
      <c r="B3075" s="206" t="s">
        <v>333</v>
      </c>
      <c r="C3075" s="206" t="s">
        <v>343</v>
      </c>
      <c r="D3075" s="210" t="s">
        <v>3054</v>
      </c>
      <c r="E3075" s="215" t="s">
        <v>484</v>
      </c>
      <c r="F3075" s="219" t="s">
        <v>201</v>
      </c>
      <c r="G3075" s="206" t="s">
        <v>90</v>
      </c>
      <c r="H3075" s="212">
        <v>331111</v>
      </c>
    </row>
    <row r="3076" spans="1:8" hidden="1" x14ac:dyDescent="0.35">
      <c r="A3076" s="209">
        <v>3</v>
      </c>
      <c r="B3076" s="206" t="s">
        <v>333</v>
      </c>
      <c r="C3076" s="206" t="s">
        <v>343</v>
      </c>
      <c r="D3076" s="210" t="s">
        <v>3055</v>
      </c>
      <c r="E3076" s="215" t="s">
        <v>484</v>
      </c>
      <c r="F3076" s="219" t="s">
        <v>201</v>
      </c>
      <c r="G3076" s="206" t="s">
        <v>90</v>
      </c>
      <c r="H3076" s="212">
        <v>331111</v>
      </c>
    </row>
    <row r="3077" spans="1:8" hidden="1" x14ac:dyDescent="0.35">
      <c r="A3077" s="209">
        <v>3</v>
      </c>
      <c r="B3077" s="206" t="s">
        <v>333</v>
      </c>
      <c r="C3077" s="206" t="s">
        <v>343</v>
      </c>
      <c r="D3077" s="210" t="s">
        <v>3056</v>
      </c>
      <c r="E3077" s="215" t="s">
        <v>484</v>
      </c>
      <c r="F3077" s="219" t="s">
        <v>201</v>
      </c>
      <c r="G3077" s="206" t="s">
        <v>90</v>
      </c>
      <c r="H3077" s="212">
        <v>331111</v>
      </c>
    </row>
    <row r="3078" spans="1:8" hidden="1" x14ac:dyDescent="0.35">
      <c r="A3078" s="209">
        <v>3</v>
      </c>
      <c r="B3078" s="206" t="s">
        <v>333</v>
      </c>
      <c r="C3078" s="206" t="s">
        <v>343</v>
      </c>
      <c r="D3078" s="210" t="s">
        <v>3057</v>
      </c>
      <c r="E3078" s="215" t="s">
        <v>484</v>
      </c>
      <c r="F3078" s="219" t="s">
        <v>201</v>
      </c>
      <c r="G3078" s="206" t="s">
        <v>90</v>
      </c>
      <c r="H3078" s="212">
        <v>331111</v>
      </c>
    </row>
    <row r="3079" spans="1:8" hidden="1" x14ac:dyDescent="0.35">
      <c r="A3079" s="209">
        <v>3</v>
      </c>
      <c r="B3079" s="206" t="s">
        <v>333</v>
      </c>
      <c r="C3079" s="206" t="s">
        <v>343</v>
      </c>
      <c r="D3079" s="210" t="s">
        <v>3058</v>
      </c>
      <c r="E3079" s="215" t="s">
        <v>484</v>
      </c>
      <c r="F3079" s="219" t="s">
        <v>201</v>
      </c>
      <c r="G3079" s="206" t="s">
        <v>90</v>
      </c>
      <c r="H3079" s="212">
        <v>331111</v>
      </c>
    </row>
    <row r="3080" spans="1:8" ht="29" hidden="1" x14ac:dyDescent="0.35">
      <c r="A3080" s="209">
        <v>3</v>
      </c>
      <c r="B3080" s="206" t="s">
        <v>333</v>
      </c>
      <c r="C3080" s="206" t="s">
        <v>343</v>
      </c>
      <c r="D3080" s="210" t="s">
        <v>3059</v>
      </c>
      <c r="E3080" s="215" t="s">
        <v>484</v>
      </c>
      <c r="F3080" s="219" t="s">
        <v>201</v>
      </c>
      <c r="G3080" s="206" t="s">
        <v>90</v>
      </c>
      <c r="H3080" s="212">
        <v>331111</v>
      </c>
    </row>
    <row r="3081" spans="1:8" ht="43.5" hidden="1" x14ac:dyDescent="0.35">
      <c r="A3081" s="209">
        <v>3</v>
      </c>
      <c r="B3081" s="206" t="s">
        <v>333</v>
      </c>
      <c r="C3081" s="206" t="s">
        <v>343</v>
      </c>
      <c r="D3081" s="210" t="s">
        <v>3060</v>
      </c>
      <c r="E3081" s="215" t="s">
        <v>484</v>
      </c>
      <c r="F3081" s="219" t="s">
        <v>201</v>
      </c>
      <c r="G3081" s="206" t="s">
        <v>90</v>
      </c>
      <c r="H3081" s="212">
        <v>331111</v>
      </c>
    </row>
    <row r="3082" spans="1:8" x14ac:dyDescent="0.35">
      <c r="A3082" s="209">
        <v>3</v>
      </c>
      <c r="B3082" s="206" t="s">
        <v>333</v>
      </c>
      <c r="C3082" s="206" t="s">
        <v>343</v>
      </c>
      <c r="D3082" s="210" t="s">
        <v>3061</v>
      </c>
      <c r="E3082" s="213" t="s">
        <v>332</v>
      </c>
      <c r="F3082" s="209" t="s">
        <v>202</v>
      </c>
      <c r="G3082" s="206" t="s">
        <v>90</v>
      </c>
      <c r="H3082" s="212">
        <v>7143</v>
      </c>
    </row>
    <row r="3083" spans="1:8" hidden="1" x14ac:dyDescent="0.35">
      <c r="A3083" s="209">
        <v>3</v>
      </c>
      <c r="B3083" s="206" t="s">
        <v>333</v>
      </c>
      <c r="C3083" s="206" t="s">
        <v>343</v>
      </c>
      <c r="D3083" s="210" t="s">
        <v>3062</v>
      </c>
      <c r="E3083" s="214" t="s">
        <v>483</v>
      </c>
      <c r="F3083" s="209" t="s">
        <v>202</v>
      </c>
      <c r="G3083" s="206" t="s">
        <v>90</v>
      </c>
      <c r="H3083" s="212">
        <v>33111</v>
      </c>
    </row>
    <row r="3084" spans="1:8" ht="29" hidden="1" x14ac:dyDescent="0.35">
      <c r="A3084" s="209">
        <v>3</v>
      </c>
      <c r="B3084" s="206" t="s">
        <v>333</v>
      </c>
      <c r="C3084" s="206" t="s">
        <v>343</v>
      </c>
      <c r="D3084" s="210" t="s">
        <v>3063</v>
      </c>
      <c r="E3084" s="215" t="s">
        <v>484</v>
      </c>
      <c r="F3084" s="209" t="s">
        <v>202</v>
      </c>
      <c r="G3084" s="206" t="s">
        <v>90</v>
      </c>
      <c r="H3084" s="212">
        <v>331111</v>
      </c>
    </row>
    <row r="3085" spans="1:8" hidden="1" x14ac:dyDescent="0.35">
      <c r="A3085" s="209">
        <v>3</v>
      </c>
      <c r="B3085" s="206" t="s">
        <v>333</v>
      </c>
      <c r="C3085" s="206" t="s">
        <v>343</v>
      </c>
      <c r="D3085" s="210" t="s">
        <v>3064</v>
      </c>
      <c r="E3085" s="215" t="s">
        <v>484</v>
      </c>
      <c r="F3085" s="209" t="s">
        <v>202</v>
      </c>
      <c r="G3085" s="206" t="s">
        <v>90</v>
      </c>
      <c r="H3085" s="212">
        <v>331111</v>
      </c>
    </row>
    <row r="3086" spans="1:8" ht="29" hidden="1" x14ac:dyDescent="0.35">
      <c r="A3086" s="209">
        <v>3</v>
      </c>
      <c r="B3086" s="206" t="s">
        <v>333</v>
      </c>
      <c r="C3086" s="206" t="s">
        <v>343</v>
      </c>
      <c r="D3086" s="210" t="s">
        <v>3065</v>
      </c>
      <c r="E3086" s="215" t="s">
        <v>484</v>
      </c>
      <c r="F3086" s="209" t="s">
        <v>202</v>
      </c>
      <c r="G3086" s="206" t="s">
        <v>90</v>
      </c>
      <c r="H3086" s="212">
        <v>331111</v>
      </c>
    </row>
    <row r="3087" spans="1:8" hidden="1" x14ac:dyDescent="0.35">
      <c r="A3087" s="209">
        <v>3</v>
      </c>
      <c r="B3087" s="206" t="s">
        <v>333</v>
      </c>
      <c r="C3087" s="206" t="s">
        <v>343</v>
      </c>
      <c r="D3087" s="210" t="s">
        <v>3066</v>
      </c>
      <c r="E3087" s="214" t="s">
        <v>483</v>
      </c>
      <c r="F3087" s="209" t="s">
        <v>202</v>
      </c>
      <c r="G3087" s="206" t="s">
        <v>90</v>
      </c>
      <c r="H3087" s="212">
        <v>33111</v>
      </c>
    </row>
    <row r="3088" spans="1:8" ht="29" hidden="1" x14ac:dyDescent="0.35">
      <c r="A3088" s="209">
        <v>3</v>
      </c>
      <c r="B3088" s="206" t="s">
        <v>333</v>
      </c>
      <c r="C3088" s="206" t="s">
        <v>343</v>
      </c>
      <c r="D3088" s="210" t="s">
        <v>3067</v>
      </c>
      <c r="E3088" s="215" t="s">
        <v>484</v>
      </c>
      <c r="F3088" s="209" t="s">
        <v>202</v>
      </c>
      <c r="G3088" s="206" t="s">
        <v>90</v>
      </c>
      <c r="H3088" s="212">
        <v>331111</v>
      </c>
    </row>
    <row r="3089" spans="1:8" hidden="1" x14ac:dyDescent="0.35">
      <c r="A3089" s="209">
        <v>3</v>
      </c>
      <c r="B3089" s="206" t="s">
        <v>333</v>
      </c>
      <c r="C3089" s="206" t="s">
        <v>343</v>
      </c>
      <c r="D3089" s="210" t="s">
        <v>3068</v>
      </c>
      <c r="E3089" s="215" t="s">
        <v>484</v>
      </c>
      <c r="F3089" s="209" t="s">
        <v>202</v>
      </c>
      <c r="G3089" s="206" t="s">
        <v>90</v>
      </c>
      <c r="H3089" s="212">
        <v>331111</v>
      </c>
    </row>
    <row r="3090" spans="1:8" hidden="1" x14ac:dyDescent="0.35">
      <c r="A3090" s="209">
        <v>3</v>
      </c>
      <c r="B3090" s="206" t="s">
        <v>333</v>
      </c>
      <c r="C3090" s="206" t="s">
        <v>343</v>
      </c>
      <c r="D3090" s="210" t="s">
        <v>3069</v>
      </c>
      <c r="E3090" s="215" t="s">
        <v>484</v>
      </c>
      <c r="F3090" s="209" t="s">
        <v>202</v>
      </c>
      <c r="G3090" s="206" t="s">
        <v>90</v>
      </c>
      <c r="H3090" s="212">
        <v>331111</v>
      </c>
    </row>
    <row r="3091" spans="1:8" x14ac:dyDescent="0.35">
      <c r="A3091" s="209">
        <v>3</v>
      </c>
      <c r="B3091" s="206" t="s">
        <v>333</v>
      </c>
      <c r="C3091" s="206" t="s">
        <v>91</v>
      </c>
      <c r="D3091" s="210" t="s">
        <v>425</v>
      </c>
      <c r="E3091" s="211" t="s">
        <v>330</v>
      </c>
      <c r="F3091" s="209" t="s">
        <v>203</v>
      </c>
      <c r="G3091" s="206" t="s">
        <v>91</v>
      </c>
      <c r="H3091" s="212">
        <v>811</v>
      </c>
    </row>
    <row r="3092" spans="1:8" x14ac:dyDescent="0.35">
      <c r="A3092" s="209">
        <v>3</v>
      </c>
      <c r="B3092" s="206" t="s">
        <v>333</v>
      </c>
      <c r="C3092" s="206" t="s">
        <v>91</v>
      </c>
      <c r="D3092" s="210" t="s">
        <v>3070</v>
      </c>
      <c r="E3092" s="213" t="s">
        <v>332</v>
      </c>
      <c r="F3092" s="209" t="s">
        <v>203</v>
      </c>
      <c r="G3092" s="206" t="s">
        <v>91</v>
      </c>
      <c r="H3092" s="212">
        <v>8111</v>
      </c>
    </row>
    <row r="3093" spans="1:8" ht="29" hidden="1" x14ac:dyDescent="0.35">
      <c r="A3093" s="209">
        <v>3</v>
      </c>
      <c r="B3093" s="206" t="s">
        <v>333</v>
      </c>
      <c r="C3093" s="206" t="s">
        <v>91</v>
      </c>
      <c r="D3093" s="210" t="s">
        <v>3071</v>
      </c>
      <c r="E3093" s="214" t="s">
        <v>483</v>
      </c>
      <c r="F3093" s="209" t="s">
        <v>203</v>
      </c>
      <c r="G3093" s="206" t="s">
        <v>91</v>
      </c>
      <c r="H3093" s="212">
        <v>33211</v>
      </c>
    </row>
    <row r="3094" spans="1:8" hidden="1" x14ac:dyDescent="0.35">
      <c r="A3094" s="209">
        <v>3</v>
      </c>
      <c r="B3094" s="206" t="s">
        <v>333</v>
      </c>
      <c r="C3094" s="206" t="s">
        <v>91</v>
      </c>
      <c r="D3094" s="210" t="s">
        <v>3072</v>
      </c>
      <c r="E3094" s="215" t="s">
        <v>484</v>
      </c>
      <c r="F3094" s="209" t="s">
        <v>203</v>
      </c>
      <c r="G3094" s="206" t="s">
        <v>91</v>
      </c>
      <c r="H3094" s="212">
        <v>332111</v>
      </c>
    </row>
    <row r="3095" spans="1:8" ht="29" hidden="1" x14ac:dyDescent="0.35">
      <c r="A3095" s="209">
        <v>3</v>
      </c>
      <c r="B3095" s="206" t="s">
        <v>333</v>
      </c>
      <c r="C3095" s="206" t="s">
        <v>91</v>
      </c>
      <c r="D3095" s="210" t="s">
        <v>3073</v>
      </c>
      <c r="E3095" s="215" t="s">
        <v>484</v>
      </c>
      <c r="F3095" s="209" t="s">
        <v>203</v>
      </c>
      <c r="G3095" s="206" t="s">
        <v>91</v>
      </c>
      <c r="H3095" s="212">
        <v>332111</v>
      </c>
    </row>
    <row r="3096" spans="1:8" ht="43.5" hidden="1" x14ac:dyDescent="0.35">
      <c r="A3096" s="209">
        <v>3</v>
      </c>
      <c r="B3096" s="206" t="s">
        <v>333</v>
      </c>
      <c r="C3096" s="206" t="s">
        <v>91</v>
      </c>
      <c r="D3096" s="210" t="s">
        <v>3074</v>
      </c>
      <c r="E3096" s="215" t="s">
        <v>484</v>
      </c>
      <c r="F3096" s="209" t="s">
        <v>203</v>
      </c>
      <c r="G3096" s="206" t="s">
        <v>91</v>
      </c>
      <c r="H3096" s="212">
        <v>332111</v>
      </c>
    </row>
    <row r="3097" spans="1:8" ht="29" hidden="1" x14ac:dyDescent="0.35">
      <c r="A3097" s="209">
        <v>3</v>
      </c>
      <c r="B3097" s="206" t="s">
        <v>333</v>
      </c>
      <c r="C3097" s="206" t="s">
        <v>91</v>
      </c>
      <c r="D3097" s="210" t="s">
        <v>3075</v>
      </c>
      <c r="E3097" s="215" t="s">
        <v>484</v>
      </c>
      <c r="F3097" s="209" t="s">
        <v>203</v>
      </c>
      <c r="G3097" s="206" t="s">
        <v>91</v>
      </c>
      <c r="H3097" s="212">
        <v>332111</v>
      </c>
    </row>
    <row r="3098" spans="1:8" ht="29" hidden="1" x14ac:dyDescent="0.35">
      <c r="A3098" s="209">
        <v>3</v>
      </c>
      <c r="B3098" s="206" t="s">
        <v>333</v>
      </c>
      <c r="C3098" s="206" t="s">
        <v>91</v>
      </c>
      <c r="D3098" s="210" t="s">
        <v>3076</v>
      </c>
      <c r="E3098" s="215" t="s">
        <v>484</v>
      </c>
      <c r="F3098" s="209" t="s">
        <v>203</v>
      </c>
      <c r="G3098" s="206" t="s">
        <v>91</v>
      </c>
      <c r="H3098" s="212">
        <v>332111</v>
      </c>
    </row>
    <row r="3099" spans="1:8" hidden="1" x14ac:dyDescent="0.35">
      <c r="A3099" s="209">
        <v>3</v>
      </c>
      <c r="B3099" s="206" t="s">
        <v>333</v>
      </c>
      <c r="C3099" s="206" t="s">
        <v>91</v>
      </c>
      <c r="D3099" s="210" t="s">
        <v>3077</v>
      </c>
      <c r="E3099" s="215" t="s">
        <v>484</v>
      </c>
      <c r="F3099" s="209" t="s">
        <v>203</v>
      </c>
      <c r="G3099" s="206" t="s">
        <v>91</v>
      </c>
      <c r="H3099" s="212">
        <v>332111</v>
      </c>
    </row>
    <row r="3100" spans="1:8" hidden="1" x14ac:dyDescent="0.35">
      <c r="A3100" s="209">
        <v>3</v>
      </c>
      <c r="B3100" s="206" t="s">
        <v>333</v>
      </c>
      <c r="C3100" s="206" t="s">
        <v>91</v>
      </c>
      <c r="D3100" s="210" t="s">
        <v>3078</v>
      </c>
      <c r="E3100" s="215" t="s">
        <v>484</v>
      </c>
      <c r="F3100" s="209" t="s">
        <v>203</v>
      </c>
      <c r="G3100" s="206" t="s">
        <v>91</v>
      </c>
      <c r="H3100" s="212">
        <v>332111</v>
      </c>
    </row>
    <row r="3101" spans="1:8" ht="29" hidden="1" x14ac:dyDescent="0.35">
      <c r="A3101" s="209">
        <v>3</v>
      </c>
      <c r="B3101" s="206" t="s">
        <v>333</v>
      </c>
      <c r="C3101" s="206" t="s">
        <v>91</v>
      </c>
      <c r="D3101" s="210" t="s">
        <v>3079</v>
      </c>
      <c r="E3101" s="214" t="s">
        <v>483</v>
      </c>
      <c r="F3101" s="209" t="s">
        <v>203</v>
      </c>
      <c r="G3101" s="206" t="s">
        <v>91</v>
      </c>
      <c r="H3101" s="212">
        <v>33211</v>
      </c>
    </row>
    <row r="3102" spans="1:8" hidden="1" x14ac:dyDescent="0.35">
      <c r="A3102" s="209">
        <v>3</v>
      </c>
      <c r="B3102" s="206" t="s">
        <v>333</v>
      </c>
      <c r="C3102" s="206" t="s">
        <v>91</v>
      </c>
      <c r="D3102" s="210" t="s">
        <v>3080</v>
      </c>
      <c r="E3102" s="215" t="s">
        <v>484</v>
      </c>
      <c r="F3102" s="209" t="s">
        <v>203</v>
      </c>
      <c r="G3102" s="206" t="s">
        <v>91</v>
      </c>
      <c r="H3102" s="212">
        <v>332111</v>
      </c>
    </row>
    <row r="3103" spans="1:8" ht="29" hidden="1" x14ac:dyDescent="0.35">
      <c r="A3103" s="209">
        <v>3</v>
      </c>
      <c r="B3103" s="206" t="s">
        <v>333</v>
      </c>
      <c r="C3103" s="206" t="s">
        <v>91</v>
      </c>
      <c r="D3103" s="210" t="s">
        <v>3081</v>
      </c>
      <c r="E3103" s="215" t="s">
        <v>484</v>
      </c>
      <c r="F3103" s="209" t="s">
        <v>203</v>
      </c>
      <c r="G3103" s="206" t="s">
        <v>91</v>
      </c>
      <c r="H3103" s="212">
        <v>332111</v>
      </c>
    </row>
    <row r="3104" spans="1:8" ht="29" hidden="1" x14ac:dyDescent="0.35">
      <c r="A3104" s="209">
        <v>3</v>
      </c>
      <c r="B3104" s="206" t="s">
        <v>333</v>
      </c>
      <c r="C3104" s="206" t="s">
        <v>91</v>
      </c>
      <c r="D3104" s="210" t="s">
        <v>3082</v>
      </c>
      <c r="E3104" s="215" t="s">
        <v>484</v>
      </c>
      <c r="F3104" s="209" t="s">
        <v>203</v>
      </c>
      <c r="G3104" s="206" t="s">
        <v>91</v>
      </c>
      <c r="H3104" s="212">
        <v>332111</v>
      </c>
    </row>
    <row r="3105" spans="1:8" ht="29" hidden="1" x14ac:dyDescent="0.35">
      <c r="A3105" s="209">
        <v>3</v>
      </c>
      <c r="B3105" s="206" t="s">
        <v>333</v>
      </c>
      <c r="C3105" s="206" t="s">
        <v>91</v>
      </c>
      <c r="D3105" s="210" t="s">
        <v>3083</v>
      </c>
      <c r="E3105" s="215" t="s">
        <v>484</v>
      </c>
      <c r="F3105" s="209" t="s">
        <v>203</v>
      </c>
      <c r="G3105" s="206" t="s">
        <v>91</v>
      </c>
      <c r="H3105" s="212">
        <v>332111</v>
      </c>
    </row>
    <row r="3106" spans="1:8" ht="29" hidden="1" x14ac:dyDescent="0.35">
      <c r="A3106" s="209">
        <v>3</v>
      </c>
      <c r="B3106" s="206" t="s">
        <v>333</v>
      </c>
      <c r="C3106" s="206" t="s">
        <v>91</v>
      </c>
      <c r="D3106" s="210" t="s">
        <v>3084</v>
      </c>
      <c r="E3106" s="215" t="s">
        <v>484</v>
      </c>
      <c r="F3106" s="209" t="s">
        <v>203</v>
      </c>
      <c r="G3106" s="206" t="s">
        <v>91</v>
      </c>
      <c r="H3106" s="212">
        <v>332111</v>
      </c>
    </row>
    <row r="3107" spans="1:8" hidden="1" x14ac:dyDescent="0.35">
      <c r="A3107" s="209">
        <v>3</v>
      </c>
      <c r="B3107" s="206" t="s">
        <v>333</v>
      </c>
      <c r="C3107" s="206" t="s">
        <v>91</v>
      </c>
      <c r="D3107" s="210" t="s">
        <v>3085</v>
      </c>
      <c r="E3107" s="215" t="s">
        <v>484</v>
      </c>
      <c r="F3107" s="209" t="s">
        <v>203</v>
      </c>
      <c r="G3107" s="206" t="s">
        <v>91</v>
      </c>
      <c r="H3107" s="212">
        <v>332111</v>
      </c>
    </row>
    <row r="3108" spans="1:8" hidden="1" x14ac:dyDescent="0.35">
      <c r="A3108" s="209">
        <v>3</v>
      </c>
      <c r="B3108" s="206" t="s">
        <v>333</v>
      </c>
      <c r="C3108" s="206" t="s">
        <v>91</v>
      </c>
      <c r="D3108" s="210" t="s">
        <v>3086</v>
      </c>
      <c r="E3108" s="215" t="s">
        <v>484</v>
      </c>
      <c r="F3108" s="209" t="s">
        <v>203</v>
      </c>
      <c r="G3108" s="206" t="s">
        <v>91</v>
      </c>
      <c r="H3108" s="212">
        <v>332111</v>
      </c>
    </row>
    <row r="3109" spans="1:8" hidden="1" x14ac:dyDescent="0.35">
      <c r="A3109" s="209">
        <v>3</v>
      </c>
      <c r="B3109" s="206" t="s">
        <v>333</v>
      </c>
      <c r="C3109" s="206" t="s">
        <v>91</v>
      </c>
      <c r="D3109" s="210" t="s">
        <v>3087</v>
      </c>
      <c r="E3109" s="214" t="s">
        <v>483</v>
      </c>
      <c r="F3109" s="209" t="s">
        <v>203</v>
      </c>
      <c r="G3109" s="206" t="s">
        <v>91</v>
      </c>
      <c r="H3109" s="212">
        <v>33211</v>
      </c>
    </row>
    <row r="3110" spans="1:8" ht="29" hidden="1" x14ac:dyDescent="0.35">
      <c r="A3110" s="209">
        <v>3</v>
      </c>
      <c r="B3110" s="206" t="s">
        <v>333</v>
      </c>
      <c r="C3110" s="206" t="s">
        <v>91</v>
      </c>
      <c r="D3110" s="210" t="s">
        <v>3088</v>
      </c>
      <c r="E3110" s="215" t="s">
        <v>484</v>
      </c>
      <c r="F3110" s="209" t="s">
        <v>203</v>
      </c>
      <c r="G3110" s="206" t="s">
        <v>91</v>
      </c>
      <c r="H3110" s="212">
        <v>332111</v>
      </c>
    </row>
    <row r="3111" spans="1:8" ht="29" hidden="1" x14ac:dyDescent="0.35">
      <c r="A3111" s="209">
        <v>3</v>
      </c>
      <c r="B3111" s="206" t="s">
        <v>333</v>
      </c>
      <c r="C3111" s="206" t="s">
        <v>91</v>
      </c>
      <c r="D3111" s="210" t="s">
        <v>3089</v>
      </c>
      <c r="E3111" s="215" t="s">
        <v>484</v>
      </c>
      <c r="F3111" s="209" t="s">
        <v>203</v>
      </c>
      <c r="G3111" s="206" t="s">
        <v>91</v>
      </c>
      <c r="H3111" s="212">
        <v>332111</v>
      </c>
    </row>
    <row r="3112" spans="1:8" ht="29" hidden="1" x14ac:dyDescent="0.35">
      <c r="A3112" s="209">
        <v>3</v>
      </c>
      <c r="B3112" s="206" t="s">
        <v>333</v>
      </c>
      <c r="C3112" s="206" t="s">
        <v>91</v>
      </c>
      <c r="D3112" s="210" t="s">
        <v>3090</v>
      </c>
      <c r="E3112" s="215" t="s">
        <v>484</v>
      </c>
      <c r="F3112" s="209" t="s">
        <v>203</v>
      </c>
      <c r="G3112" s="206" t="s">
        <v>91</v>
      </c>
      <c r="H3112" s="212">
        <v>332111</v>
      </c>
    </row>
    <row r="3113" spans="1:8" hidden="1" x14ac:dyDescent="0.35">
      <c r="A3113" s="209">
        <v>3</v>
      </c>
      <c r="B3113" s="206" t="s">
        <v>333</v>
      </c>
      <c r="C3113" s="206" t="s">
        <v>91</v>
      </c>
      <c r="D3113" s="210" t="s">
        <v>3091</v>
      </c>
      <c r="E3113" s="214" t="s">
        <v>483</v>
      </c>
      <c r="F3113" s="209" t="s">
        <v>203</v>
      </c>
      <c r="G3113" s="206" t="s">
        <v>91</v>
      </c>
      <c r="H3113" s="212">
        <v>33211</v>
      </c>
    </row>
    <row r="3114" spans="1:8" ht="29" hidden="1" x14ac:dyDescent="0.35">
      <c r="A3114" s="209">
        <v>3</v>
      </c>
      <c r="B3114" s="206" t="s">
        <v>333</v>
      </c>
      <c r="C3114" s="206" t="s">
        <v>91</v>
      </c>
      <c r="D3114" s="210" t="s">
        <v>3092</v>
      </c>
      <c r="E3114" s="215" t="s">
        <v>484</v>
      </c>
      <c r="F3114" s="209" t="s">
        <v>203</v>
      </c>
      <c r="G3114" s="206" t="s">
        <v>91</v>
      </c>
      <c r="H3114" s="212">
        <v>332111</v>
      </c>
    </row>
    <row r="3115" spans="1:8" ht="29" hidden="1" x14ac:dyDescent="0.35">
      <c r="A3115" s="209">
        <v>3</v>
      </c>
      <c r="B3115" s="206" t="s">
        <v>333</v>
      </c>
      <c r="C3115" s="206" t="s">
        <v>91</v>
      </c>
      <c r="D3115" s="210" t="s">
        <v>3093</v>
      </c>
      <c r="E3115" s="215" t="s">
        <v>484</v>
      </c>
      <c r="F3115" s="209" t="s">
        <v>203</v>
      </c>
      <c r="G3115" s="206" t="s">
        <v>91</v>
      </c>
      <c r="H3115" s="212">
        <v>332111</v>
      </c>
    </row>
    <row r="3116" spans="1:8" hidden="1" x14ac:dyDescent="0.35">
      <c r="A3116" s="209">
        <v>3</v>
      </c>
      <c r="B3116" s="206" t="s">
        <v>333</v>
      </c>
      <c r="C3116" s="206" t="s">
        <v>91</v>
      </c>
      <c r="D3116" s="210" t="s">
        <v>3094</v>
      </c>
      <c r="E3116" s="215" t="s">
        <v>484</v>
      </c>
      <c r="F3116" s="209" t="s">
        <v>203</v>
      </c>
      <c r="G3116" s="206" t="s">
        <v>91</v>
      </c>
      <c r="H3116" s="212">
        <v>332111</v>
      </c>
    </row>
    <row r="3117" spans="1:8" hidden="1" x14ac:dyDescent="0.35">
      <c r="A3117" s="209">
        <v>3</v>
      </c>
      <c r="B3117" s="206" t="s">
        <v>333</v>
      </c>
      <c r="C3117" s="206" t="s">
        <v>91</v>
      </c>
      <c r="D3117" s="210" t="s">
        <v>3095</v>
      </c>
      <c r="E3117" s="215" t="s">
        <v>484</v>
      </c>
      <c r="F3117" s="209" t="s">
        <v>203</v>
      </c>
      <c r="G3117" s="206" t="s">
        <v>91</v>
      </c>
      <c r="H3117" s="212">
        <v>332111</v>
      </c>
    </row>
    <row r="3118" spans="1:8" hidden="1" x14ac:dyDescent="0.35">
      <c r="A3118" s="209">
        <v>3</v>
      </c>
      <c r="B3118" s="206" t="s">
        <v>333</v>
      </c>
      <c r="C3118" s="206" t="s">
        <v>91</v>
      </c>
      <c r="D3118" s="210" t="s">
        <v>1950</v>
      </c>
      <c r="E3118" s="215" t="s">
        <v>484</v>
      </c>
      <c r="F3118" s="209" t="s">
        <v>203</v>
      </c>
      <c r="G3118" s="206" t="s">
        <v>91</v>
      </c>
      <c r="H3118" s="212">
        <v>332111</v>
      </c>
    </row>
    <row r="3119" spans="1:8" hidden="1" x14ac:dyDescent="0.35">
      <c r="A3119" s="209">
        <v>3</v>
      </c>
      <c r="B3119" s="206" t="s">
        <v>333</v>
      </c>
      <c r="C3119" s="206" t="s">
        <v>91</v>
      </c>
      <c r="D3119" s="210" t="s">
        <v>3096</v>
      </c>
      <c r="E3119" s="215" t="s">
        <v>484</v>
      </c>
      <c r="F3119" s="209" t="s">
        <v>203</v>
      </c>
      <c r="G3119" s="206" t="s">
        <v>91</v>
      </c>
      <c r="H3119" s="212">
        <v>332111</v>
      </c>
    </row>
    <row r="3120" spans="1:8" hidden="1" x14ac:dyDescent="0.35">
      <c r="A3120" s="209">
        <v>3</v>
      </c>
      <c r="B3120" s="206" t="s">
        <v>333</v>
      </c>
      <c r="C3120" s="206" t="s">
        <v>91</v>
      </c>
      <c r="D3120" s="210" t="s">
        <v>1160</v>
      </c>
      <c r="E3120" s="215" t="s">
        <v>484</v>
      </c>
      <c r="F3120" s="209" t="s">
        <v>203</v>
      </c>
      <c r="G3120" s="206" t="s">
        <v>91</v>
      </c>
      <c r="H3120" s="212">
        <v>332111</v>
      </c>
    </row>
    <row r="3121" spans="1:8" hidden="1" x14ac:dyDescent="0.35">
      <c r="A3121" s="209">
        <v>3</v>
      </c>
      <c r="B3121" s="206" t="s">
        <v>333</v>
      </c>
      <c r="C3121" s="206" t="s">
        <v>91</v>
      </c>
      <c r="D3121" s="210" t="s">
        <v>3097</v>
      </c>
      <c r="E3121" s="215" t="s">
        <v>484</v>
      </c>
      <c r="F3121" s="209" t="s">
        <v>203</v>
      </c>
      <c r="G3121" s="206" t="s">
        <v>91</v>
      </c>
      <c r="H3121" s="212">
        <v>332111</v>
      </c>
    </row>
    <row r="3122" spans="1:8" ht="29" hidden="1" x14ac:dyDescent="0.35">
      <c r="A3122" s="209">
        <v>3</v>
      </c>
      <c r="B3122" s="206" t="s">
        <v>333</v>
      </c>
      <c r="C3122" s="206" t="s">
        <v>91</v>
      </c>
      <c r="D3122" s="210" t="s">
        <v>3098</v>
      </c>
      <c r="E3122" s="215" t="s">
        <v>484</v>
      </c>
      <c r="F3122" s="209" t="s">
        <v>203</v>
      </c>
      <c r="G3122" s="206" t="s">
        <v>91</v>
      </c>
      <c r="H3122" s="212">
        <v>332111</v>
      </c>
    </row>
    <row r="3123" spans="1:8" hidden="1" x14ac:dyDescent="0.35">
      <c r="A3123" s="209">
        <v>3</v>
      </c>
      <c r="B3123" s="206" t="s">
        <v>333</v>
      </c>
      <c r="C3123" s="206" t="s">
        <v>91</v>
      </c>
      <c r="D3123" s="210" t="s">
        <v>3099</v>
      </c>
      <c r="E3123" s="215" t="s">
        <v>484</v>
      </c>
      <c r="F3123" s="209" t="s">
        <v>203</v>
      </c>
      <c r="G3123" s="206" t="s">
        <v>91</v>
      </c>
      <c r="H3123" s="212">
        <v>332111</v>
      </c>
    </row>
    <row r="3124" spans="1:8" hidden="1" x14ac:dyDescent="0.35">
      <c r="A3124" s="209">
        <v>3</v>
      </c>
      <c r="B3124" s="206" t="s">
        <v>333</v>
      </c>
      <c r="C3124" s="206" t="s">
        <v>91</v>
      </c>
      <c r="D3124" s="210" t="s">
        <v>3100</v>
      </c>
      <c r="E3124" s="215" t="s">
        <v>484</v>
      </c>
      <c r="F3124" s="209" t="s">
        <v>203</v>
      </c>
      <c r="G3124" s="206" t="s">
        <v>91</v>
      </c>
      <c r="H3124" s="212">
        <v>332111</v>
      </c>
    </row>
    <row r="3125" spans="1:8" ht="29" hidden="1" x14ac:dyDescent="0.35">
      <c r="A3125" s="209">
        <v>3</v>
      </c>
      <c r="B3125" s="206" t="s">
        <v>333</v>
      </c>
      <c r="C3125" s="206" t="s">
        <v>91</v>
      </c>
      <c r="D3125" s="210" t="s">
        <v>3101</v>
      </c>
      <c r="E3125" s="215" t="s">
        <v>484</v>
      </c>
      <c r="F3125" s="209" t="s">
        <v>203</v>
      </c>
      <c r="G3125" s="206" t="s">
        <v>91</v>
      </c>
      <c r="H3125" s="212">
        <v>332111</v>
      </c>
    </row>
    <row r="3126" spans="1:8" hidden="1" x14ac:dyDescent="0.35">
      <c r="A3126" s="209">
        <v>3</v>
      </c>
      <c r="B3126" s="206" t="s">
        <v>333</v>
      </c>
      <c r="C3126" s="206" t="s">
        <v>91</v>
      </c>
      <c r="D3126" s="210" t="s">
        <v>3102</v>
      </c>
      <c r="E3126" s="215" t="s">
        <v>484</v>
      </c>
      <c r="F3126" s="209" t="s">
        <v>203</v>
      </c>
      <c r="G3126" s="206" t="s">
        <v>91</v>
      </c>
      <c r="H3126" s="212">
        <v>332111</v>
      </c>
    </row>
    <row r="3127" spans="1:8" ht="29" hidden="1" x14ac:dyDescent="0.35">
      <c r="A3127" s="209">
        <v>3</v>
      </c>
      <c r="B3127" s="206" t="s">
        <v>333</v>
      </c>
      <c r="C3127" s="206" t="s">
        <v>91</v>
      </c>
      <c r="D3127" s="210" t="s">
        <v>3103</v>
      </c>
      <c r="E3127" s="215" t="s">
        <v>484</v>
      </c>
      <c r="F3127" s="209" t="s">
        <v>203</v>
      </c>
      <c r="G3127" s="206" t="s">
        <v>91</v>
      </c>
      <c r="H3127" s="212">
        <v>332111</v>
      </c>
    </row>
    <row r="3128" spans="1:8" hidden="1" x14ac:dyDescent="0.35">
      <c r="A3128" s="209">
        <v>3</v>
      </c>
      <c r="B3128" s="206" t="s">
        <v>333</v>
      </c>
      <c r="C3128" s="206" t="s">
        <v>91</v>
      </c>
      <c r="D3128" s="210" t="s">
        <v>3104</v>
      </c>
      <c r="E3128" s="215" t="s">
        <v>484</v>
      </c>
      <c r="F3128" s="209" t="s">
        <v>203</v>
      </c>
      <c r="G3128" s="206" t="s">
        <v>91</v>
      </c>
      <c r="H3128" s="212">
        <v>332111</v>
      </c>
    </row>
    <row r="3129" spans="1:8" hidden="1" x14ac:dyDescent="0.35">
      <c r="A3129" s="209">
        <v>3</v>
      </c>
      <c r="B3129" s="206" t="s">
        <v>333</v>
      </c>
      <c r="C3129" s="206" t="s">
        <v>91</v>
      </c>
      <c r="D3129" s="210" t="s">
        <v>3105</v>
      </c>
      <c r="E3129" s="215" t="s">
        <v>484</v>
      </c>
      <c r="F3129" s="209" t="s">
        <v>203</v>
      </c>
      <c r="G3129" s="206" t="s">
        <v>91</v>
      </c>
      <c r="H3129" s="212">
        <v>332111</v>
      </c>
    </row>
    <row r="3130" spans="1:8" hidden="1" x14ac:dyDescent="0.35">
      <c r="A3130" s="209">
        <v>3</v>
      </c>
      <c r="B3130" s="206" t="s">
        <v>333</v>
      </c>
      <c r="C3130" s="206" t="s">
        <v>91</v>
      </c>
      <c r="D3130" s="210" t="s">
        <v>3106</v>
      </c>
      <c r="E3130" s="215" t="s">
        <v>484</v>
      </c>
      <c r="F3130" s="209" t="s">
        <v>203</v>
      </c>
      <c r="G3130" s="206" t="s">
        <v>91</v>
      </c>
      <c r="H3130" s="212">
        <v>332111</v>
      </c>
    </row>
    <row r="3131" spans="1:8" ht="29" hidden="1" x14ac:dyDescent="0.35">
      <c r="A3131" s="209">
        <v>3</v>
      </c>
      <c r="B3131" s="206" t="s">
        <v>333</v>
      </c>
      <c r="C3131" s="206" t="s">
        <v>91</v>
      </c>
      <c r="D3131" s="210" t="s">
        <v>3107</v>
      </c>
      <c r="E3131" s="214" t="s">
        <v>483</v>
      </c>
      <c r="F3131" s="209" t="s">
        <v>203</v>
      </c>
      <c r="G3131" s="206" t="s">
        <v>91</v>
      </c>
      <c r="H3131" s="212">
        <v>33211</v>
      </c>
    </row>
    <row r="3132" spans="1:8" ht="29" hidden="1" x14ac:dyDescent="0.35">
      <c r="A3132" s="209">
        <v>3</v>
      </c>
      <c r="B3132" s="206" t="s">
        <v>333</v>
      </c>
      <c r="C3132" s="206" t="s">
        <v>91</v>
      </c>
      <c r="D3132" s="210" t="s">
        <v>3108</v>
      </c>
      <c r="E3132" s="215" t="s">
        <v>484</v>
      </c>
      <c r="F3132" s="209" t="s">
        <v>203</v>
      </c>
      <c r="G3132" s="206" t="s">
        <v>91</v>
      </c>
      <c r="H3132" s="212">
        <v>332111</v>
      </c>
    </row>
    <row r="3133" spans="1:8" hidden="1" x14ac:dyDescent="0.35">
      <c r="A3133" s="209">
        <v>3</v>
      </c>
      <c r="B3133" s="206" t="s">
        <v>333</v>
      </c>
      <c r="C3133" s="206" t="s">
        <v>91</v>
      </c>
      <c r="D3133" s="210" t="s">
        <v>3109</v>
      </c>
      <c r="E3133" s="215" t="s">
        <v>484</v>
      </c>
      <c r="F3133" s="209" t="s">
        <v>203</v>
      </c>
      <c r="G3133" s="206" t="s">
        <v>91</v>
      </c>
      <c r="H3133" s="212">
        <v>332111</v>
      </c>
    </row>
    <row r="3134" spans="1:8" hidden="1" x14ac:dyDescent="0.35">
      <c r="A3134" s="209">
        <v>3</v>
      </c>
      <c r="B3134" s="206" t="s">
        <v>333</v>
      </c>
      <c r="C3134" s="206" t="s">
        <v>91</v>
      </c>
      <c r="D3134" s="210" t="s">
        <v>3110</v>
      </c>
      <c r="E3134" s="215" t="s">
        <v>484</v>
      </c>
      <c r="F3134" s="209" t="s">
        <v>203</v>
      </c>
      <c r="G3134" s="206" t="s">
        <v>91</v>
      </c>
      <c r="H3134" s="212">
        <v>332111</v>
      </c>
    </row>
    <row r="3135" spans="1:8" ht="29" hidden="1" x14ac:dyDescent="0.35">
      <c r="A3135" s="209">
        <v>3</v>
      </c>
      <c r="B3135" s="206" t="s">
        <v>333</v>
      </c>
      <c r="C3135" s="206" t="s">
        <v>91</v>
      </c>
      <c r="D3135" s="210" t="s">
        <v>3111</v>
      </c>
      <c r="E3135" s="215" t="s">
        <v>484</v>
      </c>
      <c r="F3135" s="209" t="s">
        <v>203</v>
      </c>
      <c r="G3135" s="206" t="s">
        <v>91</v>
      </c>
      <c r="H3135" s="212">
        <v>332111</v>
      </c>
    </row>
    <row r="3136" spans="1:8" ht="29" hidden="1" x14ac:dyDescent="0.35">
      <c r="A3136" s="209">
        <v>3</v>
      </c>
      <c r="B3136" s="206" t="s">
        <v>333</v>
      </c>
      <c r="C3136" s="206" t="s">
        <v>91</v>
      </c>
      <c r="D3136" s="210" t="s">
        <v>3112</v>
      </c>
      <c r="E3136" s="215" t="s">
        <v>484</v>
      </c>
      <c r="F3136" s="209" t="s">
        <v>203</v>
      </c>
      <c r="G3136" s="206" t="s">
        <v>91</v>
      </c>
      <c r="H3136" s="212">
        <v>332111</v>
      </c>
    </row>
    <row r="3137" spans="1:8" hidden="1" x14ac:dyDescent="0.35">
      <c r="A3137" s="209">
        <v>3</v>
      </c>
      <c r="B3137" s="206" t="s">
        <v>333</v>
      </c>
      <c r="C3137" s="206" t="s">
        <v>91</v>
      </c>
      <c r="D3137" s="210" t="s">
        <v>3113</v>
      </c>
      <c r="E3137" s="215" t="s">
        <v>484</v>
      </c>
      <c r="F3137" s="209" t="s">
        <v>203</v>
      </c>
      <c r="G3137" s="206" t="s">
        <v>91</v>
      </c>
      <c r="H3137" s="212">
        <v>332111</v>
      </c>
    </row>
    <row r="3138" spans="1:8" hidden="1" x14ac:dyDescent="0.35">
      <c r="A3138" s="209">
        <v>3</v>
      </c>
      <c r="B3138" s="206" t="s">
        <v>333</v>
      </c>
      <c r="C3138" s="206" t="s">
        <v>91</v>
      </c>
      <c r="D3138" s="210" t="s">
        <v>3114</v>
      </c>
      <c r="E3138" s="215" t="s">
        <v>484</v>
      </c>
      <c r="F3138" s="209" t="s">
        <v>203</v>
      </c>
      <c r="G3138" s="206" t="s">
        <v>91</v>
      </c>
      <c r="H3138" s="212">
        <v>332111</v>
      </c>
    </row>
    <row r="3139" spans="1:8" ht="29" hidden="1" x14ac:dyDescent="0.35">
      <c r="A3139" s="209">
        <v>3</v>
      </c>
      <c r="B3139" s="206" t="s">
        <v>333</v>
      </c>
      <c r="C3139" s="206" t="s">
        <v>91</v>
      </c>
      <c r="D3139" s="210" t="s">
        <v>3115</v>
      </c>
      <c r="E3139" s="214" t="s">
        <v>483</v>
      </c>
      <c r="F3139" s="209" t="s">
        <v>725</v>
      </c>
      <c r="G3139" s="206" t="s">
        <v>91</v>
      </c>
      <c r="H3139" s="212">
        <v>33211</v>
      </c>
    </row>
    <row r="3140" spans="1:8" ht="29" hidden="1" x14ac:dyDescent="0.35">
      <c r="A3140" s="209">
        <v>3</v>
      </c>
      <c r="B3140" s="206" t="s">
        <v>333</v>
      </c>
      <c r="C3140" s="206" t="s">
        <v>91</v>
      </c>
      <c r="D3140" s="210" t="s">
        <v>3116</v>
      </c>
      <c r="E3140" s="215" t="s">
        <v>484</v>
      </c>
      <c r="F3140" s="209" t="s">
        <v>725</v>
      </c>
      <c r="G3140" s="206" t="s">
        <v>91</v>
      </c>
      <c r="H3140" s="212">
        <v>332111</v>
      </c>
    </row>
    <row r="3141" spans="1:8" hidden="1" x14ac:dyDescent="0.35">
      <c r="A3141" s="209">
        <v>3</v>
      </c>
      <c r="B3141" s="206" t="s">
        <v>333</v>
      </c>
      <c r="C3141" s="206" t="s">
        <v>91</v>
      </c>
      <c r="D3141" s="210" t="s">
        <v>3117</v>
      </c>
      <c r="E3141" s="215" t="s">
        <v>484</v>
      </c>
      <c r="F3141" s="209" t="s">
        <v>725</v>
      </c>
      <c r="G3141" s="206" t="s">
        <v>91</v>
      </c>
      <c r="H3141" s="212">
        <v>332111</v>
      </c>
    </row>
    <row r="3142" spans="1:8" hidden="1" x14ac:dyDescent="0.35">
      <c r="A3142" s="209">
        <v>3</v>
      </c>
      <c r="B3142" s="206" t="s">
        <v>333</v>
      </c>
      <c r="C3142" s="206" t="s">
        <v>91</v>
      </c>
      <c r="D3142" s="210" t="s">
        <v>3118</v>
      </c>
      <c r="E3142" s="215" t="s">
        <v>484</v>
      </c>
      <c r="F3142" s="209" t="s">
        <v>725</v>
      </c>
      <c r="G3142" s="206" t="s">
        <v>91</v>
      </c>
      <c r="H3142" s="212">
        <v>332111</v>
      </c>
    </row>
    <row r="3143" spans="1:8" hidden="1" x14ac:dyDescent="0.35">
      <c r="A3143" s="209">
        <v>3</v>
      </c>
      <c r="B3143" s="206" t="s">
        <v>333</v>
      </c>
      <c r="C3143" s="206" t="s">
        <v>91</v>
      </c>
      <c r="D3143" s="210" t="s">
        <v>3119</v>
      </c>
      <c r="E3143" s="215" t="s">
        <v>484</v>
      </c>
      <c r="F3143" s="209" t="s">
        <v>725</v>
      </c>
      <c r="G3143" s="206" t="s">
        <v>91</v>
      </c>
      <c r="H3143" s="212">
        <v>332111</v>
      </c>
    </row>
    <row r="3144" spans="1:8" hidden="1" x14ac:dyDescent="0.35">
      <c r="A3144" s="209">
        <v>3</v>
      </c>
      <c r="B3144" s="206" t="s">
        <v>333</v>
      </c>
      <c r="C3144" s="206" t="s">
        <v>91</v>
      </c>
      <c r="D3144" s="210" t="s">
        <v>3120</v>
      </c>
      <c r="E3144" s="215" t="s">
        <v>484</v>
      </c>
      <c r="F3144" s="209" t="s">
        <v>725</v>
      </c>
      <c r="G3144" s="206" t="s">
        <v>91</v>
      </c>
      <c r="H3144" s="212">
        <v>332111</v>
      </c>
    </row>
    <row r="3145" spans="1:8" hidden="1" x14ac:dyDescent="0.35">
      <c r="A3145" s="209">
        <v>3</v>
      </c>
      <c r="B3145" s="206" t="s">
        <v>333</v>
      </c>
      <c r="C3145" s="206" t="s">
        <v>91</v>
      </c>
      <c r="D3145" s="210" t="s">
        <v>3121</v>
      </c>
      <c r="E3145" s="215" t="s">
        <v>484</v>
      </c>
      <c r="F3145" s="209" t="s">
        <v>725</v>
      </c>
      <c r="G3145" s="206" t="s">
        <v>91</v>
      </c>
      <c r="H3145" s="212">
        <v>332111</v>
      </c>
    </row>
    <row r="3146" spans="1:8" ht="29" hidden="1" x14ac:dyDescent="0.35">
      <c r="A3146" s="209">
        <v>3</v>
      </c>
      <c r="B3146" s="206" t="s">
        <v>333</v>
      </c>
      <c r="C3146" s="206" t="s">
        <v>91</v>
      </c>
      <c r="D3146" s="210" t="s">
        <v>3122</v>
      </c>
      <c r="E3146" s="215" t="s">
        <v>484</v>
      </c>
      <c r="F3146" s="209" t="s">
        <v>725</v>
      </c>
      <c r="G3146" s="206" t="s">
        <v>91</v>
      </c>
      <c r="H3146" s="212">
        <v>332111</v>
      </c>
    </row>
    <row r="3147" spans="1:8" ht="29" hidden="1" x14ac:dyDescent="0.35">
      <c r="A3147" s="209">
        <v>3</v>
      </c>
      <c r="B3147" s="206" t="s">
        <v>333</v>
      </c>
      <c r="C3147" s="206" t="s">
        <v>91</v>
      </c>
      <c r="D3147" s="210" t="s">
        <v>3123</v>
      </c>
      <c r="E3147" s="215" t="s">
        <v>484</v>
      </c>
      <c r="F3147" s="209" t="s">
        <v>725</v>
      </c>
      <c r="G3147" s="206" t="s">
        <v>91</v>
      </c>
      <c r="H3147" s="212">
        <v>332111</v>
      </c>
    </row>
    <row r="3148" spans="1:8" ht="29" hidden="1" x14ac:dyDescent="0.35">
      <c r="A3148" s="209">
        <v>3</v>
      </c>
      <c r="B3148" s="206" t="s">
        <v>333</v>
      </c>
      <c r="C3148" s="206" t="s">
        <v>91</v>
      </c>
      <c r="D3148" s="210" t="s">
        <v>3124</v>
      </c>
      <c r="E3148" s="215" t="s">
        <v>484</v>
      </c>
      <c r="F3148" s="209" t="s">
        <v>725</v>
      </c>
      <c r="G3148" s="206" t="s">
        <v>91</v>
      </c>
      <c r="H3148" s="212">
        <v>332111</v>
      </c>
    </row>
    <row r="3149" spans="1:8" ht="29" hidden="1" x14ac:dyDescent="0.35">
      <c r="A3149" s="209">
        <v>3</v>
      </c>
      <c r="B3149" s="206" t="s">
        <v>333</v>
      </c>
      <c r="C3149" s="206" t="s">
        <v>91</v>
      </c>
      <c r="D3149" s="210" t="s">
        <v>3125</v>
      </c>
      <c r="E3149" s="215" t="s">
        <v>484</v>
      </c>
      <c r="F3149" s="209" t="s">
        <v>725</v>
      </c>
      <c r="G3149" s="206" t="s">
        <v>91</v>
      </c>
      <c r="H3149" s="212">
        <v>332111</v>
      </c>
    </row>
    <row r="3150" spans="1:8" hidden="1" x14ac:dyDescent="0.35">
      <c r="A3150" s="209">
        <v>3</v>
      </c>
      <c r="B3150" s="206" t="s">
        <v>333</v>
      </c>
      <c r="C3150" s="206" t="s">
        <v>91</v>
      </c>
      <c r="D3150" s="210" t="s">
        <v>3126</v>
      </c>
      <c r="E3150" s="215" t="s">
        <v>484</v>
      </c>
      <c r="F3150" s="209" t="s">
        <v>725</v>
      </c>
      <c r="G3150" s="206" t="s">
        <v>91</v>
      </c>
      <c r="H3150" s="212">
        <v>332111</v>
      </c>
    </row>
    <row r="3151" spans="1:8" ht="72.5" hidden="1" x14ac:dyDescent="0.35">
      <c r="A3151" s="209">
        <v>3</v>
      </c>
      <c r="B3151" s="206" t="s">
        <v>333</v>
      </c>
      <c r="C3151" s="206" t="s">
        <v>91</v>
      </c>
      <c r="D3151" s="210" t="s">
        <v>3127</v>
      </c>
      <c r="E3151" s="215" t="s">
        <v>484</v>
      </c>
      <c r="F3151" s="209" t="s">
        <v>725</v>
      </c>
      <c r="G3151" s="206" t="s">
        <v>91</v>
      </c>
      <c r="H3151" s="212">
        <v>332111</v>
      </c>
    </row>
    <row r="3152" spans="1:8" hidden="1" x14ac:dyDescent="0.35">
      <c r="A3152" s="209">
        <v>3</v>
      </c>
      <c r="B3152" s="206" t="s">
        <v>333</v>
      </c>
      <c r="C3152" s="206" t="s">
        <v>91</v>
      </c>
      <c r="D3152" s="210" t="s">
        <v>3128</v>
      </c>
      <c r="E3152" s="215" t="s">
        <v>484</v>
      </c>
      <c r="F3152" s="209" t="s">
        <v>725</v>
      </c>
      <c r="G3152" s="206" t="s">
        <v>91</v>
      </c>
      <c r="H3152" s="212">
        <v>332111</v>
      </c>
    </row>
    <row r="3153" spans="1:8" hidden="1" x14ac:dyDescent="0.35">
      <c r="A3153" s="209">
        <v>3</v>
      </c>
      <c r="B3153" s="206" t="s">
        <v>333</v>
      </c>
      <c r="C3153" s="206" t="s">
        <v>91</v>
      </c>
      <c r="D3153" s="210" t="s">
        <v>3129</v>
      </c>
      <c r="E3153" s="215" t="s">
        <v>484</v>
      </c>
      <c r="F3153" s="209" t="s">
        <v>725</v>
      </c>
      <c r="G3153" s="206" t="s">
        <v>91</v>
      </c>
      <c r="H3153" s="212">
        <v>332111</v>
      </c>
    </row>
    <row r="3154" spans="1:8" ht="29" hidden="1" x14ac:dyDescent="0.35">
      <c r="A3154" s="209">
        <v>3</v>
      </c>
      <c r="B3154" s="206" t="s">
        <v>333</v>
      </c>
      <c r="C3154" s="206" t="s">
        <v>91</v>
      </c>
      <c r="D3154" s="210" t="s">
        <v>3130</v>
      </c>
      <c r="E3154" s="215" t="s">
        <v>484</v>
      </c>
      <c r="F3154" s="209" t="s">
        <v>725</v>
      </c>
      <c r="G3154" s="206" t="s">
        <v>91</v>
      </c>
      <c r="H3154" s="212">
        <v>332111</v>
      </c>
    </row>
    <row r="3155" spans="1:8" hidden="1" x14ac:dyDescent="0.35">
      <c r="A3155" s="209">
        <v>3</v>
      </c>
      <c r="B3155" s="206" t="s">
        <v>333</v>
      </c>
      <c r="C3155" s="206" t="s">
        <v>91</v>
      </c>
      <c r="D3155" s="210" t="s">
        <v>3131</v>
      </c>
      <c r="E3155" s="214" t="s">
        <v>483</v>
      </c>
      <c r="F3155" s="209" t="s">
        <v>203</v>
      </c>
      <c r="G3155" s="206" t="s">
        <v>91</v>
      </c>
      <c r="H3155" s="212">
        <v>33211</v>
      </c>
    </row>
    <row r="3156" spans="1:8" ht="29" hidden="1" x14ac:dyDescent="0.35">
      <c r="A3156" s="209">
        <v>3</v>
      </c>
      <c r="B3156" s="206" t="s">
        <v>333</v>
      </c>
      <c r="C3156" s="206" t="s">
        <v>91</v>
      </c>
      <c r="D3156" s="210" t="s">
        <v>3132</v>
      </c>
      <c r="E3156" s="215" t="s">
        <v>484</v>
      </c>
      <c r="F3156" s="209" t="s">
        <v>203</v>
      </c>
      <c r="G3156" s="206" t="s">
        <v>91</v>
      </c>
      <c r="H3156" s="212">
        <v>332111</v>
      </c>
    </row>
    <row r="3157" spans="1:8" hidden="1" x14ac:dyDescent="0.35">
      <c r="A3157" s="209">
        <v>3</v>
      </c>
      <c r="B3157" s="206" t="s">
        <v>333</v>
      </c>
      <c r="C3157" s="206" t="s">
        <v>91</v>
      </c>
      <c r="D3157" s="210" t="s">
        <v>3133</v>
      </c>
      <c r="E3157" s="215" t="s">
        <v>484</v>
      </c>
      <c r="F3157" s="209" t="s">
        <v>203</v>
      </c>
      <c r="G3157" s="206" t="s">
        <v>91</v>
      </c>
      <c r="H3157" s="212">
        <v>332111</v>
      </c>
    </row>
    <row r="3158" spans="1:8" ht="29" hidden="1" x14ac:dyDescent="0.35">
      <c r="A3158" s="209">
        <v>3</v>
      </c>
      <c r="B3158" s="206" t="s">
        <v>333</v>
      </c>
      <c r="C3158" s="206" t="s">
        <v>91</v>
      </c>
      <c r="D3158" s="210" t="s">
        <v>3134</v>
      </c>
      <c r="E3158" s="215" t="s">
        <v>484</v>
      </c>
      <c r="F3158" s="209" t="s">
        <v>203</v>
      </c>
      <c r="G3158" s="206" t="s">
        <v>91</v>
      </c>
      <c r="H3158" s="212">
        <v>332111</v>
      </c>
    </row>
    <row r="3159" spans="1:8" hidden="1" x14ac:dyDescent="0.35">
      <c r="A3159" s="209">
        <v>3</v>
      </c>
      <c r="B3159" s="206" t="s">
        <v>333</v>
      </c>
      <c r="C3159" s="206" t="s">
        <v>91</v>
      </c>
      <c r="D3159" s="210" t="s">
        <v>3135</v>
      </c>
      <c r="E3159" s="215" t="s">
        <v>484</v>
      </c>
      <c r="F3159" s="209" t="s">
        <v>203</v>
      </c>
      <c r="G3159" s="206" t="s">
        <v>91</v>
      </c>
      <c r="H3159" s="212">
        <v>332111</v>
      </c>
    </row>
    <row r="3160" spans="1:8" hidden="1" x14ac:dyDescent="0.35">
      <c r="A3160" s="209">
        <v>3</v>
      </c>
      <c r="B3160" s="206" t="s">
        <v>333</v>
      </c>
      <c r="C3160" s="206" t="s">
        <v>91</v>
      </c>
      <c r="D3160" s="210" t="s">
        <v>3136</v>
      </c>
      <c r="E3160" s="215" t="s">
        <v>484</v>
      </c>
      <c r="F3160" s="209" t="s">
        <v>203</v>
      </c>
      <c r="G3160" s="206" t="s">
        <v>91</v>
      </c>
      <c r="H3160" s="212">
        <v>332111</v>
      </c>
    </row>
    <row r="3161" spans="1:8" ht="29" hidden="1" x14ac:dyDescent="0.35">
      <c r="A3161" s="209">
        <v>3</v>
      </c>
      <c r="B3161" s="206" t="s">
        <v>333</v>
      </c>
      <c r="C3161" s="206" t="s">
        <v>91</v>
      </c>
      <c r="D3161" s="210" t="s">
        <v>3137</v>
      </c>
      <c r="E3161" s="215" t="s">
        <v>484</v>
      </c>
      <c r="F3161" s="209" t="s">
        <v>203</v>
      </c>
      <c r="G3161" s="206" t="s">
        <v>91</v>
      </c>
      <c r="H3161" s="212">
        <v>332111</v>
      </c>
    </row>
    <row r="3162" spans="1:8" hidden="1" x14ac:dyDescent="0.35">
      <c r="A3162" s="209">
        <v>3</v>
      </c>
      <c r="B3162" s="206" t="s">
        <v>333</v>
      </c>
      <c r="C3162" s="206" t="s">
        <v>91</v>
      </c>
      <c r="D3162" s="210" t="s">
        <v>3138</v>
      </c>
      <c r="E3162" s="214" t="s">
        <v>483</v>
      </c>
      <c r="F3162" s="209" t="s">
        <v>203</v>
      </c>
      <c r="G3162" s="206" t="s">
        <v>91</v>
      </c>
      <c r="H3162" s="212">
        <v>33211</v>
      </c>
    </row>
    <row r="3163" spans="1:8" ht="29" hidden="1" x14ac:dyDescent="0.35">
      <c r="A3163" s="209">
        <v>3</v>
      </c>
      <c r="B3163" s="206" t="s">
        <v>333</v>
      </c>
      <c r="C3163" s="206" t="s">
        <v>91</v>
      </c>
      <c r="D3163" s="210" t="s">
        <v>3139</v>
      </c>
      <c r="E3163" s="215" t="s">
        <v>484</v>
      </c>
      <c r="F3163" s="209" t="s">
        <v>203</v>
      </c>
      <c r="G3163" s="206" t="s">
        <v>91</v>
      </c>
      <c r="H3163" s="212">
        <v>332111</v>
      </c>
    </row>
    <row r="3164" spans="1:8" hidden="1" x14ac:dyDescent="0.35">
      <c r="A3164" s="209">
        <v>3</v>
      </c>
      <c r="B3164" s="206" t="s">
        <v>333</v>
      </c>
      <c r="C3164" s="206" t="s">
        <v>91</v>
      </c>
      <c r="D3164" s="210" t="s">
        <v>3140</v>
      </c>
      <c r="E3164" s="215" t="s">
        <v>484</v>
      </c>
      <c r="F3164" s="209" t="s">
        <v>203</v>
      </c>
      <c r="G3164" s="206" t="s">
        <v>91</v>
      </c>
      <c r="H3164" s="212">
        <v>332111</v>
      </c>
    </row>
    <row r="3165" spans="1:8" hidden="1" x14ac:dyDescent="0.35">
      <c r="A3165" s="209">
        <v>3</v>
      </c>
      <c r="B3165" s="206" t="s">
        <v>333</v>
      </c>
      <c r="C3165" s="206" t="s">
        <v>91</v>
      </c>
      <c r="D3165" s="210" t="s">
        <v>3141</v>
      </c>
      <c r="E3165" s="215" t="s">
        <v>484</v>
      </c>
      <c r="F3165" s="209" t="s">
        <v>203</v>
      </c>
      <c r="G3165" s="206" t="s">
        <v>91</v>
      </c>
      <c r="H3165" s="212">
        <v>332111</v>
      </c>
    </row>
    <row r="3166" spans="1:8" ht="29" hidden="1" x14ac:dyDescent="0.35">
      <c r="A3166" s="209">
        <v>3</v>
      </c>
      <c r="B3166" s="206" t="s">
        <v>333</v>
      </c>
      <c r="C3166" s="206" t="s">
        <v>91</v>
      </c>
      <c r="D3166" s="210" t="s">
        <v>3142</v>
      </c>
      <c r="E3166" s="214" t="s">
        <v>483</v>
      </c>
      <c r="F3166" s="209" t="s">
        <v>203</v>
      </c>
      <c r="G3166" s="206" t="s">
        <v>91</v>
      </c>
      <c r="H3166" s="212">
        <v>33211</v>
      </c>
    </row>
    <row r="3167" spans="1:8" ht="29" hidden="1" x14ac:dyDescent="0.35">
      <c r="A3167" s="209">
        <v>3</v>
      </c>
      <c r="B3167" s="206" t="s">
        <v>333</v>
      </c>
      <c r="C3167" s="206" t="s">
        <v>91</v>
      </c>
      <c r="D3167" s="210" t="s">
        <v>3143</v>
      </c>
      <c r="E3167" s="215" t="s">
        <v>484</v>
      </c>
      <c r="F3167" s="209" t="s">
        <v>203</v>
      </c>
      <c r="G3167" s="206" t="s">
        <v>91</v>
      </c>
      <c r="H3167" s="212">
        <v>332111</v>
      </c>
    </row>
    <row r="3168" spans="1:8" ht="29" hidden="1" x14ac:dyDescent="0.35">
      <c r="A3168" s="209">
        <v>3</v>
      </c>
      <c r="B3168" s="206" t="s">
        <v>333</v>
      </c>
      <c r="C3168" s="206" t="s">
        <v>91</v>
      </c>
      <c r="D3168" s="210" t="s">
        <v>3144</v>
      </c>
      <c r="E3168" s="215" t="s">
        <v>484</v>
      </c>
      <c r="F3168" s="209" t="s">
        <v>203</v>
      </c>
      <c r="G3168" s="206" t="s">
        <v>91</v>
      </c>
      <c r="H3168" s="212">
        <v>332111</v>
      </c>
    </row>
    <row r="3169" spans="1:8" ht="29" hidden="1" x14ac:dyDescent="0.35">
      <c r="A3169" s="209">
        <v>3</v>
      </c>
      <c r="B3169" s="206" t="s">
        <v>333</v>
      </c>
      <c r="C3169" s="206" t="s">
        <v>91</v>
      </c>
      <c r="D3169" s="210" t="s">
        <v>3145</v>
      </c>
      <c r="E3169" s="215" t="s">
        <v>484</v>
      </c>
      <c r="F3169" s="209" t="s">
        <v>203</v>
      </c>
      <c r="G3169" s="206" t="s">
        <v>91</v>
      </c>
      <c r="H3169" s="212">
        <v>332111</v>
      </c>
    </row>
    <row r="3170" spans="1:8" hidden="1" x14ac:dyDescent="0.35">
      <c r="A3170" s="209">
        <v>3</v>
      </c>
      <c r="B3170" s="206" t="s">
        <v>333</v>
      </c>
      <c r="C3170" s="206" t="s">
        <v>91</v>
      </c>
      <c r="D3170" s="210" t="s">
        <v>3146</v>
      </c>
      <c r="E3170" s="214" t="s">
        <v>483</v>
      </c>
      <c r="F3170" s="209" t="s">
        <v>203</v>
      </c>
      <c r="G3170" s="206" t="s">
        <v>91</v>
      </c>
      <c r="H3170" s="212">
        <v>33211</v>
      </c>
    </row>
    <row r="3171" spans="1:8" hidden="1" x14ac:dyDescent="0.35">
      <c r="A3171" s="209">
        <v>3</v>
      </c>
      <c r="B3171" s="206" t="s">
        <v>333</v>
      </c>
      <c r="C3171" s="206" t="s">
        <v>91</v>
      </c>
      <c r="D3171" s="210" t="s">
        <v>3147</v>
      </c>
      <c r="E3171" s="215" t="s">
        <v>484</v>
      </c>
      <c r="F3171" s="209" t="s">
        <v>203</v>
      </c>
      <c r="G3171" s="206" t="s">
        <v>91</v>
      </c>
      <c r="H3171" s="212">
        <v>332111</v>
      </c>
    </row>
    <row r="3172" spans="1:8" ht="43.5" hidden="1" x14ac:dyDescent="0.35">
      <c r="A3172" s="209">
        <v>3</v>
      </c>
      <c r="B3172" s="206" t="s">
        <v>333</v>
      </c>
      <c r="C3172" s="206" t="s">
        <v>91</v>
      </c>
      <c r="D3172" s="210" t="s">
        <v>3148</v>
      </c>
      <c r="E3172" s="215" t="s">
        <v>484</v>
      </c>
      <c r="F3172" s="209" t="s">
        <v>203</v>
      </c>
      <c r="G3172" s="206" t="s">
        <v>91</v>
      </c>
      <c r="H3172" s="212">
        <v>332111</v>
      </c>
    </row>
    <row r="3173" spans="1:8" ht="29" hidden="1" x14ac:dyDescent="0.35">
      <c r="A3173" s="209">
        <v>3</v>
      </c>
      <c r="B3173" s="206" t="s">
        <v>333</v>
      </c>
      <c r="C3173" s="206" t="s">
        <v>91</v>
      </c>
      <c r="D3173" s="210" t="s">
        <v>3149</v>
      </c>
      <c r="E3173" s="215" t="s">
        <v>484</v>
      </c>
      <c r="F3173" s="209" t="s">
        <v>203</v>
      </c>
      <c r="G3173" s="206" t="s">
        <v>91</v>
      </c>
      <c r="H3173" s="212">
        <v>332111</v>
      </c>
    </row>
    <row r="3174" spans="1:8" ht="29" hidden="1" x14ac:dyDescent="0.35">
      <c r="A3174" s="209">
        <v>3</v>
      </c>
      <c r="B3174" s="206" t="s">
        <v>333</v>
      </c>
      <c r="C3174" s="206" t="s">
        <v>91</v>
      </c>
      <c r="D3174" s="210" t="s">
        <v>3150</v>
      </c>
      <c r="E3174" s="215" t="s">
        <v>484</v>
      </c>
      <c r="F3174" s="209" t="s">
        <v>203</v>
      </c>
      <c r="G3174" s="206" t="s">
        <v>91</v>
      </c>
      <c r="H3174" s="212">
        <v>332111</v>
      </c>
    </row>
    <row r="3175" spans="1:8" ht="29" hidden="1" x14ac:dyDescent="0.35">
      <c r="A3175" s="209">
        <v>3</v>
      </c>
      <c r="B3175" s="206" t="s">
        <v>333</v>
      </c>
      <c r="C3175" s="206" t="s">
        <v>91</v>
      </c>
      <c r="D3175" s="210" t="s">
        <v>3151</v>
      </c>
      <c r="E3175" s="215" t="s">
        <v>484</v>
      </c>
      <c r="F3175" s="209" t="s">
        <v>203</v>
      </c>
      <c r="G3175" s="206" t="s">
        <v>91</v>
      </c>
      <c r="H3175" s="212">
        <v>332111</v>
      </c>
    </row>
    <row r="3176" spans="1:8" ht="29" hidden="1" x14ac:dyDescent="0.35">
      <c r="A3176" s="209">
        <v>3</v>
      </c>
      <c r="B3176" s="206" t="s">
        <v>333</v>
      </c>
      <c r="C3176" s="206" t="s">
        <v>91</v>
      </c>
      <c r="D3176" s="210" t="s">
        <v>3152</v>
      </c>
      <c r="E3176" s="214" t="s">
        <v>483</v>
      </c>
      <c r="F3176" s="209" t="s">
        <v>203</v>
      </c>
      <c r="G3176" s="206" t="s">
        <v>91</v>
      </c>
      <c r="H3176" s="212">
        <v>33211</v>
      </c>
    </row>
    <row r="3177" spans="1:8" ht="43.5" hidden="1" x14ac:dyDescent="0.35">
      <c r="A3177" s="209">
        <v>3</v>
      </c>
      <c r="B3177" s="206" t="s">
        <v>333</v>
      </c>
      <c r="C3177" s="206" t="s">
        <v>91</v>
      </c>
      <c r="D3177" s="210" t="s">
        <v>3153</v>
      </c>
      <c r="E3177" s="215" t="s">
        <v>484</v>
      </c>
      <c r="F3177" s="209" t="s">
        <v>203</v>
      </c>
      <c r="G3177" s="206" t="s">
        <v>91</v>
      </c>
      <c r="H3177" s="212">
        <v>332111</v>
      </c>
    </row>
    <row r="3178" spans="1:8" hidden="1" x14ac:dyDescent="0.35">
      <c r="A3178" s="209">
        <v>3</v>
      </c>
      <c r="B3178" s="206" t="s">
        <v>333</v>
      </c>
      <c r="C3178" s="206" t="s">
        <v>91</v>
      </c>
      <c r="D3178" s="210" t="s">
        <v>3154</v>
      </c>
      <c r="E3178" s="215" t="s">
        <v>484</v>
      </c>
      <c r="F3178" s="209" t="s">
        <v>203</v>
      </c>
      <c r="G3178" s="206" t="s">
        <v>91</v>
      </c>
      <c r="H3178" s="212">
        <v>332111</v>
      </c>
    </row>
    <row r="3179" spans="1:8" ht="29" hidden="1" x14ac:dyDescent="0.35">
      <c r="A3179" s="209">
        <v>3</v>
      </c>
      <c r="B3179" s="206" t="s">
        <v>333</v>
      </c>
      <c r="C3179" s="206" t="s">
        <v>91</v>
      </c>
      <c r="D3179" s="210" t="s">
        <v>3155</v>
      </c>
      <c r="E3179" s="215" t="s">
        <v>484</v>
      </c>
      <c r="F3179" s="209" t="s">
        <v>203</v>
      </c>
      <c r="G3179" s="206" t="s">
        <v>91</v>
      </c>
      <c r="H3179" s="212">
        <v>332111</v>
      </c>
    </row>
    <row r="3180" spans="1:8" ht="43.5" hidden="1" x14ac:dyDescent="0.35">
      <c r="A3180" s="209">
        <v>3</v>
      </c>
      <c r="B3180" s="206" t="s">
        <v>333</v>
      </c>
      <c r="C3180" s="206" t="s">
        <v>91</v>
      </c>
      <c r="D3180" s="210" t="s">
        <v>3156</v>
      </c>
      <c r="E3180" s="215" t="s">
        <v>484</v>
      </c>
      <c r="F3180" s="209" t="s">
        <v>203</v>
      </c>
      <c r="G3180" s="206" t="s">
        <v>91</v>
      </c>
      <c r="H3180" s="212">
        <v>332111</v>
      </c>
    </row>
    <row r="3181" spans="1:8" ht="29" hidden="1" x14ac:dyDescent="0.35">
      <c r="A3181" s="209">
        <v>3</v>
      </c>
      <c r="B3181" s="206" t="s">
        <v>333</v>
      </c>
      <c r="C3181" s="206" t="s">
        <v>91</v>
      </c>
      <c r="D3181" s="210" t="s">
        <v>3157</v>
      </c>
      <c r="E3181" s="215" t="s">
        <v>484</v>
      </c>
      <c r="F3181" s="209" t="s">
        <v>203</v>
      </c>
      <c r="G3181" s="206" t="s">
        <v>91</v>
      </c>
      <c r="H3181" s="212">
        <v>332111</v>
      </c>
    </row>
    <row r="3182" spans="1:8" ht="29" hidden="1" x14ac:dyDescent="0.35">
      <c r="A3182" s="209">
        <v>3</v>
      </c>
      <c r="B3182" s="206" t="s">
        <v>333</v>
      </c>
      <c r="C3182" s="206" t="s">
        <v>91</v>
      </c>
      <c r="D3182" s="210" t="s">
        <v>3158</v>
      </c>
      <c r="E3182" s="215" t="s">
        <v>484</v>
      </c>
      <c r="F3182" s="209" t="s">
        <v>203</v>
      </c>
      <c r="G3182" s="206" t="s">
        <v>91</v>
      </c>
      <c r="H3182" s="212">
        <v>332111</v>
      </c>
    </row>
    <row r="3183" spans="1:8" hidden="1" x14ac:dyDescent="0.35">
      <c r="A3183" s="209">
        <v>3</v>
      </c>
      <c r="B3183" s="206" t="s">
        <v>333</v>
      </c>
      <c r="C3183" s="206" t="s">
        <v>91</v>
      </c>
      <c r="D3183" s="210" t="s">
        <v>3159</v>
      </c>
      <c r="E3183" s="214" t="s">
        <v>483</v>
      </c>
      <c r="F3183" s="209" t="s">
        <v>203</v>
      </c>
      <c r="G3183" s="206" t="s">
        <v>91</v>
      </c>
      <c r="H3183" s="212">
        <v>33211</v>
      </c>
    </row>
    <row r="3184" spans="1:8" ht="29" hidden="1" x14ac:dyDescent="0.35">
      <c r="A3184" s="209">
        <v>3</v>
      </c>
      <c r="B3184" s="206" t="s">
        <v>333</v>
      </c>
      <c r="C3184" s="206" t="s">
        <v>91</v>
      </c>
      <c r="D3184" s="210" t="s">
        <v>3160</v>
      </c>
      <c r="E3184" s="215" t="s">
        <v>484</v>
      </c>
      <c r="F3184" s="209" t="s">
        <v>203</v>
      </c>
      <c r="G3184" s="206" t="s">
        <v>91</v>
      </c>
      <c r="H3184" s="212">
        <v>332111</v>
      </c>
    </row>
    <row r="3185" spans="1:8" hidden="1" x14ac:dyDescent="0.35">
      <c r="A3185" s="209">
        <v>3</v>
      </c>
      <c r="B3185" s="206" t="s">
        <v>333</v>
      </c>
      <c r="C3185" s="206" t="s">
        <v>91</v>
      </c>
      <c r="D3185" s="210" t="s">
        <v>3161</v>
      </c>
      <c r="E3185" s="215" t="s">
        <v>484</v>
      </c>
      <c r="F3185" s="209" t="s">
        <v>203</v>
      </c>
      <c r="G3185" s="206" t="s">
        <v>91</v>
      </c>
      <c r="H3185" s="212">
        <v>332111</v>
      </c>
    </row>
    <row r="3186" spans="1:8" hidden="1" x14ac:dyDescent="0.35">
      <c r="A3186" s="209">
        <v>3</v>
      </c>
      <c r="B3186" s="206" t="s">
        <v>333</v>
      </c>
      <c r="C3186" s="206" t="s">
        <v>91</v>
      </c>
      <c r="D3186" s="210" t="s">
        <v>3162</v>
      </c>
      <c r="E3186" s="215" t="s">
        <v>484</v>
      </c>
      <c r="F3186" s="209" t="s">
        <v>203</v>
      </c>
      <c r="G3186" s="206" t="s">
        <v>91</v>
      </c>
      <c r="H3186" s="212">
        <v>332111</v>
      </c>
    </row>
    <row r="3187" spans="1:8" hidden="1" x14ac:dyDescent="0.35">
      <c r="A3187" s="209">
        <v>3</v>
      </c>
      <c r="B3187" s="206" t="s">
        <v>333</v>
      </c>
      <c r="C3187" s="206" t="s">
        <v>91</v>
      </c>
      <c r="D3187" s="210" t="s">
        <v>3163</v>
      </c>
      <c r="E3187" s="215" t="s">
        <v>484</v>
      </c>
      <c r="F3187" s="209" t="s">
        <v>203</v>
      </c>
      <c r="G3187" s="206" t="s">
        <v>91</v>
      </c>
      <c r="H3187" s="212">
        <v>332111</v>
      </c>
    </row>
    <row r="3188" spans="1:8" hidden="1" x14ac:dyDescent="0.35">
      <c r="A3188" s="209">
        <v>3</v>
      </c>
      <c r="B3188" s="206" t="s">
        <v>333</v>
      </c>
      <c r="C3188" s="206" t="s">
        <v>91</v>
      </c>
      <c r="D3188" s="210" t="s">
        <v>3164</v>
      </c>
      <c r="E3188" s="215" t="s">
        <v>484</v>
      </c>
      <c r="F3188" s="209" t="s">
        <v>203</v>
      </c>
      <c r="G3188" s="206" t="s">
        <v>91</v>
      </c>
      <c r="H3188" s="212">
        <v>332111</v>
      </c>
    </row>
    <row r="3189" spans="1:8" hidden="1" x14ac:dyDescent="0.35">
      <c r="A3189" s="209">
        <v>3</v>
      </c>
      <c r="B3189" s="206" t="s">
        <v>333</v>
      </c>
      <c r="C3189" s="206" t="s">
        <v>91</v>
      </c>
      <c r="D3189" s="210" t="s">
        <v>3165</v>
      </c>
      <c r="E3189" s="215" t="s">
        <v>484</v>
      </c>
      <c r="F3189" s="209" t="s">
        <v>203</v>
      </c>
      <c r="G3189" s="206" t="s">
        <v>91</v>
      </c>
      <c r="H3189" s="212">
        <v>332111</v>
      </c>
    </row>
    <row r="3190" spans="1:8" hidden="1" x14ac:dyDescent="0.35">
      <c r="A3190" s="209">
        <v>3</v>
      </c>
      <c r="B3190" s="206" t="s">
        <v>333</v>
      </c>
      <c r="C3190" s="206" t="s">
        <v>91</v>
      </c>
      <c r="D3190" s="210" t="s">
        <v>3166</v>
      </c>
      <c r="E3190" s="214" t="s">
        <v>483</v>
      </c>
      <c r="F3190" s="209" t="s">
        <v>203</v>
      </c>
      <c r="G3190" s="206" t="s">
        <v>91</v>
      </c>
      <c r="H3190" s="212">
        <v>33211</v>
      </c>
    </row>
    <row r="3191" spans="1:8" ht="29" hidden="1" x14ac:dyDescent="0.35">
      <c r="A3191" s="209">
        <v>3</v>
      </c>
      <c r="B3191" s="206" t="s">
        <v>333</v>
      </c>
      <c r="C3191" s="206" t="s">
        <v>91</v>
      </c>
      <c r="D3191" s="210" t="s">
        <v>3167</v>
      </c>
      <c r="E3191" s="215" t="s">
        <v>484</v>
      </c>
      <c r="F3191" s="209" t="s">
        <v>203</v>
      </c>
      <c r="G3191" s="206" t="s">
        <v>91</v>
      </c>
      <c r="H3191" s="212">
        <v>332111</v>
      </c>
    </row>
    <row r="3192" spans="1:8" hidden="1" x14ac:dyDescent="0.35">
      <c r="A3192" s="209">
        <v>3</v>
      </c>
      <c r="B3192" s="206" t="s">
        <v>333</v>
      </c>
      <c r="C3192" s="206" t="s">
        <v>91</v>
      </c>
      <c r="D3192" s="210" t="s">
        <v>3168</v>
      </c>
      <c r="E3192" s="215" t="s">
        <v>484</v>
      </c>
      <c r="F3192" s="209" t="s">
        <v>203</v>
      </c>
      <c r="G3192" s="206" t="s">
        <v>91</v>
      </c>
      <c r="H3192" s="212">
        <v>332111</v>
      </c>
    </row>
    <row r="3193" spans="1:8" hidden="1" x14ac:dyDescent="0.35">
      <c r="A3193" s="209">
        <v>3</v>
      </c>
      <c r="B3193" s="206" t="s">
        <v>333</v>
      </c>
      <c r="C3193" s="206" t="s">
        <v>91</v>
      </c>
      <c r="D3193" s="210" t="s">
        <v>3169</v>
      </c>
      <c r="E3193" s="215" t="s">
        <v>484</v>
      </c>
      <c r="F3193" s="209" t="s">
        <v>203</v>
      </c>
      <c r="G3193" s="206" t="s">
        <v>91</v>
      </c>
      <c r="H3193" s="212">
        <v>332111</v>
      </c>
    </row>
    <row r="3194" spans="1:8" hidden="1" x14ac:dyDescent="0.35">
      <c r="A3194" s="209">
        <v>3</v>
      </c>
      <c r="B3194" s="206" t="s">
        <v>333</v>
      </c>
      <c r="C3194" s="206" t="s">
        <v>91</v>
      </c>
      <c r="D3194" s="210" t="s">
        <v>3170</v>
      </c>
      <c r="E3194" s="215" t="s">
        <v>484</v>
      </c>
      <c r="F3194" s="209" t="s">
        <v>203</v>
      </c>
      <c r="G3194" s="206" t="s">
        <v>91</v>
      </c>
      <c r="H3194" s="212">
        <v>332111</v>
      </c>
    </row>
    <row r="3195" spans="1:8" hidden="1" x14ac:dyDescent="0.35">
      <c r="A3195" s="209">
        <v>3</v>
      </c>
      <c r="B3195" s="206" t="s">
        <v>333</v>
      </c>
      <c r="C3195" s="206" t="s">
        <v>91</v>
      </c>
      <c r="D3195" s="210" t="s">
        <v>3171</v>
      </c>
      <c r="E3195" s="214" t="s">
        <v>483</v>
      </c>
      <c r="F3195" s="209" t="s">
        <v>203</v>
      </c>
      <c r="G3195" s="206" t="s">
        <v>91</v>
      </c>
      <c r="H3195" s="212">
        <v>33211</v>
      </c>
    </row>
    <row r="3196" spans="1:8" ht="29" hidden="1" x14ac:dyDescent="0.35">
      <c r="A3196" s="209">
        <v>3</v>
      </c>
      <c r="B3196" s="206" t="s">
        <v>333</v>
      </c>
      <c r="C3196" s="206" t="s">
        <v>91</v>
      </c>
      <c r="D3196" s="210" t="s">
        <v>3172</v>
      </c>
      <c r="E3196" s="215" t="s">
        <v>484</v>
      </c>
      <c r="F3196" s="209" t="s">
        <v>203</v>
      </c>
      <c r="G3196" s="206" t="s">
        <v>91</v>
      </c>
      <c r="H3196" s="212">
        <v>332111</v>
      </c>
    </row>
    <row r="3197" spans="1:8" hidden="1" x14ac:dyDescent="0.35">
      <c r="A3197" s="209">
        <v>3</v>
      </c>
      <c r="B3197" s="206" t="s">
        <v>333</v>
      </c>
      <c r="C3197" s="206" t="s">
        <v>91</v>
      </c>
      <c r="D3197" s="210" t="s">
        <v>3173</v>
      </c>
      <c r="E3197" s="215" t="s">
        <v>484</v>
      </c>
      <c r="F3197" s="209" t="s">
        <v>203</v>
      </c>
      <c r="G3197" s="206" t="s">
        <v>91</v>
      </c>
      <c r="H3197" s="212">
        <v>332111</v>
      </c>
    </row>
    <row r="3198" spans="1:8" hidden="1" x14ac:dyDescent="0.35">
      <c r="A3198" s="209">
        <v>3</v>
      </c>
      <c r="B3198" s="206" t="s">
        <v>333</v>
      </c>
      <c r="C3198" s="206" t="s">
        <v>91</v>
      </c>
      <c r="D3198" s="210" t="s">
        <v>3174</v>
      </c>
      <c r="E3198" s="215" t="s">
        <v>484</v>
      </c>
      <c r="F3198" s="209" t="s">
        <v>203</v>
      </c>
      <c r="G3198" s="206" t="s">
        <v>91</v>
      </c>
      <c r="H3198" s="212">
        <v>332111</v>
      </c>
    </row>
    <row r="3199" spans="1:8" hidden="1" x14ac:dyDescent="0.35">
      <c r="A3199" s="209">
        <v>3</v>
      </c>
      <c r="B3199" s="206" t="s">
        <v>333</v>
      </c>
      <c r="C3199" s="206" t="s">
        <v>91</v>
      </c>
      <c r="D3199" s="210" t="s">
        <v>3175</v>
      </c>
      <c r="E3199" s="214" t="s">
        <v>483</v>
      </c>
      <c r="F3199" s="209" t="s">
        <v>203</v>
      </c>
      <c r="G3199" s="206" t="s">
        <v>91</v>
      </c>
      <c r="H3199" s="212">
        <v>33211</v>
      </c>
    </row>
    <row r="3200" spans="1:8" ht="29" hidden="1" x14ac:dyDescent="0.35">
      <c r="A3200" s="209">
        <v>3</v>
      </c>
      <c r="B3200" s="206" t="s">
        <v>333</v>
      </c>
      <c r="C3200" s="206" t="s">
        <v>91</v>
      </c>
      <c r="D3200" s="210" t="s">
        <v>3176</v>
      </c>
      <c r="E3200" s="215" t="s">
        <v>484</v>
      </c>
      <c r="F3200" s="209" t="s">
        <v>203</v>
      </c>
      <c r="G3200" s="206" t="s">
        <v>91</v>
      </c>
      <c r="H3200" s="212">
        <v>332111</v>
      </c>
    </row>
    <row r="3201" spans="1:8" ht="29" hidden="1" x14ac:dyDescent="0.35">
      <c r="A3201" s="209">
        <v>3</v>
      </c>
      <c r="B3201" s="206" t="s">
        <v>333</v>
      </c>
      <c r="C3201" s="206" t="s">
        <v>91</v>
      </c>
      <c r="D3201" s="210" t="s">
        <v>3177</v>
      </c>
      <c r="E3201" s="215" t="s">
        <v>484</v>
      </c>
      <c r="F3201" s="209" t="s">
        <v>203</v>
      </c>
      <c r="G3201" s="206" t="s">
        <v>91</v>
      </c>
      <c r="H3201" s="212">
        <v>332111</v>
      </c>
    </row>
    <row r="3202" spans="1:8" ht="29" hidden="1" x14ac:dyDescent="0.35">
      <c r="A3202" s="209">
        <v>3</v>
      </c>
      <c r="B3202" s="206" t="s">
        <v>333</v>
      </c>
      <c r="C3202" s="206" t="s">
        <v>91</v>
      </c>
      <c r="D3202" s="210" t="s">
        <v>3178</v>
      </c>
      <c r="E3202" s="215" t="s">
        <v>484</v>
      </c>
      <c r="F3202" s="209" t="s">
        <v>203</v>
      </c>
      <c r="G3202" s="206" t="s">
        <v>91</v>
      </c>
      <c r="H3202" s="212">
        <v>332111</v>
      </c>
    </row>
    <row r="3203" spans="1:8" ht="29" hidden="1" x14ac:dyDescent="0.35">
      <c r="A3203" s="209">
        <v>3</v>
      </c>
      <c r="B3203" s="206" t="s">
        <v>333</v>
      </c>
      <c r="C3203" s="206" t="s">
        <v>91</v>
      </c>
      <c r="D3203" s="210" t="s">
        <v>3179</v>
      </c>
      <c r="E3203" s="214" t="s">
        <v>483</v>
      </c>
      <c r="F3203" s="209" t="s">
        <v>203</v>
      </c>
      <c r="G3203" s="206" t="s">
        <v>91</v>
      </c>
      <c r="H3203" s="212">
        <v>33211</v>
      </c>
    </row>
    <row r="3204" spans="1:8" ht="29" hidden="1" x14ac:dyDescent="0.35">
      <c r="A3204" s="209">
        <v>3</v>
      </c>
      <c r="B3204" s="206" t="s">
        <v>333</v>
      </c>
      <c r="C3204" s="206" t="s">
        <v>91</v>
      </c>
      <c r="D3204" s="210" t="s">
        <v>3180</v>
      </c>
      <c r="E3204" s="215" t="s">
        <v>484</v>
      </c>
      <c r="F3204" s="209" t="s">
        <v>203</v>
      </c>
      <c r="G3204" s="206" t="s">
        <v>91</v>
      </c>
      <c r="H3204" s="212">
        <v>332111</v>
      </c>
    </row>
    <row r="3205" spans="1:8" ht="29" hidden="1" x14ac:dyDescent="0.35">
      <c r="A3205" s="209">
        <v>3</v>
      </c>
      <c r="B3205" s="206" t="s">
        <v>333</v>
      </c>
      <c r="C3205" s="206" t="s">
        <v>91</v>
      </c>
      <c r="D3205" s="210" t="s">
        <v>3181</v>
      </c>
      <c r="E3205" s="215" t="s">
        <v>484</v>
      </c>
      <c r="F3205" s="209" t="s">
        <v>203</v>
      </c>
      <c r="G3205" s="206" t="s">
        <v>91</v>
      </c>
      <c r="H3205" s="212">
        <v>332111</v>
      </c>
    </row>
    <row r="3206" spans="1:8" ht="29" hidden="1" x14ac:dyDescent="0.35">
      <c r="A3206" s="209">
        <v>3</v>
      </c>
      <c r="B3206" s="206" t="s">
        <v>333</v>
      </c>
      <c r="C3206" s="206" t="s">
        <v>91</v>
      </c>
      <c r="D3206" s="210" t="s">
        <v>3182</v>
      </c>
      <c r="E3206" s="215" t="s">
        <v>484</v>
      </c>
      <c r="F3206" s="209" t="s">
        <v>203</v>
      </c>
      <c r="G3206" s="206" t="s">
        <v>91</v>
      </c>
      <c r="H3206" s="212">
        <v>332111</v>
      </c>
    </row>
    <row r="3207" spans="1:8" hidden="1" x14ac:dyDescent="0.35">
      <c r="A3207" s="209">
        <v>3</v>
      </c>
      <c r="B3207" s="206" t="s">
        <v>333</v>
      </c>
      <c r="C3207" s="206" t="s">
        <v>91</v>
      </c>
      <c r="D3207" s="210" t="s">
        <v>3183</v>
      </c>
      <c r="E3207" s="215" t="s">
        <v>484</v>
      </c>
      <c r="F3207" s="209" t="s">
        <v>203</v>
      </c>
      <c r="G3207" s="206" t="s">
        <v>91</v>
      </c>
      <c r="H3207" s="212">
        <v>332111</v>
      </c>
    </row>
    <row r="3208" spans="1:8" x14ac:dyDescent="0.35">
      <c r="A3208" s="209">
        <v>3</v>
      </c>
      <c r="B3208" s="206" t="s">
        <v>333</v>
      </c>
      <c r="C3208" s="206" t="s">
        <v>91</v>
      </c>
      <c r="D3208" s="210" t="s">
        <v>3184</v>
      </c>
      <c r="E3208" s="213" t="s">
        <v>332</v>
      </c>
      <c r="F3208" s="209" t="s">
        <v>204</v>
      </c>
      <c r="G3208" s="206" t="s">
        <v>91</v>
      </c>
      <c r="H3208" s="212">
        <v>8112</v>
      </c>
    </row>
    <row r="3209" spans="1:8" hidden="1" x14ac:dyDescent="0.35">
      <c r="A3209" s="209">
        <v>3</v>
      </c>
      <c r="B3209" s="206" t="s">
        <v>333</v>
      </c>
      <c r="C3209" s="206" t="s">
        <v>91</v>
      </c>
      <c r="D3209" s="210" t="s">
        <v>3185</v>
      </c>
      <c r="E3209" s="214" t="s">
        <v>483</v>
      </c>
      <c r="F3209" s="209" t="s">
        <v>204</v>
      </c>
      <c r="G3209" s="206" t="s">
        <v>91</v>
      </c>
      <c r="H3209" s="212">
        <v>33211</v>
      </c>
    </row>
    <row r="3210" spans="1:8" ht="29" hidden="1" x14ac:dyDescent="0.35">
      <c r="A3210" s="209">
        <v>3</v>
      </c>
      <c r="B3210" s="206" t="s">
        <v>333</v>
      </c>
      <c r="C3210" s="206" t="s">
        <v>91</v>
      </c>
      <c r="D3210" s="210" t="s">
        <v>3186</v>
      </c>
      <c r="E3210" s="215" t="s">
        <v>484</v>
      </c>
      <c r="F3210" s="209" t="s">
        <v>204</v>
      </c>
      <c r="G3210" s="206" t="s">
        <v>91</v>
      </c>
      <c r="H3210" s="212">
        <v>332111</v>
      </c>
    </row>
    <row r="3211" spans="1:8" hidden="1" x14ac:dyDescent="0.35">
      <c r="A3211" s="209">
        <v>3</v>
      </c>
      <c r="B3211" s="206" t="s">
        <v>333</v>
      </c>
      <c r="C3211" s="206" t="s">
        <v>91</v>
      </c>
      <c r="D3211" s="210" t="s">
        <v>3187</v>
      </c>
      <c r="E3211" s="215" t="s">
        <v>484</v>
      </c>
      <c r="F3211" s="209" t="s">
        <v>204</v>
      </c>
      <c r="G3211" s="206" t="s">
        <v>91</v>
      </c>
      <c r="H3211" s="212">
        <v>332111</v>
      </c>
    </row>
    <row r="3212" spans="1:8" hidden="1" x14ac:dyDescent="0.35">
      <c r="A3212" s="209">
        <v>3</v>
      </c>
      <c r="B3212" s="206" t="s">
        <v>333</v>
      </c>
      <c r="C3212" s="206" t="s">
        <v>91</v>
      </c>
      <c r="D3212" s="210" t="s">
        <v>3188</v>
      </c>
      <c r="E3212" s="215" t="s">
        <v>484</v>
      </c>
      <c r="F3212" s="209" t="s">
        <v>204</v>
      </c>
      <c r="G3212" s="206" t="s">
        <v>91</v>
      </c>
      <c r="H3212" s="212">
        <v>332111</v>
      </c>
    </row>
    <row r="3213" spans="1:8" ht="29" hidden="1" x14ac:dyDescent="0.35">
      <c r="A3213" s="209">
        <v>3</v>
      </c>
      <c r="B3213" s="206" t="s">
        <v>333</v>
      </c>
      <c r="C3213" s="206" t="s">
        <v>91</v>
      </c>
      <c r="D3213" s="210" t="s">
        <v>3189</v>
      </c>
      <c r="E3213" s="215" t="s">
        <v>484</v>
      </c>
      <c r="F3213" s="209" t="s">
        <v>204</v>
      </c>
      <c r="G3213" s="206" t="s">
        <v>91</v>
      </c>
      <c r="H3213" s="212">
        <v>332111</v>
      </c>
    </row>
    <row r="3214" spans="1:8" hidden="1" x14ac:dyDescent="0.35">
      <c r="A3214" s="209">
        <v>3</v>
      </c>
      <c r="B3214" s="206" t="s">
        <v>333</v>
      </c>
      <c r="C3214" s="206" t="s">
        <v>91</v>
      </c>
      <c r="D3214" s="210" t="s">
        <v>3190</v>
      </c>
      <c r="E3214" s="215" t="s">
        <v>484</v>
      </c>
      <c r="F3214" s="209" t="s">
        <v>204</v>
      </c>
      <c r="G3214" s="206" t="s">
        <v>91</v>
      </c>
      <c r="H3214" s="212">
        <v>332111</v>
      </c>
    </row>
    <row r="3215" spans="1:8" hidden="1" x14ac:dyDescent="0.35">
      <c r="A3215" s="209">
        <v>3</v>
      </c>
      <c r="B3215" s="206" t="s">
        <v>333</v>
      </c>
      <c r="C3215" s="206" t="s">
        <v>91</v>
      </c>
      <c r="D3215" s="210" t="s">
        <v>3191</v>
      </c>
      <c r="E3215" s="215" t="s">
        <v>484</v>
      </c>
      <c r="F3215" s="209" t="s">
        <v>204</v>
      </c>
      <c r="G3215" s="206" t="s">
        <v>91</v>
      </c>
      <c r="H3215" s="212">
        <v>332111</v>
      </c>
    </row>
    <row r="3216" spans="1:8" hidden="1" x14ac:dyDescent="0.35">
      <c r="A3216" s="209">
        <v>3</v>
      </c>
      <c r="B3216" s="206" t="s">
        <v>333</v>
      </c>
      <c r="C3216" s="206" t="s">
        <v>91</v>
      </c>
      <c r="D3216" s="210" t="s">
        <v>3192</v>
      </c>
      <c r="E3216" s="215" t="s">
        <v>484</v>
      </c>
      <c r="F3216" s="209" t="s">
        <v>204</v>
      </c>
      <c r="G3216" s="206" t="s">
        <v>91</v>
      </c>
      <c r="H3216" s="212">
        <v>332111</v>
      </c>
    </row>
    <row r="3217" spans="1:8" hidden="1" x14ac:dyDescent="0.35">
      <c r="A3217" s="209">
        <v>3</v>
      </c>
      <c r="B3217" s="206" t="s">
        <v>333</v>
      </c>
      <c r="C3217" s="206" t="s">
        <v>91</v>
      </c>
      <c r="D3217" s="210" t="s">
        <v>3193</v>
      </c>
      <c r="E3217" s="215" t="s">
        <v>484</v>
      </c>
      <c r="F3217" s="209" t="s">
        <v>204</v>
      </c>
      <c r="G3217" s="206" t="s">
        <v>91</v>
      </c>
      <c r="H3217" s="212">
        <v>332111</v>
      </c>
    </row>
    <row r="3218" spans="1:8" ht="29" hidden="1" x14ac:dyDescent="0.35">
      <c r="A3218" s="209">
        <v>3</v>
      </c>
      <c r="B3218" s="206" t="s">
        <v>333</v>
      </c>
      <c r="C3218" s="206" t="s">
        <v>91</v>
      </c>
      <c r="D3218" s="210" t="s">
        <v>3194</v>
      </c>
      <c r="E3218" s="214" t="s">
        <v>483</v>
      </c>
      <c r="F3218" s="209" t="s">
        <v>204</v>
      </c>
      <c r="G3218" s="206" t="s">
        <v>91</v>
      </c>
      <c r="H3218" s="212">
        <v>33211</v>
      </c>
    </row>
    <row r="3219" spans="1:8" ht="29" hidden="1" x14ac:dyDescent="0.35">
      <c r="A3219" s="209">
        <v>3</v>
      </c>
      <c r="B3219" s="206" t="s">
        <v>333</v>
      </c>
      <c r="C3219" s="206" t="s">
        <v>91</v>
      </c>
      <c r="D3219" s="210" t="s">
        <v>3195</v>
      </c>
      <c r="E3219" s="215" t="s">
        <v>484</v>
      </c>
      <c r="F3219" s="209" t="s">
        <v>204</v>
      </c>
      <c r="G3219" s="206" t="s">
        <v>91</v>
      </c>
      <c r="H3219" s="212">
        <v>332111</v>
      </c>
    </row>
    <row r="3220" spans="1:8" ht="29" hidden="1" x14ac:dyDescent="0.35">
      <c r="A3220" s="209">
        <v>3</v>
      </c>
      <c r="B3220" s="206" t="s">
        <v>333</v>
      </c>
      <c r="C3220" s="206" t="s">
        <v>91</v>
      </c>
      <c r="D3220" s="210" t="s">
        <v>3196</v>
      </c>
      <c r="E3220" s="215" t="s">
        <v>484</v>
      </c>
      <c r="F3220" s="209" t="s">
        <v>204</v>
      </c>
      <c r="G3220" s="206" t="s">
        <v>91</v>
      </c>
      <c r="H3220" s="212">
        <v>332111</v>
      </c>
    </row>
    <row r="3221" spans="1:8" hidden="1" x14ac:dyDescent="0.35">
      <c r="A3221" s="209">
        <v>3</v>
      </c>
      <c r="B3221" s="206" t="s">
        <v>333</v>
      </c>
      <c r="C3221" s="206" t="s">
        <v>91</v>
      </c>
      <c r="D3221" s="210" t="s">
        <v>3197</v>
      </c>
      <c r="E3221" s="215" t="s">
        <v>484</v>
      </c>
      <c r="F3221" s="209" t="s">
        <v>204</v>
      </c>
      <c r="G3221" s="206" t="s">
        <v>91</v>
      </c>
      <c r="H3221" s="212">
        <v>332111</v>
      </c>
    </row>
    <row r="3222" spans="1:8" hidden="1" x14ac:dyDescent="0.35">
      <c r="A3222" s="209">
        <v>3</v>
      </c>
      <c r="B3222" s="206" t="s">
        <v>333</v>
      </c>
      <c r="C3222" s="206" t="s">
        <v>91</v>
      </c>
      <c r="D3222" s="210" t="s">
        <v>3198</v>
      </c>
      <c r="E3222" s="214" t="s">
        <v>483</v>
      </c>
      <c r="F3222" s="209" t="s">
        <v>204</v>
      </c>
      <c r="G3222" s="206" t="s">
        <v>91</v>
      </c>
      <c r="H3222" s="212">
        <v>33211</v>
      </c>
    </row>
    <row r="3223" spans="1:8" hidden="1" x14ac:dyDescent="0.35">
      <c r="A3223" s="209">
        <v>3</v>
      </c>
      <c r="B3223" s="206" t="s">
        <v>333</v>
      </c>
      <c r="C3223" s="206" t="s">
        <v>91</v>
      </c>
      <c r="D3223" s="210" t="s">
        <v>3199</v>
      </c>
      <c r="E3223" s="215" t="s">
        <v>484</v>
      </c>
      <c r="F3223" s="209" t="s">
        <v>204</v>
      </c>
      <c r="G3223" s="206" t="s">
        <v>91</v>
      </c>
      <c r="H3223" s="212">
        <v>332111</v>
      </c>
    </row>
    <row r="3224" spans="1:8" ht="29" hidden="1" x14ac:dyDescent="0.35">
      <c r="A3224" s="209">
        <v>3</v>
      </c>
      <c r="B3224" s="206" t="s">
        <v>333</v>
      </c>
      <c r="C3224" s="206" t="s">
        <v>91</v>
      </c>
      <c r="D3224" s="210" t="s">
        <v>3186</v>
      </c>
      <c r="E3224" s="215" t="s">
        <v>484</v>
      </c>
      <c r="F3224" s="209" t="s">
        <v>204</v>
      </c>
      <c r="G3224" s="206" t="s">
        <v>91</v>
      </c>
      <c r="H3224" s="212">
        <v>332111</v>
      </c>
    </row>
    <row r="3225" spans="1:8" ht="43.5" hidden="1" x14ac:dyDescent="0.35">
      <c r="A3225" s="209">
        <v>3</v>
      </c>
      <c r="B3225" s="206" t="s">
        <v>333</v>
      </c>
      <c r="C3225" s="206" t="s">
        <v>91</v>
      </c>
      <c r="D3225" s="210" t="s">
        <v>3200</v>
      </c>
      <c r="E3225" s="215" t="s">
        <v>484</v>
      </c>
      <c r="F3225" s="209" t="s">
        <v>204</v>
      </c>
      <c r="G3225" s="206" t="s">
        <v>91</v>
      </c>
      <c r="H3225" s="212">
        <v>332111</v>
      </c>
    </row>
    <row r="3226" spans="1:8" hidden="1" x14ac:dyDescent="0.35">
      <c r="A3226" s="209">
        <v>3</v>
      </c>
      <c r="B3226" s="206" t="s">
        <v>333</v>
      </c>
      <c r="C3226" s="206" t="s">
        <v>91</v>
      </c>
      <c r="D3226" s="210" t="s">
        <v>3188</v>
      </c>
      <c r="E3226" s="215" t="s">
        <v>484</v>
      </c>
      <c r="F3226" s="209" t="s">
        <v>204</v>
      </c>
      <c r="G3226" s="206" t="s">
        <v>91</v>
      </c>
      <c r="H3226" s="212">
        <v>332111</v>
      </c>
    </row>
    <row r="3227" spans="1:8" ht="29" hidden="1" x14ac:dyDescent="0.35">
      <c r="A3227" s="209">
        <v>3</v>
      </c>
      <c r="B3227" s="206" t="s">
        <v>333</v>
      </c>
      <c r="C3227" s="206" t="s">
        <v>91</v>
      </c>
      <c r="D3227" s="210" t="s">
        <v>3201</v>
      </c>
      <c r="E3227" s="215" t="s">
        <v>484</v>
      </c>
      <c r="F3227" s="209" t="s">
        <v>204</v>
      </c>
      <c r="G3227" s="206" t="s">
        <v>91</v>
      </c>
      <c r="H3227" s="212">
        <v>332111</v>
      </c>
    </row>
    <row r="3228" spans="1:8" ht="29" hidden="1" x14ac:dyDescent="0.35">
      <c r="A3228" s="209">
        <v>3</v>
      </c>
      <c r="B3228" s="206" t="s">
        <v>333</v>
      </c>
      <c r="C3228" s="206" t="s">
        <v>91</v>
      </c>
      <c r="D3228" s="210" t="s">
        <v>3202</v>
      </c>
      <c r="E3228" s="215" t="s">
        <v>484</v>
      </c>
      <c r="F3228" s="209" t="s">
        <v>204</v>
      </c>
      <c r="G3228" s="206" t="s">
        <v>91</v>
      </c>
      <c r="H3228" s="212">
        <v>332111</v>
      </c>
    </row>
    <row r="3229" spans="1:8" ht="43.5" hidden="1" x14ac:dyDescent="0.35">
      <c r="A3229" s="209">
        <v>3</v>
      </c>
      <c r="B3229" s="206" t="s">
        <v>333</v>
      </c>
      <c r="C3229" s="206" t="s">
        <v>91</v>
      </c>
      <c r="D3229" s="210" t="s">
        <v>3203</v>
      </c>
      <c r="E3229" s="215" t="s">
        <v>484</v>
      </c>
      <c r="F3229" s="209" t="s">
        <v>204</v>
      </c>
      <c r="G3229" s="206" t="s">
        <v>91</v>
      </c>
      <c r="H3229" s="212">
        <v>332111</v>
      </c>
    </row>
    <row r="3230" spans="1:8" ht="29" hidden="1" x14ac:dyDescent="0.35">
      <c r="A3230" s="209">
        <v>3</v>
      </c>
      <c r="B3230" s="206" t="s">
        <v>333</v>
      </c>
      <c r="C3230" s="206" t="s">
        <v>91</v>
      </c>
      <c r="D3230" s="210" t="s">
        <v>3204</v>
      </c>
      <c r="E3230" s="215" t="s">
        <v>484</v>
      </c>
      <c r="F3230" s="209" t="s">
        <v>204</v>
      </c>
      <c r="G3230" s="206" t="s">
        <v>91</v>
      </c>
      <c r="H3230" s="212">
        <v>332111</v>
      </c>
    </row>
    <row r="3231" spans="1:8" ht="29" hidden="1" x14ac:dyDescent="0.35">
      <c r="A3231" s="209">
        <v>3</v>
      </c>
      <c r="B3231" s="206" t="s">
        <v>333</v>
      </c>
      <c r="C3231" s="206" t="s">
        <v>91</v>
      </c>
      <c r="D3231" s="210" t="s">
        <v>3205</v>
      </c>
      <c r="E3231" s="215" t="s">
        <v>484</v>
      </c>
      <c r="F3231" s="209" t="s">
        <v>204</v>
      </c>
      <c r="G3231" s="206" t="s">
        <v>91</v>
      </c>
      <c r="H3231" s="212">
        <v>332111</v>
      </c>
    </row>
    <row r="3232" spans="1:8" ht="29" hidden="1" x14ac:dyDescent="0.35">
      <c r="A3232" s="209">
        <v>3</v>
      </c>
      <c r="B3232" s="206" t="s">
        <v>333</v>
      </c>
      <c r="C3232" s="206" t="s">
        <v>91</v>
      </c>
      <c r="D3232" s="210" t="s">
        <v>3206</v>
      </c>
      <c r="E3232" s="215" t="s">
        <v>484</v>
      </c>
      <c r="F3232" s="209" t="s">
        <v>204</v>
      </c>
      <c r="G3232" s="206" t="s">
        <v>91</v>
      </c>
      <c r="H3232" s="212">
        <v>332111</v>
      </c>
    </row>
    <row r="3233" spans="1:8" ht="29" hidden="1" x14ac:dyDescent="0.35">
      <c r="A3233" s="209">
        <v>3</v>
      </c>
      <c r="B3233" s="206" t="s">
        <v>333</v>
      </c>
      <c r="C3233" s="206" t="s">
        <v>91</v>
      </c>
      <c r="D3233" s="210" t="s">
        <v>3207</v>
      </c>
      <c r="E3233" s="215" t="s">
        <v>484</v>
      </c>
      <c r="F3233" s="209" t="s">
        <v>204</v>
      </c>
      <c r="G3233" s="206" t="s">
        <v>91</v>
      </c>
      <c r="H3233" s="212">
        <v>332111</v>
      </c>
    </row>
    <row r="3234" spans="1:8" ht="29" hidden="1" x14ac:dyDescent="0.35">
      <c r="A3234" s="209">
        <v>3</v>
      </c>
      <c r="B3234" s="206" t="s">
        <v>333</v>
      </c>
      <c r="C3234" s="206" t="s">
        <v>91</v>
      </c>
      <c r="D3234" s="210" t="s">
        <v>3208</v>
      </c>
      <c r="E3234" s="214" t="s">
        <v>483</v>
      </c>
      <c r="F3234" s="209" t="s">
        <v>204</v>
      </c>
      <c r="G3234" s="206" t="s">
        <v>91</v>
      </c>
      <c r="H3234" s="212">
        <v>33211</v>
      </c>
    </row>
    <row r="3235" spans="1:8" ht="29" hidden="1" x14ac:dyDescent="0.35">
      <c r="A3235" s="209">
        <v>3</v>
      </c>
      <c r="B3235" s="206" t="s">
        <v>333</v>
      </c>
      <c r="C3235" s="206" t="s">
        <v>91</v>
      </c>
      <c r="D3235" s="210" t="s">
        <v>3209</v>
      </c>
      <c r="E3235" s="215" t="s">
        <v>484</v>
      </c>
      <c r="F3235" s="209" t="s">
        <v>204</v>
      </c>
      <c r="G3235" s="206" t="s">
        <v>91</v>
      </c>
      <c r="H3235" s="212">
        <v>332111</v>
      </c>
    </row>
    <row r="3236" spans="1:8" ht="29" hidden="1" x14ac:dyDescent="0.35">
      <c r="A3236" s="209">
        <v>3</v>
      </c>
      <c r="B3236" s="206" t="s">
        <v>333</v>
      </c>
      <c r="C3236" s="206" t="s">
        <v>91</v>
      </c>
      <c r="D3236" s="210" t="s">
        <v>3186</v>
      </c>
      <c r="E3236" s="215" t="s">
        <v>484</v>
      </c>
      <c r="F3236" s="209" t="s">
        <v>204</v>
      </c>
      <c r="G3236" s="206" t="s">
        <v>91</v>
      </c>
      <c r="H3236" s="212">
        <v>332111</v>
      </c>
    </row>
    <row r="3237" spans="1:8" hidden="1" x14ac:dyDescent="0.35">
      <c r="A3237" s="209">
        <v>3</v>
      </c>
      <c r="B3237" s="206" t="s">
        <v>333</v>
      </c>
      <c r="C3237" s="206" t="s">
        <v>91</v>
      </c>
      <c r="D3237" s="210" t="s">
        <v>3187</v>
      </c>
      <c r="E3237" s="215" t="s">
        <v>484</v>
      </c>
      <c r="F3237" s="209" t="s">
        <v>204</v>
      </c>
      <c r="G3237" s="206" t="s">
        <v>91</v>
      </c>
      <c r="H3237" s="212">
        <v>332111</v>
      </c>
    </row>
    <row r="3238" spans="1:8" hidden="1" x14ac:dyDescent="0.35">
      <c r="A3238" s="209">
        <v>3</v>
      </c>
      <c r="B3238" s="206" t="s">
        <v>333</v>
      </c>
      <c r="C3238" s="206" t="s">
        <v>91</v>
      </c>
      <c r="D3238" s="210" t="s">
        <v>3188</v>
      </c>
      <c r="E3238" s="215" t="s">
        <v>484</v>
      </c>
      <c r="F3238" s="209" t="s">
        <v>204</v>
      </c>
      <c r="G3238" s="206" t="s">
        <v>91</v>
      </c>
      <c r="H3238" s="212">
        <v>332111</v>
      </c>
    </row>
    <row r="3239" spans="1:8" ht="29" hidden="1" x14ac:dyDescent="0.35">
      <c r="A3239" s="209">
        <v>3</v>
      </c>
      <c r="B3239" s="206" t="s">
        <v>333</v>
      </c>
      <c r="C3239" s="206" t="s">
        <v>91</v>
      </c>
      <c r="D3239" s="210" t="s">
        <v>3189</v>
      </c>
      <c r="E3239" s="215" t="s">
        <v>484</v>
      </c>
      <c r="F3239" s="209" t="s">
        <v>204</v>
      </c>
      <c r="G3239" s="206" t="s">
        <v>91</v>
      </c>
      <c r="H3239" s="212">
        <v>332111</v>
      </c>
    </row>
    <row r="3240" spans="1:8" hidden="1" x14ac:dyDescent="0.35">
      <c r="A3240" s="209">
        <v>3</v>
      </c>
      <c r="B3240" s="206" t="s">
        <v>333</v>
      </c>
      <c r="C3240" s="206" t="s">
        <v>91</v>
      </c>
      <c r="D3240" s="210" t="s">
        <v>3210</v>
      </c>
      <c r="E3240" s="215" t="s">
        <v>484</v>
      </c>
      <c r="F3240" s="209" t="s">
        <v>204</v>
      </c>
      <c r="G3240" s="206" t="s">
        <v>91</v>
      </c>
      <c r="H3240" s="212">
        <v>332111</v>
      </c>
    </row>
    <row r="3241" spans="1:8" hidden="1" x14ac:dyDescent="0.35">
      <c r="A3241" s="209">
        <v>3</v>
      </c>
      <c r="B3241" s="206" t="s">
        <v>333</v>
      </c>
      <c r="C3241" s="206" t="s">
        <v>91</v>
      </c>
      <c r="D3241" s="210" t="s">
        <v>3211</v>
      </c>
      <c r="E3241" s="215" t="s">
        <v>484</v>
      </c>
      <c r="F3241" s="209" t="s">
        <v>204</v>
      </c>
      <c r="G3241" s="206" t="s">
        <v>91</v>
      </c>
      <c r="H3241" s="212">
        <v>332111</v>
      </c>
    </row>
    <row r="3242" spans="1:8" ht="29" hidden="1" x14ac:dyDescent="0.35">
      <c r="A3242" s="209">
        <v>3</v>
      </c>
      <c r="B3242" s="206" t="s">
        <v>333</v>
      </c>
      <c r="C3242" s="206" t="s">
        <v>91</v>
      </c>
      <c r="D3242" s="210" t="s">
        <v>3212</v>
      </c>
      <c r="E3242" s="215" t="s">
        <v>484</v>
      </c>
      <c r="F3242" s="209" t="s">
        <v>204</v>
      </c>
      <c r="G3242" s="206" t="s">
        <v>91</v>
      </c>
      <c r="H3242" s="212">
        <v>332111</v>
      </c>
    </row>
    <row r="3243" spans="1:8" hidden="1" x14ac:dyDescent="0.35">
      <c r="A3243" s="209">
        <v>3</v>
      </c>
      <c r="B3243" s="206" t="s">
        <v>333</v>
      </c>
      <c r="C3243" s="206" t="s">
        <v>91</v>
      </c>
      <c r="D3243" s="210" t="s">
        <v>3197</v>
      </c>
      <c r="E3243" s="215" t="s">
        <v>484</v>
      </c>
      <c r="F3243" s="209" t="s">
        <v>204</v>
      </c>
      <c r="G3243" s="206" t="s">
        <v>91</v>
      </c>
      <c r="H3243" s="212">
        <v>332111</v>
      </c>
    </row>
    <row r="3244" spans="1:8" hidden="1" x14ac:dyDescent="0.35">
      <c r="A3244" s="209">
        <v>3</v>
      </c>
      <c r="B3244" s="206" t="s">
        <v>333</v>
      </c>
      <c r="C3244" s="206" t="s">
        <v>91</v>
      </c>
      <c r="D3244" s="210" t="s">
        <v>3213</v>
      </c>
      <c r="E3244" s="214" t="s">
        <v>483</v>
      </c>
      <c r="F3244" s="209" t="s">
        <v>204</v>
      </c>
      <c r="G3244" s="206" t="s">
        <v>91</v>
      </c>
      <c r="H3244" s="212">
        <v>33211</v>
      </c>
    </row>
    <row r="3245" spans="1:8" ht="43.5" hidden="1" x14ac:dyDescent="0.35">
      <c r="A3245" s="209">
        <v>3</v>
      </c>
      <c r="B3245" s="206" t="s">
        <v>333</v>
      </c>
      <c r="C3245" s="206" t="s">
        <v>91</v>
      </c>
      <c r="D3245" s="210" t="s">
        <v>3214</v>
      </c>
      <c r="E3245" s="215" t="s">
        <v>484</v>
      </c>
      <c r="F3245" s="209" t="s">
        <v>204</v>
      </c>
      <c r="G3245" s="206" t="s">
        <v>91</v>
      </c>
      <c r="H3245" s="212">
        <v>332111</v>
      </c>
    </row>
    <row r="3246" spans="1:8" ht="29" hidden="1" x14ac:dyDescent="0.35">
      <c r="A3246" s="209">
        <v>3</v>
      </c>
      <c r="B3246" s="206" t="s">
        <v>333</v>
      </c>
      <c r="C3246" s="206" t="s">
        <v>91</v>
      </c>
      <c r="D3246" s="210" t="s">
        <v>3215</v>
      </c>
      <c r="E3246" s="215" t="s">
        <v>484</v>
      </c>
      <c r="F3246" s="209" t="s">
        <v>204</v>
      </c>
      <c r="G3246" s="206" t="s">
        <v>91</v>
      </c>
      <c r="H3246" s="212">
        <v>332111</v>
      </c>
    </row>
    <row r="3247" spans="1:8" ht="29" hidden="1" x14ac:dyDescent="0.35">
      <c r="A3247" s="209">
        <v>3</v>
      </c>
      <c r="B3247" s="206" t="s">
        <v>333</v>
      </c>
      <c r="C3247" s="206" t="s">
        <v>91</v>
      </c>
      <c r="D3247" s="210" t="s">
        <v>3216</v>
      </c>
      <c r="E3247" s="215" t="s">
        <v>484</v>
      </c>
      <c r="F3247" s="209" t="s">
        <v>204</v>
      </c>
      <c r="G3247" s="206" t="s">
        <v>91</v>
      </c>
      <c r="H3247" s="212">
        <v>332111</v>
      </c>
    </row>
    <row r="3248" spans="1:8" hidden="1" x14ac:dyDescent="0.35">
      <c r="A3248" s="209">
        <v>3</v>
      </c>
      <c r="B3248" s="206" t="s">
        <v>333</v>
      </c>
      <c r="C3248" s="206" t="s">
        <v>91</v>
      </c>
      <c r="D3248" s="210" t="s">
        <v>3217</v>
      </c>
      <c r="E3248" s="214" t="s">
        <v>483</v>
      </c>
      <c r="F3248" s="209" t="s">
        <v>204</v>
      </c>
      <c r="G3248" s="206" t="s">
        <v>91</v>
      </c>
      <c r="H3248" s="212">
        <v>33211</v>
      </c>
    </row>
    <row r="3249" spans="1:8" hidden="1" x14ac:dyDescent="0.35">
      <c r="A3249" s="209">
        <v>3</v>
      </c>
      <c r="B3249" s="206" t="s">
        <v>333</v>
      </c>
      <c r="C3249" s="206" t="s">
        <v>91</v>
      </c>
      <c r="D3249" s="210" t="s">
        <v>3218</v>
      </c>
      <c r="E3249" s="215" t="s">
        <v>484</v>
      </c>
      <c r="F3249" s="209" t="s">
        <v>204</v>
      </c>
      <c r="G3249" s="206" t="s">
        <v>91</v>
      </c>
      <c r="H3249" s="212">
        <v>332111</v>
      </c>
    </row>
    <row r="3250" spans="1:8" ht="43.5" hidden="1" x14ac:dyDescent="0.35">
      <c r="A3250" s="209">
        <v>3</v>
      </c>
      <c r="B3250" s="206" t="s">
        <v>333</v>
      </c>
      <c r="C3250" s="206" t="s">
        <v>91</v>
      </c>
      <c r="D3250" s="210" t="s">
        <v>3219</v>
      </c>
      <c r="E3250" s="215" t="s">
        <v>484</v>
      </c>
      <c r="F3250" s="209" t="s">
        <v>204</v>
      </c>
      <c r="G3250" s="206" t="s">
        <v>91</v>
      </c>
      <c r="H3250" s="212">
        <v>332111</v>
      </c>
    </row>
    <row r="3251" spans="1:8" hidden="1" x14ac:dyDescent="0.35">
      <c r="A3251" s="209">
        <v>3</v>
      </c>
      <c r="B3251" s="206" t="s">
        <v>333</v>
      </c>
      <c r="C3251" s="206" t="s">
        <v>91</v>
      </c>
      <c r="D3251" s="210" t="s">
        <v>3220</v>
      </c>
      <c r="E3251" s="215" t="s">
        <v>484</v>
      </c>
      <c r="F3251" s="209" t="s">
        <v>204</v>
      </c>
      <c r="G3251" s="206" t="s">
        <v>91</v>
      </c>
      <c r="H3251" s="212">
        <v>332111</v>
      </c>
    </row>
    <row r="3252" spans="1:8" ht="29" hidden="1" x14ac:dyDescent="0.35">
      <c r="A3252" s="209">
        <v>3</v>
      </c>
      <c r="B3252" s="206" t="s">
        <v>333</v>
      </c>
      <c r="C3252" s="206" t="s">
        <v>91</v>
      </c>
      <c r="D3252" s="210" t="s">
        <v>3221</v>
      </c>
      <c r="E3252" s="215" t="s">
        <v>484</v>
      </c>
      <c r="F3252" s="209" t="s">
        <v>204</v>
      </c>
      <c r="G3252" s="206" t="s">
        <v>91</v>
      </c>
      <c r="H3252" s="212">
        <v>332111</v>
      </c>
    </row>
    <row r="3253" spans="1:8" hidden="1" x14ac:dyDescent="0.35">
      <c r="A3253" s="209">
        <v>3</v>
      </c>
      <c r="B3253" s="206" t="s">
        <v>333</v>
      </c>
      <c r="C3253" s="206" t="s">
        <v>91</v>
      </c>
      <c r="D3253" s="210" t="s">
        <v>3222</v>
      </c>
      <c r="E3253" s="215" t="s">
        <v>484</v>
      </c>
      <c r="F3253" s="209" t="s">
        <v>204</v>
      </c>
      <c r="G3253" s="206" t="s">
        <v>91</v>
      </c>
      <c r="H3253" s="212">
        <v>332111</v>
      </c>
    </row>
    <row r="3254" spans="1:8" ht="29" hidden="1" x14ac:dyDescent="0.35">
      <c r="A3254" s="209">
        <v>3</v>
      </c>
      <c r="B3254" s="206" t="s">
        <v>333</v>
      </c>
      <c r="C3254" s="206" t="s">
        <v>91</v>
      </c>
      <c r="D3254" s="210" t="s">
        <v>3223</v>
      </c>
      <c r="E3254" s="215" t="s">
        <v>484</v>
      </c>
      <c r="F3254" s="216" t="s">
        <v>726</v>
      </c>
      <c r="G3254" s="206" t="s">
        <v>91</v>
      </c>
      <c r="H3254" s="212">
        <v>332111</v>
      </c>
    </row>
    <row r="3255" spans="1:8" hidden="1" x14ac:dyDescent="0.35">
      <c r="A3255" s="209">
        <v>3</v>
      </c>
      <c r="B3255" s="206" t="s">
        <v>333</v>
      </c>
      <c r="C3255" s="206" t="s">
        <v>91</v>
      </c>
      <c r="D3255" s="210" t="s">
        <v>3224</v>
      </c>
      <c r="E3255" s="215" t="s">
        <v>484</v>
      </c>
      <c r="F3255" s="209" t="s">
        <v>204</v>
      </c>
      <c r="G3255" s="206" t="s">
        <v>91</v>
      </c>
      <c r="H3255" s="212">
        <v>332111</v>
      </c>
    </row>
    <row r="3256" spans="1:8" ht="29" hidden="1" x14ac:dyDescent="0.35">
      <c r="A3256" s="209">
        <v>3</v>
      </c>
      <c r="B3256" s="206" t="s">
        <v>333</v>
      </c>
      <c r="C3256" s="206" t="s">
        <v>91</v>
      </c>
      <c r="D3256" s="210" t="s">
        <v>3225</v>
      </c>
      <c r="E3256" s="215" t="s">
        <v>484</v>
      </c>
      <c r="F3256" s="209" t="s">
        <v>204</v>
      </c>
      <c r="G3256" s="206" t="s">
        <v>91</v>
      </c>
      <c r="H3256" s="212">
        <v>332111</v>
      </c>
    </row>
    <row r="3257" spans="1:8" ht="29" hidden="1" x14ac:dyDescent="0.35">
      <c r="A3257" s="209">
        <v>3</v>
      </c>
      <c r="B3257" s="206" t="s">
        <v>333</v>
      </c>
      <c r="C3257" s="206" t="s">
        <v>91</v>
      </c>
      <c r="D3257" s="210" t="s">
        <v>3226</v>
      </c>
      <c r="E3257" s="215" t="s">
        <v>484</v>
      </c>
      <c r="F3257" s="209" t="s">
        <v>204</v>
      </c>
      <c r="G3257" s="206" t="s">
        <v>91</v>
      </c>
      <c r="H3257" s="212">
        <v>332111</v>
      </c>
    </row>
    <row r="3258" spans="1:8" hidden="1" x14ac:dyDescent="0.35">
      <c r="A3258" s="209">
        <v>3</v>
      </c>
      <c r="B3258" s="206" t="s">
        <v>333</v>
      </c>
      <c r="C3258" s="206" t="s">
        <v>91</v>
      </c>
      <c r="D3258" s="210" t="s">
        <v>3227</v>
      </c>
      <c r="E3258" s="215" t="s">
        <v>484</v>
      </c>
      <c r="F3258" s="209" t="s">
        <v>204</v>
      </c>
      <c r="G3258" s="206" t="s">
        <v>91</v>
      </c>
      <c r="H3258" s="212">
        <v>332111</v>
      </c>
    </row>
    <row r="3259" spans="1:8" hidden="1" x14ac:dyDescent="0.35">
      <c r="A3259" s="209">
        <v>3</v>
      </c>
      <c r="B3259" s="206" t="s">
        <v>333</v>
      </c>
      <c r="C3259" s="206" t="s">
        <v>91</v>
      </c>
      <c r="D3259" s="210" t="s">
        <v>3228</v>
      </c>
      <c r="E3259" s="215" t="s">
        <v>484</v>
      </c>
      <c r="F3259" s="209" t="s">
        <v>204</v>
      </c>
      <c r="G3259" s="206" t="s">
        <v>91</v>
      </c>
      <c r="H3259" s="212">
        <v>332111</v>
      </c>
    </row>
    <row r="3260" spans="1:8" ht="29" hidden="1" x14ac:dyDescent="0.35">
      <c r="A3260" s="209">
        <v>3</v>
      </c>
      <c r="B3260" s="206" t="s">
        <v>333</v>
      </c>
      <c r="C3260" s="206" t="s">
        <v>91</v>
      </c>
      <c r="D3260" s="210" t="s">
        <v>3229</v>
      </c>
      <c r="E3260" s="215" t="s">
        <v>484</v>
      </c>
      <c r="F3260" s="209" t="s">
        <v>204</v>
      </c>
      <c r="G3260" s="206" t="s">
        <v>91</v>
      </c>
      <c r="H3260" s="212">
        <v>332111</v>
      </c>
    </row>
    <row r="3261" spans="1:8" hidden="1" x14ac:dyDescent="0.35">
      <c r="A3261" s="209">
        <v>3</v>
      </c>
      <c r="B3261" s="206" t="s">
        <v>333</v>
      </c>
      <c r="C3261" s="206" t="s">
        <v>91</v>
      </c>
      <c r="D3261" s="210" t="s">
        <v>3230</v>
      </c>
      <c r="E3261" s="215" t="s">
        <v>484</v>
      </c>
      <c r="F3261" s="209" t="s">
        <v>204</v>
      </c>
      <c r="G3261" s="206" t="s">
        <v>91</v>
      </c>
      <c r="H3261" s="212">
        <v>332111</v>
      </c>
    </row>
    <row r="3262" spans="1:8" hidden="1" x14ac:dyDescent="0.35">
      <c r="A3262" s="209">
        <v>3</v>
      </c>
      <c r="B3262" s="206" t="s">
        <v>333</v>
      </c>
      <c r="C3262" s="206" t="s">
        <v>91</v>
      </c>
      <c r="D3262" s="210" t="s">
        <v>3231</v>
      </c>
      <c r="E3262" s="215" t="s">
        <v>484</v>
      </c>
      <c r="F3262" s="209" t="s">
        <v>204</v>
      </c>
      <c r="G3262" s="206" t="s">
        <v>91</v>
      </c>
      <c r="H3262" s="212">
        <v>332111</v>
      </c>
    </row>
    <row r="3263" spans="1:8" hidden="1" x14ac:dyDescent="0.35">
      <c r="A3263" s="209">
        <v>3</v>
      </c>
      <c r="B3263" s="206" t="s">
        <v>333</v>
      </c>
      <c r="C3263" s="206" t="s">
        <v>91</v>
      </c>
      <c r="D3263" s="210" t="s">
        <v>3232</v>
      </c>
      <c r="E3263" s="215" t="s">
        <v>484</v>
      </c>
      <c r="F3263" s="209" t="s">
        <v>204</v>
      </c>
      <c r="G3263" s="206" t="s">
        <v>91</v>
      </c>
      <c r="H3263" s="212">
        <v>332111</v>
      </c>
    </row>
    <row r="3264" spans="1:8" hidden="1" x14ac:dyDescent="0.35">
      <c r="A3264" s="209">
        <v>3</v>
      </c>
      <c r="B3264" s="206" t="s">
        <v>333</v>
      </c>
      <c r="C3264" s="206" t="s">
        <v>91</v>
      </c>
      <c r="D3264" s="210" t="s">
        <v>3233</v>
      </c>
      <c r="E3264" s="215" t="s">
        <v>484</v>
      </c>
      <c r="F3264" s="209" t="s">
        <v>204</v>
      </c>
      <c r="G3264" s="206" t="s">
        <v>91</v>
      </c>
      <c r="H3264" s="212">
        <v>332111</v>
      </c>
    </row>
    <row r="3265" spans="1:8" hidden="1" x14ac:dyDescent="0.35">
      <c r="A3265" s="209">
        <v>3</v>
      </c>
      <c r="B3265" s="206" t="s">
        <v>333</v>
      </c>
      <c r="C3265" s="206" t="s">
        <v>91</v>
      </c>
      <c r="D3265" s="210" t="s">
        <v>3234</v>
      </c>
      <c r="E3265" s="214" t="s">
        <v>483</v>
      </c>
      <c r="F3265" s="209" t="s">
        <v>204</v>
      </c>
      <c r="G3265" s="206" t="s">
        <v>91</v>
      </c>
      <c r="H3265" s="212">
        <v>33211</v>
      </c>
    </row>
    <row r="3266" spans="1:8" ht="29" hidden="1" x14ac:dyDescent="0.35">
      <c r="A3266" s="209">
        <v>3</v>
      </c>
      <c r="B3266" s="206" t="s">
        <v>333</v>
      </c>
      <c r="C3266" s="206" t="s">
        <v>91</v>
      </c>
      <c r="D3266" s="210" t="s">
        <v>3235</v>
      </c>
      <c r="E3266" s="215" t="s">
        <v>484</v>
      </c>
      <c r="F3266" s="209" t="s">
        <v>204</v>
      </c>
      <c r="G3266" s="206" t="s">
        <v>91</v>
      </c>
      <c r="H3266" s="212">
        <v>332111</v>
      </c>
    </row>
    <row r="3267" spans="1:8" ht="29" hidden="1" x14ac:dyDescent="0.35">
      <c r="A3267" s="209">
        <v>3</v>
      </c>
      <c r="B3267" s="206" t="s">
        <v>333</v>
      </c>
      <c r="C3267" s="206" t="s">
        <v>91</v>
      </c>
      <c r="D3267" s="210" t="s">
        <v>3236</v>
      </c>
      <c r="E3267" s="215" t="s">
        <v>484</v>
      </c>
      <c r="F3267" s="209" t="s">
        <v>204</v>
      </c>
      <c r="G3267" s="206" t="s">
        <v>91</v>
      </c>
      <c r="H3267" s="212">
        <v>332111</v>
      </c>
    </row>
    <row r="3268" spans="1:8" hidden="1" x14ac:dyDescent="0.35">
      <c r="A3268" s="209">
        <v>3</v>
      </c>
      <c r="B3268" s="206" t="s">
        <v>333</v>
      </c>
      <c r="C3268" s="206" t="s">
        <v>91</v>
      </c>
      <c r="D3268" s="210" t="s">
        <v>3237</v>
      </c>
      <c r="E3268" s="215" t="s">
        <v>484</v>
      </c>
      <c r="F3268" s="209" t="s">
        <v>204</v>
      </c>
      <c r="G3268" s="206" t="s">
        <v>91</v>
      </c>
      <c r="H3268" s="212">
        <v>332111</v>
      </c>
    </row>
    <row r="3269" spans="1:8" hidden="1" x14ac:dyDescent="0.35">
      <c r="A3269" s="209">
        <v>3</v>
      </c>
      <c r="B3269" s="206" t="s">
        <v>333</v>
      </c>
      <c r="C3269" s="206" t="s">
        <v>91</v>
      </c>
      <c r="D3269" s="210" t="s">
        <v>3238</v>
      </c>
      <c r="E3269" s="214" t="s">
        <v>483</v>
      </c>
      <c r="F3269" s="209" t="s">
        <v>204</v>
      </c>
      <c r="G3269" s="206" t="s">
        <v>91</v>
      </c>
      <c r="H3269" s="212">
        <v>33211</v>
      </c>
    </row>
    <row r="3270" spans="1:8" ht="29" hidden="1" x14ac:dyDescent="0.35">
      <c r="A3270" s="209">
        <v>3</v>
      </c>
      <c r="B3270" s="206" t="s">
        <v>333</v>
      </c>
      <c r="C3270" s="206" t="s">
        <v>91</v>
      </c>
      <c r="D3270" s="210" t="s">
        <v>3239</v>
      </c>
      <c r="E3270" s="215" t="s">
        <v>484</v>
      </c>
      <c r="F3270" s="209" t="s">
        <v>204</v>
      </c>
      <c r="G3270" s="206" t="s">
        <v>91</v>
      </c>
      <c r="H3270" s="212">
        <v>332111</v>
      </c>
    </row>
    <row r="3271" spans="1:8" hidden="1" x14ac:dyDescent="0.35">
      <c r="A3271" s="209">
        <v>3</v>
      </c>
      <c r="B3271" s="206" t="s">
        <v>333</v>
      </c>
      <c r="C3271" s="206" t="s">
        <v>91</v>
      </c>
      <c r="D3271" s="210" t="s">
        <v>3240</v>
      </c>
      <c r="E3271" s="215" t="s">
        <v>484</v>
      </c>
      <c r="F3271" s="209" t="s">
        <v>204</v>
      </c>
      <c r="G3271" s="206" t="s">
        <v>91</v>
      </c>
      <c r="H3271" s="212">
        <v>332111</v>
      </c>
    </row>
    <row r="3272" spans="1:8" ht="43.5" hidden="1" x14ac:dyDescent="0.35">
      <c r="A3272" s="209">
        <v>3</v>
      </c>
      <c r="B3272" s="206" t="s">
        <v>333</v>
      </c>
      <c r="C3272" s="206" t="s">
        <v>91</v>
      </c>
      <c r="D3272" s="210" t="s">
        <v>3241</v>
      </c>
      <c r="E3272" s="215" t="s">
        <v>484</v>
      </c>
      <c r="F3272" s="209" t="s">
        <v>204</v>
      </c>
      <c r="G3272" s="206" t="s">
        <v>91</v>
      </c>
      <c r="H3272" s="212">
        <v>332111</v>
      </c>
    </row>
    <row r="3273" spans="1:8" hidden="1" x14ac:dyDescent="0.35">
      <c r="A3273" s="209">
        <v>3</v>
      </c>
      <c r="B3273" s="206" t="s">
        <v>333</v>
      </c>
      <c r="C3273" s="206" t="s">
        <v>91</v>
      </c>
      <c r="D3273" s="210" t="s">
        <v>3242</v>
      </c>
      <c r="E3273" s="215" t="s">
        <v>484</v>
      </c>
      <c r="F3273" s="209" t="s">
        <v>204</v>
      </c>
      <c r="G3273" s="206" t="s">
        <v>91</v>
      </c>
      <c r="H3273" s="212">
        <v>332111</v>
      </c>
    </row>
    <row r="3274" spans="1:8" ht="29" hidden="1" x14ac:dyDescent="0.35">
      <c r="A3274" s="209">
        <v>3</v>
      </c>
      <c r="B3274" s="206" t="s">
        <v>333</v>
      </c>
      <c r="C3274" s="206" t="s">
        <v>91</v>
      </c>
      <c r="D3274" s="210" t="s">
        <v>3243</v>
      </c>
      <c r="E3274" s="215" t="s">
        <v>484</v>
      </c>
      <c r="F3274" s="209" t="s">
        <v>204</v>
      </c>
      <c r="G3274" s="206" t="s">
        <v>91</v>
      </c>
      <c r="H3274" s="212">
        <v>332111</v>
      </c>
    </row>
    <row r="3275" spans="1:8" ht="29" hidden="1" x14ac:dyDescent="0.35">
      <c r="A3275" s="209">
        <v>3</v>
      </c>
      <c r="B3275" s="206" t="s">
        <v>333</v>
      </c>
      <c r="C3275" s="206" t="s">
        <v>91</v>
      </c>
      <c r="D3275" s="210" t="s">
        <v>3244</v>
      </c>
      <c r="E3275" s="215" t="s">
        <v>484</v>
      </c>
      <c r="F3275" s="209" t="s">
        <v>204</v>
      </c>
      <c r="G3275" s="206" t="s">
        <v>91</v>
      </c>
      <c r="H3275" s="212">
        <v>332111</v>
      </c>
    </row>
    <row r="3276" spans="1:8" x14ac:dyDescent="0.35">
      <c r="A3276" s="209">
        <v>3</v>
      </c>
      <c r="B3276" s="206" t="s">
        <v>333</v>
      </c>
      <c r="C3276" s="206" t="s">
        <v>91</v>
      </c>
      <c r="D3276" s="210" t="s">
        <v>3245</v>
      </c>
      <c r="E3276" s="213" t="s">
        <v>332</v>
      </c>
      <c r="F3276" s="219" t="s">
        <v>205</v>
      </c>
      <c r="G3276" s="206" t="s">
        <v>91</v>
      </c>
      <c r="H3276" s="212">
        <v>8113</v>
      </c>
    </row>
    <row r="3277" spans="1:8" hidden="1" x14ac:dyDescent="0.35">
      <c r="A3277" s="209">
        <v>3</v>
      </c>
      <c r="B3277" s="206" t="s">
        <v>333</v>
      </c>
      <c r="C3277" s="206" t="s">
        <v>91</v>
      </c>
      <c r="D3277" s="210" t="s">
        <v>3246</v>
      </c>
      <c r="E3277" s="214" t="s">
        <v>483</v>
      </c>
      <c r="F3277" s="219" t="s">
        <v>205</v>
      </c>
      <c r="G3277" s="206" t="s">
        <v>91</v>
      </c>
      <c r="H3277" s="212">
        <v>33211</v>
      </c>
    </row>
    <row r="3278" spans="1:8" ht="29" hidden="1" x14ac:dyDescent="0.35">
      <c r="A3278" s="209">
        <v>3</v>
      </c>
      <c r="B3278" s="206" t="s">
        <v>333</v>
      </c>
      <c r="C3278" s="206" t="s">
        <v>91</v>
      </c>
      <c r="D3278" s="210" t="s">
        <v>3247</v>
      </c>
      <c r="E3278" s="215" t="s">
        <v>484</v>
      </c>
      <c r="F3278" s="219" t="s">
        <v>205</v>
      </c>
      <c r="G3278" s="206" t="s">
        <v>91</v>
      </c>
      <c r="H3278" s="212">
        <v>332111</v>
      </c>
    </row>
    <row r="3279" spans="1:8" ht="29" hidden="1" x14ac:dyDescent="0.35">
      <c r="A3279" s="209">
        <v>3</v>
      </c>
      <c r="B3279" s="206" t="s">
        <v>333</v>
      </c>
      <c r="C3279" s="206" t="s">
        <v>91</v>
      </c>
      <c r="D3279" s="210" t="s">
        <v>3248</v>
      </c>
      <c r="E3279" s="215" t="s">
        <v>484</v>
      </c>
      <c r="F3279" s="219" t="s">
        <v>205</v>
      </c>
      <c r="G3279" s="206" t="s">
        <v>91</v>
      </c>
      <c r="H3279" s="212">
        <v>332111</v>
      </c>
    </row>
    <row r="3280" spans="1:8" hidden="1" x14ac:dyDescent="0.35">
      <c r="A3280" s="209">
        <v>3</v>
      </c>
      <c r="B3280" s="206" t="s">
        <v>333</v>
      </c>
      <c r="C3280" s="206" t="s">
        <v>91</v>
      </c>
      <c r="D3280" s="210" t="s">
        <v>3249</v>
      </c>
      <c r="E3280" s="215" t="s">
        <v>484</v>
      </c>
      <c r="F3280" s="219" t="s">
        <v>205</v>
      </c>
      <c r="G3280" s="206" t="s">
        <v>91</v>
      </c>
      <c r="H3280" s="212">
        <v>332111</v>
      </c>
    </row>
    <row r="3281" spans="1:8" ht="29" hidden="1" x14ac:dyDescent="0.35">
      <c r="A3281" s="209">
        <v>3</v>
      </c>
      <c r="B3281" s="206" t="s">
        <v>333</v>
      </c>
      <c r="C3281" s="206" t="s">
        <v>91</v>
      </c>
      <c r="D3281" s="210" t="s">
        <v>3250</v>
      </c>
      <c r="E3281" s="215" t="s">
        <v>484</v>
      </c>
      <c r="F3281" s="219" t="s">
        <v>205</v>
      </c>
      <c r="G3281" s="206" t="s">
        <v>91</v>
      </c>
      <c r="H3281" s="212">
        <v>332111</v>
      </c>
    </row>
    <row r="3282" spans="1:8" ht="29" hidden="1" x14ac:dyDescent="0.35">
      <c r="A3282" s="209">
        <v>3</v>
      </c>
      <c r="B3282" s="206" t="s">
        <v>333</v>
      </c>
      <c r="C3282" s="206" t="s">
        <v>91</v>
      </c>
      <c r="D3282" s="210" t="s">
        <v>3251</v>
      </c>
      <c r="E3282" s="215" t="s">
        <v>484</v>
      </c>
      <c r="F3282" s="219" t="s">
        <v>205</v>
      </c>
      <c r="G3282" s="206" t="s">
        <v>91</v>
      </c>
      <c r="H3282" s="212">
        <v>332111</v>
      </c>
    </row>
    <row r="3283" spans="1:8" ht="29" hidden="1" x14ac:dyDescent="0.35">
      <c r="A3283" s="209">
        <v>3</v>
      </c>
      <c r="B3283" s="206" t="s">
        <v>333</v>
      </c>
      <c r="C3283" s="206" t="s">
        <v>91</v>
      </c>
      <c r="D3283" s="210" t="s">
        <v>3252</v>
      </c>
      <c r="E3283" s="215" t="s">
        <v>484</v>
      </c>
      <c r="F3283" s="219" t="s">
        <v>205</v>
      </c>
      <c r="G3283" s="206" t="s">
        <v>91</v>
      </c>
      <c r="H3283" s="212">
        <v>332111</v>
      </c>
    </row>
    <row r="3284" spans="1:8" ht="29" hidden="1" x14ac:dyDescent="0.35">
      <c r="A3284" s="209">
        <v>3</v>
      </c>
      <c r="B3284" s="206" t="s">
        <v>333</v>
      </c>
      <c r="C3284" s="206" t="s">
        <v>91</v>
      </c>
      <c r="D3284" s="210" t="s">
        <v>3253</v>
      </c>
      <c r="E3284" s="215" t="s">
        <v>484</v>
      </c>
      <c r="F3284" s="219" t="s">
        <v>205</v>
      </c>
      <c r="G3284" s="206" t="s">
        <v>91</v>
      </c>
      <c r="H3284" s="212">
        <v>332111</v>
      </c>
    </row>
    <row r="3285" spans="1:8" hidden="1" x14ac:dyDescent="0.35">
      <c r="A3285" s="209">
        <v>3</v>
      </c>
      <c r="B3285" s="206" t="s">
        <v>333</v>
      </c>
      <c r="C3285" s="206" t="s">
        <v>91</v>
      </c>
      <c r="D3285" s="210" t="s">
        <v>3254</v>
      </c>
      <c r="E3285" s="214" t="s">
        <v>483</v>
      </c>
      <c r="F3285" s="219" t="s">
        <v>205</v>
      </c>
      <c r="G3285" s="206" t="s">
        <v>91</v>
      </c>
      <c r="H3285" s="212">
        <v>33211</v>
      </c>
    </row>
    <row r="3286" spans="1:8" ht="29" hidden="1" x14ac:dyDescent="0.35">
      <c r="A3286" s="209">
        <v>3</v>
      </c>
      <c r="B3286" s="206" t="s">
        <v>333</v>
      </c>
      <c r="C3286" s="206" t="s">
        <v>91</v>
      </c>
      <c r="D3286" s="210" t="s">
        <v>3255</v>
      </c>
      <c r="E3286" s="215" t="s">
        <v>484</v>
      </c>
      <c r="F3286" s="219" t="s">
        <v>205</v>
      </c>
      <c r="G3286" s="206" t="s">
        <v>91</v>
      </c>
      <c r="H3286" s="212">
        <v>332111</v>
      </c>
    </row>
    <row r="3287" spans="1:8" ht="29" hidden="1" x14ac:dyDescent="0.35">
      <c r="A3287" s="209">
        <v>3</v>
      </c>
      <c r="B3287" s="206" t="s">
        <v>333</v>
      </c>
      <c r="C3287" s="206" t="s">
        <v>91</v>
      </c>
      <c r="D3287" s="210" t="s">
        <v>3256</v>
      </c>
      <c r="E3287" s="215" t="s">
        <v>484</v>
      </c>
      <c r="F3287" s="219" t="s">
        <v>205</v>
      </c>
      <c r="G3287" s="206" t="s">
        <v>91</v>
      </c>
      <c r="H3287" s="212">
        <v>332111</v>
      </c>
    </row>
    <row r="3288" spans="1:8" ht="29" hidden="1" x14ac:dyDescent="0.35">
      <c r="A3288" s="209">
        <v>3</v>
      </c>
      <c r="B3288" s="206" t="s">
        <v>333</v>
      </c>
      <c r="C3288" s="206" t="s">
        <v>91</v>
      </c>
      <c r="D3288" s="210" t="s">
        <v>3257</v>
      </c>
      <c r="E3288" s="215" t="s">
        <v>484</v>
      </c>
      <c r="F3288" s="219" t="s">
        <v>205</v>
      </c>
      <c r="G3288" s="206" t="s">
        <v>91</v>
      </c>
      <c r="H3288" s="212">
        <v>332111</v>
      </c>
    </row>
    <row r="3289" spans="1:8" ht="29" hidden="1" x14ac:dyDescent="0.35">
      <c r="A3289" s="209">
        <v>3</v>
      </c>
      <c r="B3289" s="206" t="s">
        <v>333</v>
      </c>
      <c r="C3289" s="206" t="s">
        <v>91</v>
      </c>
      <c r="D3289" s="210" t="s">
        <v>3258</v>
      </c>
      <c r="E3289" s="215" t="s">
        <v>484</v>
      </c>
      <c r="F3289" s="216" t="s">
        <v>727</v>
      </c>
      <c r="G3289" s="206" t="s">
        <v>91</v>
      </c>
      <c r="H3289" s="212">
        <v>332111</v>
      </c>
    </row>
    <row r="3290" spans="1:8" ht="29" hidden="1" x14ac:dyDescent="0.35">
      <c r="A3290" s="209">
        <v>3</v>
      </c>
      <c r="B3290" s="206" t="s">
        <v>333</v>
      </c>
      <c r="C3290" s="206" t="s">
        <v>91</v>
      </c>
      <c r="D3290" s="210" t="s">
        <v>3259</v>
      </c>
      <c r="E3290" s="215" t="s">
        <v>484</v>
      </c>
      <c r="F3290" s="219" t="s">
        <v>205</v>
      </c>
      <c r="G3290" s="206" t="s">
        <v>91</v>
      </c>
      <c r="H3290" s="212">
        <v>332111</v>
      </c>
    </row>
    <row r="3291" spans="1:8" hidden="1" x14ac:dyDescent="0.35">
      <c r="A3291" s="209">
        <v>3</v>
      </c>
      <c r="B3291" s="206" t="s">
        <v>333</v>
      </c>
      <c r="C3291" s="206" t="s">
        <v>91</v>
      </c>
      <c r="D3291" s="210" t="s">
        <v>3260</v>
      </c>
      <c r="E3291" s="215" t="s">
        <v>484</v>
      </c>
      <c r="F3291" s="219" t="s">
        <v>205</v>
      </c>
      <c r="G3291" s="206" t="s">
        <v>91</v>
      </c>
      <c r="H3291" s="212">
        <v>332111</v>
      </c>
    </row>
    <row r="3292" spans="1:8" hidden="1" x14ac:dyDescent="0.35">
      <c r="A3292" s="209">
        <v>3</v>
      </c>
      <c r="B3292" s="206" t="s">
        <v>333</v>
      </c>
      <c r="C3292" s="206" t="s">
        <v>91</v>
      </c>
      <c r="D3292" s="210" t="s">
        <v>3261</v>
      </c>
      <c r="E3292" s="215" t="s">
        <v>484</v>
      </c>
      <c r="F3292" s="219" t="s">
        <v>205</v>
      </c>
      <c r="G3292" s="206" t="s">
        <v>91</v>
      </c>
      <c r="H3292" s="212">
        <v>332111</v>
      </c>
    </row>
    <row r="3293" spans="1:8" ht="43.5" hidden="1" x14ac:dyDescent="0.35">
      <c r="A3293" s="209">
        <v>3</v>
      </c>
      <c r="B3293" s="206" t="s">
        <v>333</v>
      </c>
      <c r="C3293" s="206" t="s">
        <v>91</v>
      </c>
      <c r="D3293" s="210" t="s">
        <v>3262</v>
      </c>
      <c r="E3293" s="215" t="s">
        <v>484</v>
      </c>
      <c r="F3293" s="219" t="s">
        <v>205</v>
      </c>
      <c r="G3293" s="206" t="s">
        <v>91</v>
      </c>
      <c r="H3293" s="212">
        <v>332111</v>
      </c>
    </row>
    <row r="3294" spans="1:8" ht="43.5" hidden="1" x14ac:dyDescent="0.35">
      <c r="A3294" s="209">
        <v>3</v>
      </c>
      <c r="B3294" s="206" t="s">
        <v>333</v>
      </c>
      <c r="C3294" s="206" t="s">
        <v>91</v>
      </c>
      <c r="D3294" s="210" t="s">
        <v>3263</v>
      </c>
      <c r="E3294" s="215" t="s">
        <v>484</v>
      </c>
      <c r="F3294" s="219" t="s">
        <v>205</v>
      </c>
      <c r="G3294" s="206" t="s">
        <v>91</v>
      </c>
      <c r="H3294" s="212">
        <v>332111</v>
      </c>
    </row>
    <row r="3295" spans="1:8" hidden="1" x14ac:dyDescent="0.35">
      <c r="A3295" s="209">
        <v>3</v>
      </c>
      <c r="B3295" s="206" t="s">
        <v>333</v>
      </c>
      <c r="C3295" s="206" t="s">
        <v>91</v>
      </c>
      <c r="D3295" s="210" t="s">
        <v>3264</v>
      </c>
      <c r="E3295" s="215" t="s">
        <v>484</v>
      </c>
      <c r="F3295" s="219" t="s">
        <v>205</v>
      </c>
      <c r="G3295" s="206" t="s">
        <v>91</v>
      </c>
      <c r="H3295" s="212">
        <v>332111</v>
      </c>
    </row>
    <row r="3296" spans="1:8" hidden="1" x14ac:dyDescent="0.35">
      <c r="A3296" s="209">
        <v>3</v>
      </c>
      <c r="B3296" s="206" t="s">
        <v>333</v>
      </c>
      <c r="C3296" s="206" t="s">
        <v>91</v>
      </c>
      <c r="D3296" s="210" t="s">
        <v>3265</v>
      </c>
      <c r="E3296" s="215" t="s">
        <v>484</v>
      </c>
      <c r="F3296" s="219" t="s">
        <v>205</v>
      </c>
      <c r="G3296" s="206" t="s">
        <v>91</v>
      </c>
      <c r="H3296" s="212">
        <v>332111</v>
      </c>
    </row>
    <row r="3297" spans="1:8" hidden="1" x14ac:dyDescent="0.35">
      <c r="A3297" s="209">
        <v>3</v>
      </c>
      <c r="B3297" s="206" t="s">
        <v>333</v>
      </c>
      <c r="C3297" s="206" t="s">
        <v>91</v>
      </c>
      <c r="D3297" s="210" t="s">
        <v>3266</v>
      </c>
      <c r="E3297" s="215" t="s">
        <v>484</v>
      </c>
      <c r="F3297" s="219" t="s">
        <v>205</v>
      </c>
      <c r="G3297" s="206" t="s">
        <v>91</v>
      </c>
      <c r="H3297" s="212">
        <v>332111</v>
      </c>
    </row>
    <row r="3298" spans="1:8" hidden="1" x14ac:dyDescent="0.35">
      <c r="A3298" s="209">
        <v>3</v>
      </c>
      <c r="B3298" s="206" t="s">
        <v>333</v>
      </c>
      <c r="C3298" s="206" t="s">
        <v>91</v>
      </c>
      <c r="D3298" s="210" t="s">
        <v>3267</v>
      </c>
      <c r="E3298" s="215" t="s">
        <v>484</v>
      </c>
      <c r="F3298" s="219" t="s">
        <v>205</v>
      </c>
      <c r="G3298" s="206" t="s">
        <v>91</v>
      </c>
      <c r="H3298" s="212">
        <v>332111</v>
      </c>
    </row>
    <row r="3299" spans="1:8" hidden="1" x14ac:dyDescent="0.35">
      <c r="A3299" s="209">
        <v>3</v>
      </c>
      <c r="B3299" s="206" t="s">
        <v>333</v>
      </c>
      <c r="C3299" s="206" t="s">
        <v>91</v>
      </c>
      <c r="D3299" s="210" t="s">
        <v>3268</v>
      </c>
      <c r="E3299" s="215" t="s">
        <v>484</v>
      </c>
      <c r="F3299" s="219" t="s">
        <v>205</v>
      </c>
      <c r="G3299" s="206" t="s">
        <v>91</v>
      </c>
      <c r="H3299" s="212">
        <v>332111</v>
      </c>
    </row>
    <row r="3300" spans="1:8" hidden="1" x14ac:dyDescent="0.35">
      <c r="A3300" s="209">
        <v>3</v>
      </c>
      <c r="B3300" s="206" t="s">
        <v>333</v>
      </c>
      <c r="C3300" s="206" t="s">
        <v>91</v>
      </c>
      <c r="D3300" s="210" t="s">
        <v>3269</v>
      </c>
      <c r="E3300" s="215" t="s">
        <v>484</v>
      </c>
      <c r="F3300" s="219" t="s">
        <v>205</v>
      </c>
      <c r="G3300" s="206" t="s">
        <v>91</v>
      </c>
      <c r="H3300" s="212">
        <v>332111</v>
      </c>
    </row>
    <row r="3301" spans="1:8" ht="29" hidden="1" x14ac:dyDescent="0.35">
      <c r="A3301" s="209">
        <v>3</v>
      </c>
      <c r="B3301" s="206" t="s">
        <v>333</v>
      </c>
      <c r="C3301" s="206" t="s">
        <v>91</v>
      </c>
      <c r="D3301" s="210" t="s">
        <v>3270</v>
      </c>
      <c r="E3301" s="214" t="s">
        <v>483</v>
      </c>
      <c r="F3301" s="219" t="s">
        <v>205</v>
      </c>
      <c r="G3301" s="206" t="s">
        <v>91</v>
      </c>
      <c r="H3301" s="212">
        <v>33211</v>
      </c>
    </row>
    <row r="3302" spans="1:8" ht="43.5" hidden="1" x14ac:dyDescent="0.35">
      <c r="A3302" s="209">
        <v>3</v>
      </c>
      <c r="B3302" s="206" t="s">
        <v>333</v>
      </c>
      <c r="C3302" s="206" t="s">
        <v>91</v>
      </c>
      <c r="D3302" s="210" t="s">
        <v>3271</v>
      </c>
      <c r="E3302" s="215" t="s">
        <v>484</v>
      </c>
      <c r="F3302" s="219" t="s">
        <v>205</v>
      </c>
      <c r="G3302" s="206" t="s">
        <v>91</v>
      </c>
      <c r="H3302" s="212">
        <v>332111</v>
      </c>
    </row>
    <row r="3303" spans="1:8" hidden="1" x14ac:dyDescent="0.35">
      <c r="A3303" s="209">
        <v>3</v>
      </c>
      <c r="B3303" s="206" t="s">
        <v>333</v>
      </c>
      <c r="C3303" s="206" t="s">
        <v>91</v>
      </c>
      <c r="D3303" s="210" t="s">
        <v>3272</v>
      </c>
      <c r="E3303" s="215" t="s">
        <v>484</v>
      </c>
      <c r="F3303" s="219" t="s">
        <v>205</v>
      </c>
      <c r="G3303" s="206" t="s">
        <v>91</v>
      </c>
      <c r="H3303" s="212">
        <v>332111</v>
      </c>
    </row>
    <row r="3304" spans="1:8" ht="29" hidden="1" x14ac:dyDescent="0.35">
      <c r="A3304" s="209">
        <v>3</v>
      </c>
      <c r="B3304" s="206" t="s">
        <v>333</v>
      </c>
      <c r="C3304" s="206" t="s">
        <v>91</v>
      </c>
      <c r="D3304" s="210" t="s">
        <v>3273</v>
      </c>
      <c r="E3304" s="215" t="s">
        <v>484</v>
      </c>
      <c r="F3304" s="219" t="s">
        <v>205</v>
      </c>
      <c r="G3304" s="206" t="s">
        <v>91</v>
      </c>
      <c r="H3304" s="212">
        <v>332111</v>
      </c>
    </row>
    <row r="3305" spans="1:8" ht="29" hidden="1" x14ac:dyDescent="0.35">
      <c r="A3305" s="209">
        <v>3</v>
      </c>
      <c r="B3305" s="206" t="s">
        <v>333</v>
      </c>
      <c r="C3305" s="206" t="s">
        <v>91</v>
      </c>
      <c r="D3305" s="210" t="s">
        <v>3274</v>
      </c>
      <c r="E3305" s="215" t="s">
        <v>484</v>
      </c>
      <c r="F3305" s="219" t="s">
        <v>205</v>
      </c>
      <c r="G3305" s="206" t="s">
        <v>91</v>
      </c>
      <c r="H3305" s="212">
        <v>332111</v>
      </c>
    </row>
    <row r="3306" spans="1:8" hidden="1" x14ac:dyDescent="0.35">
      <c r="A3306" s="209">
        <v>3</v>
      </c>
      <c r="B3306" s="206" t="s">
        <v>333</v>
      </c>
      <c r="C3306" s="206" t="s">
        <v>91</v>
      </c>
      <c r="D3306" s="210" t="s">
        <v>3275</v>
      </c>
      <c r="E3306" s="215" t="s">
        <v>484</v>
      </c>
      <c r="F3306" s="219" t="s">
        <v>205</v>
      </c>
      <c r="G3306" s="206" t="s">
        <v>91</v>
      </c>
      <c r="H3306" s="212">
        <v>332111</v>
      </c>
    </row>
    <row r="3307" spans="1:8" ht="43.5" hidden="1" x14ac:dyDescent="0.35">
      <c r="A3307" s="209">
        <v>3</v>
      </c>
      <c r="B3307" s="206" t="s">
        <v>333</v>
      </c>
      <c r="C3307" s="206" t="s">
        <v>91</v>
      </c>
      <c r="D3307" s="210" t="s">
        <v>3276</v>
      </c>
      <c r="E3307" s="215" t="s">
        <v>484</v>
      </c>
      <c r="F3307" s="219" t="s">
        <v>205</v>
      </c>
      <c r="G3307" s="206" t="s">
        <v>91</v>
      </c>
      <c r="H3307" s="212">
        <v>332111</v>
      </c>
    </row>
    <row r="3308" spans="1:8" ht="29" hidden="1" x14ac:dyDescent="0.35">
      <c r="A3308" s="209">
        <v>3</v>
      </c>
      <c r="B3308" s="206" t="s">
        <v>333</v>
      </c>
      <c r="C3308" s="206" t="s">
        <v>91</v>
      </c>
      <c r="D3308" s="210" t="s">
        <v>3277</v>
      </c>
      <c r="E3308" s="215" t="s">
        <v>484</v>
      </c>
      <c r="F3308" s="219" t="s">
        <v>205</v>
      </c>
      <c r="G3308" s="206" t="s">
        <v>91</v>
      </c>
      <c r="H3308" s="212">
        <v>332111</v>
      </c>
    </row>
    <row r="3309" spans="1:8" ht="29" hidden="1" x14ac:dyDescent="0.35">
      <c r="A3309" s="209">
        <v>3</v>
      </c>
      <c r="B3309" s="206" t="s">
        <v>333</v>
      </c>
      <c r="C3309" s="206" t="s">
        <v>91</v>
      </c>
      <c r="D3309" s="210" t="s">
        <v>3278</v>
      </c>
      <c r="E3309" s="215" t="s">
        <v>484</v>
      </c>
      <c r="F3309" s="219" t="s">
        <v>205</v>
      </c>
      <c r="G3309" s="206" t="s">
        <v>91</v>
      </c>
      <c r="H3309" s="212">
        <v>332111</v>
      </c>
    </row>
    <row r="3310" spans="1:8" ht="29" hidden="1" x14ac:dyDescent="0.35">
      <c r="A3310" s="209">
        <v>3</v>
      </c>
      <c r="B3310" s="206" t="s">
        <v>333</v>
      </c>
      <c r="C3310" s="206" t="s">
        <v>91</v>
      </c>
      <c r="D3310" s="210" t="s">
        <v>3279</v>
      </c>
      <c r="E3310" s="214" t="s">
        <v>483</v>
      </c>
      <c r="F3310" s="219" t="s">
        <v>205</v>
      </c>
      <c r="G3310" s="206" t="s">
        <v>91</v>
      </c>
      <c r="H3310" s="212">
        <v>33211</v>
      </c>
    </row>
    <row r="3311" spans="1:8" ht="29" hidden="1" x14ac:dyDescent="0.35">
      <c r="A3311" s="209">
        <v>3</v>
      </c>
      <c r="B3311" s="206" t="s">
        <v>333</v>
      </c>
      <c r="C3311" s="206" t="s">
        <v>91</v>
      </c>
      <c r="D3311" s="210" t="s">
        <v>3280</v>
      </c>
      <c r="E3311" s="215" t="s">
        <v>484</v>
      </c>
      <c r="F3311" s="216" t="s">
        <v>728</v>
      </c>
      <c r="G3311" s="206" t="s">
        <v>91</v>
      </c>
      <c r="H3311" s="212">
        <v>332111</v>
      </c>
    </row>
    <row r="3312" spans="1:8" ht="29" hidden="1" x14ac:dyDescent="0.35">
      <c r="A3312" s="209">
        <v>3</v>
      </c>
      <c r="B3312" s="206" t="s">
        <v>333</v>
      </c>
      <c r="C3312" s="206" t="s">
        <v>91</v>
      </c>
      <c r="D3312" s="210" t="s">
        <v>3281</v>
      </c>
      <c r="E3312" s="215" t="s">
        <v>484</v>
      </c>
      <c r="F3312" s="219" t="s">
        <v>205</v>
      </c>
      <c r="G3312" s="206" t="s">
        <v>91</v>
      </c>
      <c r="H3312" s="212">
        <v>332111</v>
      </c>
    </row>
    <row r="3313" spans="1:8" x14ac:dyDescent="0.35">
      <c r="A3313" s="209">
        <v>3</v>
      </c>
      <c r="B3313" s="206" t="s">
        <v>333</v>
      </c>
      <c r="C3313" s="206" t="s">
        <v>91</v>
      </c>
      <c r="D3313" s="210" t="s">
        <v>3282</v>
      </c>
      <c r="E3313" s="213" t="s">
        <v>332</v>
      </c>
      <c r="F3313" s="219" t="s">
        <v>206</v>
      </c>
      <c r="G3313" s="206" t="s">
        <v>91</v>
      </c>
      <c r="H3313" s="212">
        <v>8114</v>
      </c>
    </row>
    <row r="3314" spans="1:8" hidden="1" x14ac:dyDescent="0.35">
      <c r="A3314" s="209">
        <v>3</v>
      </c>
      <c r="B3314" s="206" t="s">
        <v>333</v>
      </c>
      <c r="C3314" s="206" t="s">
        <v>91</v>
      </c>
      <c r="D3314" s="210" t="s">
        <v>3283</v>
      </c>
      <c r="E3314" s="214" t="s">
        <v>483</v>
      </c>
      <c r="F3314" s="219" t="s">
        <v>206</v>
      </c>
      <c r="G3314" s="206" t="s">
        <v>91</v>
      </c>
      <c r="H3314" s="212">
        <v>33211</v>
      </c>
    </row>
    <row r="3315" spans="1:8" ht="29" hidden="1" x14ac:dyDescent="0.35">
      <c r="A3315" s="209">
        <v>3</v>
      </c>
      <c r="B3315" s="206" t="s">
        <v>333</v>
      </c>
      <c r="C3315" s="206" t="s">
        <v>91</v>
      </c>
      <c r="D3315" s="210" t="s">
        <v>3284</v>
      </c>
      <c r="E3315" s="215" t="s">
        <v>484</v>
      </c>
      <c r="F3315" s="219" t="s">
        <v>206</v>
      </c>
      <c r="G3315" s="206" t="s">
        <v>91</v>
      </c>
      <c r="H3315" s="212">
        <v>332111</v>
      </c>
    </row>
    <row r="3316" spans="1:8" ht="58" hidden="1" x14ac:dyDescent="0.35">
      <c r="A3316" s="209">
        <v>3</v>
      </c>
      <c r="B3316" s="206" t="s">
        <v>333</v>
      </c>
      <c r="C3316" s="206" t="s">
        <v>91</v>
      </c>
      <c r="D3316" s="210" t="s">
        <v>3285</v>
      </c>
      <c r="E3316" s="215" t="s">
        <v>484</v>
      </c>
      <c r="F3316" s="219" t="s">
        <v>206</v>
      </c>
      <c r="G3316" s="206" t="s">
        <v>91</v>
      </c>
      <c r="H3316" s="212">
        <v>332111</v>
      </c>
    </row>
    <row r="3317" spans="1:8" ht="29" hidden="1" x14ac:dyDescent="0.35">
      <c r="A3317" s="209">
        <v>3</v>
      </c>
      <c r="B3317" s="206" t="s">
        <v>333</v>
      </c>
      <c r="C3317" s="206" t="s">
        <v>91</v>
      </c>
      <c r="D3317" s="210" t="s">
        <v>3286</v>
      </c>
      <c r="E3317" s="215" t="s">
        <v>484</v>
      </c>
      <c r="F3317" s="219" t="s">
        <v>206</v>
      </c>
      <c r="G3317" s="206" t="s">
        <v>91</v>
      </c>
      <c r="H3317" s="212">
        <v>332111</v>
      </c>
    </row>
    <row r="3318" spans="1:8" ht="29" hidden="1" x14ac:dyDescent="0.35">
      <c r="A3318" s="209">
        <v>3</v>
      </c>
      <c r="B3318" s="206" t="s">
        <v>333</v>
      </c>
      <c r="C3318" s="206" t="s">
        <v>91</v>
      </c>
      <c r="D3318" s="210" t="s">
        <v>3287</v>
      </c>
      <c r="E3318" s="214" t="s">
        <v>483</v>
      </c>
      <c r="F3318" s="219" t="s">
        <v>206</v>
      </c>
      <c r="G3318" s="206" t="s">
        <v>91</v>
      </c>
      <c r="H3318" s="212">
        <v>33211</v>
      </c>
    </row>
    <row r="3319" spans="1:8" ht="29" hidden="1" x14ac:dyDescent="0.35">
      <c r="A3319" s="209">
        <v>3</v>
      </c>
      <c r="B3319" s="206" t="s">
        <v>333</v>
      </c>
      <c r="C3319" s="206" t="s">
        <v>91</v>
      </c>
      <c r="D3319" s="210" t="s">
        <v>3288</v>
      </c>
      <c r="E3319" s="215" t="s">
        <v>484</v>
      </c>
      <c r="F3319" s="219" t="s">
        <v>206</v>
      </c>
      <c r="G3319" s="206" t="s">
        <v>91</v>
      </c>
      <c r="H3319" s="212">
        <v>332111</v>
      </c>
    </row>
    <row r="3320" spans="1:8" ht="29" hidden="1" x14ac:dyDescent="0.35">
      <c r="A3320" s="209">
        <v>3</v>
      </c>
      <c r="B3320" s="206" t="s">
        <v>333</v>
      </c>
      <c r="C3320" s="206" t="s">
        <v>91</v>
      </c>
      <c r="D3320" s="210" t="s">
        <v>3289</v>
      </c>
      <c r="E3320" s="215" t="s">
        <v>484</v>
      </c>
      <c r="F3320" s="219" t="s">
        <v>206</v>
      </c>
      <c r="G3320" s="206" t="s">
        <v>91</v>
      </c>
      <c r="H3320" s="212">
        <v>332111</v>
      </c>
    </row>
    <row r="3321" spans="1:8" ht="29" hidden="1" x14ac:dyDescent="0.35">
      <c r="A3321" s="209">
        <v>3</v>
      </c>
      <c r="B3321" s="206" t="s">
        <v>333</v>
      </c>
      <c r="C3321" s="206" t="s">
        <v>91</v>
      </c>
      <c r="D3321" s="210" t="s">
        <v>3290</v>
      </c>
      <c r="E3321" s="215" t="s">
        <v>484</v>
      </c>
      <c r="F3321" s="219" t="s">
        <v>206</v>
      </c>
      <c r="G3321" s="206" t="s">
        <v>91</v>
      </c>
      <c r="H3321" s="212">
        <v>332111</v>
      </c>
    </row>
    <row r="3322" spans="1:8" ht="43.5" hidden="1" x14ac:dyDescent="0.35">
      <c r="A3322" s="209">
        <v>3</v>
      </c>
      <c r="B3322" s="206" t="s">
        <v>333</v>
      </c>
      <c r="C3322" s="206" t="s">
        <v>91</v>
      </c>
      <c r="D3322" s="210" t="s">
        <v>3291</v>
      </c>
      <c r="E3322" s="215" t="s">
        <v>484</v>
      </c>
      <c r="F3322" s="219" t="s">
        <v>206</v>
      </c>
      <c r="G3322" s="206" t="s">
        <v>91</v>
      </c>
      <c r="H3322" s="212">
        <v>332111</v>
      </c>
    </row>
    <row r="3323" spans="1:8" hidden="1" x14ac:dyDescent="0.35">
      <c r="A3323" s="209">
        <v>3</v>
      </c>
      <c r="B3323" s="206" t="s">
        <v>333</v>
      </c>
      <c r="C3323" s="206" t="s">
        <v>91</v>
      </c>
      <c r="D3323" s="210" t="s">
        <v>3292</v>
      </c>
      <c r="E3323" s="214" t="s">
        <v>483</v>
      </c>
      <c r="F3323" s="219" t="s">
        <v>206</v>
      </c>
      <c r="G3323" s="206" t="s">
        <v>91</v>
      </c>
      <c r="H3323" s="212">
        <v>33211</v>
      </c>
    </row>
    <row r="3324" spans="1:8" ht="29" hidden="1" x14ac:dyDescent="0.35">
      <c r="A3324" s="209">
        <v>3</v>
      </c>
      <c r="B3324" s="206" t="s">
        <v>333</v>
      </c>
      <c r="C3324" s="206" t="s">
        <v>91</v>
      </c>
      <c r="D3324" s="210" t="s">
        <v>3293</v>
      </c>
      <c r="E3324" s="215" t="s">
        <v>484</v>
      </c>
      <c r="F3324" s="219" t="s">
        <v>206</v>
      </c>
      <c r="G3324" s="206" t="s">
        <v>91</v>
      </c>
      <c r="H3324" s="212">
        <v>332111</v>
      </c>
    </row>
    <row r="3325" spans="1:8" hidden="1" x14ac:dyDescent="0.35">
      <c r="A3325" s="209">
        <v>3</v>
      </c>
      <c r="B3325" s="206" t="s">
        <v>333</v>
      </c>
      <c r="C3325" s="206" t="s">
        <v>91</v>
      </c>
      <c r="D3325" s="210" t="s">
        <v>3294</v>
      </c>
      <c r="E3325" s="215" t="s">
        <v>484</v>
      </c>
      <c r="F3325" s="219" t="s">
        <v>206</v>
      </c>
      <c r="G3325" s="206" t="s">
        <v>91</v>
      </c>
      <c r="H3325" s="212">
        <v>332111</v>
      </c>
    </row>
    <row r="3326" spans="1:8" hidden="1" x14ac:dyDescent="0.35">
      <c r="A3326" s="209">
        <v>3</v>
      </c>
      <c r="B3326" s="206" t="s">
        <v>333</v>
      </c>
      <c r="C3326" s="206" t="s">
        <v>91</v>
      </c>
      <c r="D3326" s="210" t="s">
        <v>3295</v>
      </c>
      <c r="E3326" s="215" t="s">
        <v>484</v>
      </c>
      <c r="F3326" s="219" t="s">
        <v>206</v>
      </c>
      <c r="G3326" s="206" t="s">
        <v>91</v>
      </c>
      <c r="H3326" s="212">
        <v>332111</v>
      </c>
    </row>
    <row r="3327" spans="1:8" ht="29" hidden="1" x14ac:dyDescent="0.35">
      <c r="A3327" s="209">
        <v>3</v>
      </c>
      <c r="B3327" s="206" t="s">
        <v>333</v>
      </c>
      <c r="C3327" s="206" t="s">
        <v>91</v>
      </c>
      <c r="D3327" s="210" t="s">
        <v>3296</v>
      </c>
      <c r="E3327" s="215" t="s">
        <v>484</v>
      </c>
      <c r="F3327" s="219" t="s">
        <v>206</v>
      </c>
      <c r="G3327" s="206" t="s">
        <v>91</v>
      </c>
      <c r="H3327" s="212">
        <v>332111</v>
      </c>
    </row>
    <row r="3328" spans="1:8" ht="29" hidden="1" x14ac:dyDescent="0.35">
      <c r="A3328" s="209">
        <v>3</v>
      </c>
      <c r="B3328" s="206" t="s">
        <v>333</v>
      </c>
      <c r="C3328" s="206" t="s">
        <v>91</v>
      </c>
      <c r="D3328" s="210" t="s">
        <v>3297</v>
      </c>
      <c r="E3328" s="214" t="s">
        <v>483</v>
      </c>
      <c r="F3328" s="219" t="s">
        <v>206</v>
      </c>
      <c r="G3328" s="206" t="s">
        <v>91</v>
      </c>
      <c r="H3328" s="212">
        <v>33211</v>
      </c>
    </row>
    <row r="3329" spans="1:8" ht="29" hidden="1" x14ac:dyDescent="0.35">
      <c r="A3329" s="209">
        <v>3</v>
      </c>
      <c r="B3329" s="206" t="s">
        <v>333</v>
      </c>
      <c r="C3329" s="206" t="s">
        <v>91</v>
      </c>
      <c r="D3329" s="210" t="s">
        <v>3298</v>
      </c>
      <c r="E3329" s="215" t="s">
        <v>484</v>
      </c>
      <c r="F3329" s="219" t="s">
        <v>206</v>
      </c>
      <c r="G3329" s="206" t="s">
        <v>91</v>
      </c>
      <c r="H3329" s="212">
        <v>332111</v>
      </c>
    </row>
    <row r="3330" spans="1:8" ht="29" hidden="1" x14ac:dyDescent="0.35">
      <c r="A3330" s="209">
        <v>3</v>
      </c>
      <c r="B3330" s="206" t="s">
        <v>333</v>
      </c>
      <c r="C3330" s="206" t="s">
        <v>91</v>
      </c>
      <c r="D3330" s="210" t="s">
        <v>3299</v>
      </c>
      <c r="E3330" s="215" t="s">
        <v>484</v>
      </c>
      <c r="F3330" s="219" t="s">
        <v>206</v>
      </c>
      <c r="G3330" s="206" t="s">
        <v>91</v>
      </c>
      <c r="H3330" s="212">
        <v>332111</v>
      </c>
    </row>
    <row r="3331" spans="1:8" ht="29" hidden="1" x14ac:dyDescent="0.35">
      <c r="A3331" s="209">
        <v>3</v>
      </c>
      <c r="B3331" s="206" t="s">
        <v>333</v>
      </c>
      <c r="C3331" s="206" t="s">
        <v>91</v>
      </c>
      <c r="D3331" s="210" t="s">
        <v>3300</v>
      </c>
      <c r="E3331" s="214" t="s">
        <v>483</v>
      </c>
      <c r="F3331" s="219" t="s">
        <v>206</v>
      </c>
      <c r="G3331" s="206" t="s">
        <v>91</v>
      </c>
      <c r="H3331" s="212">
        <v>33211</v>
      </c>
    </row>
    <row r="3332" spans="1:8" ht="43.5" hidden="1" x14ac:dyDescent="0.35">
      <c r="A3332" s="209">
        <v>3</v>
      </c>
      <c r="B3332" s="206" t="s">
        <v>333</v>
      </c>
      <c r="C3332" s="206" t="s">
        <v>91</v>
      </c>
      <c r="D3332" s="210" t="s">
        <v>3301</v>
      </c>
      <c r="E3332" s="215" t="s">
        <v>484</v>
      </c>
      <c r="F3332" s="219" t="s">
        <v>206</v>
      </c>
      <c r="G3332" s="206" t="s">
        <v>91</v>
      </c>
      <c r="H3332" s="212">
        <v>332111</v>
      </c>
    </row>
    <row r="3333" spans="1:8" ht="29" hidden="1" x14ac:dyDescent="0.35">
      <c r="A3333" s="209">
        <v>3</v>
      </c>
      <c r="B3333" s="206" t="s">
        <v>333</v>
      </c>
      <c r="C3333" s="206" t="s">
        <v>91</v>
      </c>
      <c r="D3333" s="210" t="s">
        <v>3302</v>
      </c>
      <c r="E3333" s="215" t="s">
        <v>484</v>
      </c>
      <c r="F3333" s="219" t="s">
        <v>206</v>
      </c>
      <c r="G3333" s="206" t="s">
        <v>91</v>
      </c>
      <c r="H3333" s="212">
        <v>332111</v>
      </c>
    </row>
    <row r="3334" spans="1:8" hidden="1" x14ac:dyDescent="0.35">
      <c r="A3334" s="209">
        <v>3</v>
      </c>
      <c r="B3334" s="206" t="s">
        <v>333</v>
      </c>
      <c r="C3334" s="206" t="s">
        <v>91</v>
      </c>
      <c r="D3334" s="210" t="s">
        <v>3303</v>
      </c>
      <c r="E3334" s="214" t="s">
        <v>483</v>
      </c>
      <c r="F3334" s="219" t="s">
        <v>206</v>
      </c>
      <c r="G3334" s="206" t="s">
        <v>91</v>
      </c>
      <c r="H3334" s="212">
        <v>33211</v>
      </c>
    </row>
    <row r="3335" spans="1:8" hidden="1" x14ac:dyDescent="0.35">
      <c r="A3335" s="209">
        <v>3</v>
      </c>
      <c r="B3335" s="206" t="s">
        <v>333</v>
      </c>
      <c r="C3335" s="206" t="s">
        <v>91</v>
      </c>
      <c r="D3335" s="210" t="s">
        <v>3304</v>
      </c>
      <c r="E3335" s="215" t="s">
        <v>484</v>
      </c>
      <c r="F3335" s="219" t="s">
        <v>206</v>
      </c>
      <c r="G3335" s="206" t="s">
        <v>91</v>
      </c>
      <c r="H3335" s="212">
        <v>332111</v>
      </c>
    </row>
    <row r="3336" spans="1:8" ht="29" hidden="1" x14ac:dyDescent="0.35">
      <c r="A3336" s="209">
        <v>3</v>
      </c>
      <c r="B3336" s="206" t="s">
        <v>333</v>
      </c>
      <c r="C3336" s="206" t="s">
        <v>91</v>
      </c>
      <c r="D3336" s="210" t="s">
        <v>3305</v>
      </c>
      <c r="E3336" s="215" t="s">
        <v>484</v>
      </c>
      <c r="F3336" s="219" t="s">
        <v>206</v>
      </c>
      <c r="G3336" s="206" t="s">
        <v>91</v>
      </c>
      <c r="H3336" s="212">
        <v>332111</v>
      </c>
    </row>
    <row r="3337" spans="1:8" ht="29" hidden="1" x14ac:dyDescent="0.35">
      <c r="A3337" s="209">
        <v>3</v>
      </c>
      <c r="B3337" s="206" t="s">
        <v>333</v>
      </c>
      <c r="C3337" s="206" t="s">
        <v>91</v>
      </c>
      <c r="D3337" s="210" t="s">
        <v>3306</v>
      </c>
      <c r="E3337" s="214" t="s">
        <v>483</v>
      </c>
      <c r="F3337" s="219" t="s">
        <v>206</v>
      </c>
      <c r="G3337" s="206" t="s">
        <v>91</v>
      </c>
      <c r="H3337" s="212">
        <v>33211</v>
      </c>
    </row>
    <row r="3338" spans="1:8" ht="29" hidden="1" x14ac:dyDescent="0.35">
      <c r="A3338" s="209">
        <v>3</v>
      </c>
      <c r="B3338" s="206" t="s">
        <v>333</v>
      </c>
      <c r="C3338" s="206" t="s">
        <v>91</v>
      </c>
      <c r="D3338" s="210" t="s">
        <v>3307</v>
      </c>
      <c r="E3338" s="215" t="s">
        <v>484</v>
      </c>
      <c r="F3338" s="219" t="s">
        <v>206</v>
      </c>
      <c r="G3338" s="206" t="s">
        <v>91</v>
      </c>
      <c r="H3338" s="212">
        <v>332111</v>
      </c>
    </row>
    <row r="3339" spans="1:8" ht="43.5" hidden="1" x14ac:dyDescent="0.35">
      <c r="A3339" s="209">
        <v>3</v>
      </c>
      <c r="B3339" s="206" t="s">
        <v>333</v>
      </c>
      <c r="C3339" s="206" t="s">
        <v>91</v>
      </c>
      <c r="D3339" s="210" t="s">
        <v>3308</v>
      </c>
      <c r="E3339" s="215" t="s">
        <v>484</v>
      </c>
      <c r="F3339" s="219" t="s">
        <v>206</v>
      </c>
      <c r="G3339" s="206" t="s">
        <v>91</v>
      </c>
      <c r="H3339" s="212">
        <v>332111</v>
      </c>
    </row>
    <row r="3340" spans="1:8" ht="29" hidden="1" x14ac:dyDescent="0.35">
      <c r="A3340" s="209">
        <v>3</v>
      </c>
      <c r="B3340" s="206" t="s">
        <v>333</v>
      </c>
      <c r="C3340" s="206" t="s">
        <v>91</v>
      </c>
      <c r="D3340" s="210" t="s">
        <v>3309</v>
      </c>
      <c r="E3340" s="215" t="s">
        <v>484</v>
      </c>
      <c r="F3340" s="219" t="s">
        <v>206</v>
      </c>
      <c r="G3340" s="206" t="s">
        <v>91</v>
      </c>
      <c r="H3340" s="212">
        <v>332111</v>
      </c>
    </row>
    <row r="3341" spans="1:8" hidden="1" x14ac:dyDescent="0.35">
      <c r="A3341" s="209">
        <v>3</v>
      </c>
      <c r="B3341" s="206" t="s">
        <v>333</v>
      </c>
      <c r="C3341" s="206" t="s">
        <v>91</v>
      </c>
      <c r="D3341" s="210" t="s">
        <v>3310</v>
      </c>
      <c r="E3341" s="214" t="s">
        <v>483</v>
      </c>
      <c r="F3341" s="219" t="s">
        <v>206</v>
      </c>
      <c r="G3341" s="206" t="s">
        <v>91</v>
      </c>
      <c r="H3341" s="212">
        <v>33211</v>
      </c>
    </row>
    <row r="3342" spans="1:8" ht="43.5" hidden="1" x14ac:dyDescent="0.35">
      <c r="A3342" s="209">
        <v>3</v>
      </c>
      <c r="B3342" s="206" t="s">
        <v>333</v>
      </c>
      <c r="C3342" s="206" t="s">
        <v>91</v>
      </c>
      <c r="D3342" s="210" t="s">
        <v>3311</v>
      </c>
      <c r="E3342" s="215" t="s">
        <v>484</v>
      </c>
      <c r="F3342" s="219" t="s">
        <v>206</v>
      </c>
      <c r="G3342" s="206" t="s">
        <v>91</v>
      </c>
      <c r="H3342" s="212">
        <v>332111</v>
      </c>
    </row>
    <row r="3343" spans="1:8" ht="72.5" hidden="1" x14ac:dyDescent="0.35">
      <c r="A3343" s="209">
        <v>3</v>
      </c>
      <c r="B3343" s="206" t="s">
        <v>333</v>
      </c>
      <c r="C3343" s="206" t="s">
        <v>91</v>
      </c>
      <c r="D3343" s="210" t="s">
        <v>3312</v>
      </c>
      <c r="E3343" s="215" t="s">
        <v>484</v>
      </c>
      <c r="F3343" s="219" t="s">
        <v>206</v>
      </c>
      <c r="G3343" s="206" t="s">
        <v>91</v>
      </c>
      <c r="H3343" s="212">
        <v>332111</v>
      </c>
    </row>
    <row r="3344" spans="1:8" ht="58" hidden="1" x14ac:dyDescent="0.35">
      <c r="A3344" s="209">
        <v>3</v>
      </c>
      <c r="B3344" s="206" t="s">
        <v>333</v>
      </c>
      <c r="C3344" s="206" t="s">
        <v>91</v>
      </c>
      <c r="D3344" s="210" t="s">
        <v>3313</v>
      </c>
      <c r="E3344" s="215" t="s">
        <v>484</v>
      </c>
      <c r="F3344" s="219" t="s">
        <v>206</v>
      </c>
      <c r="G3344" s="206" t="s">
        <v>91</v>
      </c>
      <c r="H3344" s="212">
        <v>332111</v>
      </c>
    </row>
    <row r="3345" spans="1:8" hidden="1" x14ac:dyDescent="0.35">
      <c r="A3345" s="209">
        <v>3</v>
      </c>
      <c r="B3345" s="206" t="s">
        <v>333</v>
      </c>
      <c r="C3345" s="206" t="s">
        <v>91</v>
      </c>
      <c r="D3345" s="210" t="s">
        <v>3314</v>
      </c>
      <c r="E3345" s="215" t="s">
        <v>484</v>
      </c>
      <c r="F3345" s="219" t="s">
        <v>206</v>
      </c>
      <c r="G3345" s="206" t="s">
        <v>91</v>
      </c>
      <c r="H3345" s="212">
        <v>332111</v>
      </c>
    </row>
    <row r="3346" spans="1:8" ht="29" hidden="1" x14ac:dyDescent="0.35">
      <c r="A3346" s="209">
        <v>3</v>
      </c>
      <c r="B3346" s="206" t="s">
        <v>333</v>
      </c>
      <c r="C3346" s="206" t="s">
        <v>91</v>
      </c>
      <c r="D3346" s="210" t="s">
        <v>3315</v>
      </c>
      <c r="E3346" s="215" t="s">
        <v>484</v>
      </c>
      <c r="F3346" s="219" t="s">
        <v>206</v>
      </c>
      <c r="G3346" s="206" t="s">
        <v>91</v>
      </c>
      <c r="H3346" s="212">
        <v>332111</v>
      </c>
    </row>
    <row r="3347" spans="1:8" ht="29" hidden="1" x14ac:dyDescent="0.35">
      <c r="A3347" s="209">
        <v>3</v>
      </c>
      <c r="B3347" s="206" t="s">
        <v>333</v>
      </c>
      <c r="C3347" s="206" t="s">
        <v>91</v>
      </c>
      <c r="D3347" s="210" t="s">
        <v>3316</v>
      </c>
      <c r="E3347" s="215" t="s">
        <v>484</v>
      </c>
      <c r="F3347" s="219" t="s">
        <v>206</v>
      </c>
      <c r="G3347" s="206" t="s">
        <v>91</v>
      </c>
      <c r="H3347" s="212">
        <v>332111</v>
      </c>
    </row>
    <row r="3348" spans="1:8" ht="29" hidden="1" x14ac:dyDescent="0.35">
      <c r="A3348" s="209">
        <v>3</v>
      </c>
      <c r="B3348" s="206" t="s">
        <v>333</v>
      </c>
      <c r="C3348" s="206" t="s">
        <v>91</v>
      </c>
      <c r="D3348" s="210" t="s">
        <v>3317</v>
      </c>
      <c r="E3348" s="215" t="s">
        <v>484</v>
      </c>
      <c r="F3348" s="219" t="s">
        <v>206</v>
      </c>
      <c r="G3348" s="206" t="s">
        <v>91</v>
      </c>
      <c r="H3348" s="212">
        <v>332111</v>
      </c>
    </row>
    <row r="3349" spans="1:8" hidden="1" x14ac:dyDescent="0.35">
      <c r="A3349" s="209">
        <v>3</v>
      </c>
      <c r="B3349" s="206" t="s">
        <v>333</v>
      </c>
      <c r="C3349" s="206" t="s">
        <v>91</v>
      </c>
      <c r="D3349" s="210" t="s">
        <v>3318</v>
      </c>
      <c r="E3349" s="214" t="s">
        <v>483</v>
      </c>
      <c r="F3349" s="216" t="s">
        <v>729</v>
      </c>
      <c r="G3349" s="206" t="s">
        <v>91</v>
      </c>
      <c r="H3349" s="212">
        <v>33211</v>
      </c>
    </row>
    <row r="3350" spans="1:8" ht="29" hidden="1" x14ac:dyDescent="0.35">
      <c r="A3350" s="209">
        <v>3</v>
      </c>
      <c r="B3350" s="206" t="s">
        <v>333</v>
      </c>
      <c r="C3350" s="206" t="s">
        <v>91</v>
      </c>
      <c r="D3350" s="210" t="s">
        <v>3319</v>
      </c>
      <c r="E3350" s="215" t="s">
        <v>484</v>
      </c>
      <c r="F3350" s="216" t="s">
        <v>729</v>
      </c>
      <c r="G3350" s="206" t="s">
        <v>91</v>
      </c>
      <c r="H3350" s="212">
        <v>332111</v>
      </c>
    </row>
    <row r="3351" spans="1:8" ht="29" hidden="1" x14ac:dyDescent="0.35">
      <c r="A3351" s="209">
        <v>3</v>
      </c>
      <c r="B3351" s="206" t="s">
        <v>333</v>
      </c>
      <c r="C3351" s="206" t="s">
        <v>91</v>
      </c>
      <c r="D3351" s="210" t="s">
        <v>3320</v>
      </c>
      <c r="E3351" s="215" t="s">
        <v>484</v>
      </c>
      <c r="F3351" s="216" t="s">
        <v>729</v>
      </c>
      <c r="G3351" s="206" t="s">
        <v>91</v>
      </c>
      <c r="H3351" s="212">
        <v>332111</v>
      </c>
    </row>
    <row r="3352" spans="1:8" ht="29" hidden="1" x14ac:dyDescent="0.35">
      <c r="A3352" s="209">
        <v>3</v>
      </c>
      <c r="B3352" s="206" t="s">
        <v>333</v>
      </c>
      <c r="C3352" s="206" t="s">
        <v>91</v>
      </c>
      <c r="D3352" s="210" t="s">
        <v>3321</v>
      </c>
      <c r="E3352" s="215" t="s">
        <v>484</v>
      </c>
      <c r="F3352" s="216" t="s">
        <v>729</v>
      </c>
      <c r="G3352" s="206" t="s">
        <v>91</v>
      </c>
      <c r="H3352" s="212">
        <v>332111</v>
      </c>
    </row>
    <row r="3353" spans="1:8" ht="29" hidden="1" x14ac:dyDescent="0.35">
      <c r="A3353" s="209">
        <v>3</v>
      </c>
      <c r="B3353" s="206" t="s">
        <v>333</v>
      </c>
      <c r="C3353" s="206" t="s">
        <v>91</v>
      </c>
      <c r="D3353" s="210" t="s">
        <v>3322</v>
      </c>
      <c r="E3353" s="215" t="s">
        <v>484</v>
      </c>
      <c r="F3353" s="216" t="s">
        <v>729</v>
      </c>
      <c r="G3353" s="206" t="s">
        <v>91</v>
      </c>
      <c r="H3353" s="212">
        <v>332111</v>
      </c>
    </row>
    <row r="3354" spans="1:8" hidden="1" x14ac:dyDescent="0.35">
      <c r="A3354" s="209">
        <v>3</v>
      </c>
      <c r="B3354" s="206" t="s">
        <v>333</v>
      </c>
      <c r="C3354" s="206" t="s">
        <v>91</v>
      </c>
      <c r="D3354" s="210" t="s">
        <v>3323</v>
      </c>
      <c r="E3354" s="215" t="s">
        <v>484</v>
      </c>
      <c r="F3354" s="216" t="s">
        <v>729</v>
      </c>
      <c r="G3354" s="206" t="s">
        <v>91</v>
      </c>
      <c r="H3354" s="212">
        <v>332111</v>
      </c>
    </row>
    <row r="3355" spans="1:8" ht="29" hidden="1" x14ac:dyDescent="0.35">
      <c r="A3355" s="209">
        <v>3</v>
      </c>
      <c r="B3355" s="206" t="s">
        <v>333</v>
      </c>
      <c r="C3355" s="206" t="s">
        <v>91</v>
      </c>
      <c r="D3355" s="210" t="s">
        <v>3324</v>
      </c>
      <c r="E3355" s="215" t="s">
        <v>484</v>
      </c>
      <c r="F3355" s="216" t="s">
        <v>729</v>
      </c>
      <c r="G3355" s="206" t="s">
        <v>91</v>
      </c>
      <c r="H3355" s="212">
        <v>332111</v>
      </c>
    </row>
    <row r="3356" spans="1:8" ht="29" hidden="1" x14ac:dyDescent="0.35">
      <c r="A3356" s="209">
        <v>3</v>
      </c>
      <c r="B3356" s="206" t="s">
        <v>333</v>
      </c>
      <c r="C3356" s="206" t="s">
        <v>91</v>
      </c>
      <c r="D3356" s="210" t="s">
        <v>3325</v>
      </c>
      <c r="E3356" s="215" t="s">
        <v>484</v>
      </c>
      <c r="F3356" s="216" t="s">
        <v>729</v>
      </c>
      <c r="G3356" s="206" t="s">
        <v>91</v>
      </c>
      <c r="H3356" s="212">
        <v>332111</v>
      </c>
    </row>
    <row r="3357" spans="1:8" hidden="1" x14ac:dyDescent="0.35">
      <c r="A3357" s="209">
        <v>3</v>
      </c>
      <c r="B3357" s="206" t="s">
        <v>333</v>
      </c>
      <c r="C3357" s="206" t="s">
        <v>91</v>
      </c>
      <c r="D3357" s="210" t="s">
        <v>3326</v>
      </c>
      <c r="E3357" s="215" t="s">
        <v>484</v>
      </c>
      <c r="F3357" s="216" t="s">
        <v>729</v>
      </c>
      <c r="G3357" s="206" t="s">
        <v>91</v>
      </c>
      <c r="H3357" s="212">
        <v>332111</v>
      </c>
    </row>
    <row r="3358" spans="1:8" ht="29" hidden="1" x14ac:dyDescent="0.35">
      <c r="A3358" s="209">
        <v>3</v>
      </c>
      <c r="B3358" s="206" t="s">
        <v>333</v>
      </c>
      <c r="C3358" s="206" t="s">
        <v>91</v>
      </c>
      <c r="D3358" s="210" t="s">
        <v>3327</v>
      </c>
      <c r="E3358" s="215" t="s">
        <v>484</v>
      </c>
      <c r="F3358" s="216" t="s">
        <v>729</v>
      </c>
      <c r="G3358" s="206" t="s">
        <v>91</v>
      </c>
      <c r="H3358" s="212">
        <v>332111</v>
      </c>
    </row>
    <row r="3359" spans="1:8" ht="29" hidden="1" x14ac:dyDescent="0.35">
      <c r="A3359" s="209">
        <v>3</v>
      </c>
      <c r="B3359" s="206" t="s">
        <v>333</v>
      </c>
      <c r="C3359" s="206" t="s">
        <v>91</v>
      </c>
      <c r="D3359" s="210" t="s">
        <v>3328</v>
      </c>
      <c r="E3359" s="215" t="s">
        <v>484</v>
      </c>
      <c r="F3359" s="216" t="s">
        <v>729</v>
      </c>
      <c r="G3359" s="206" t="s">
        <v>91</v>
      </c>
      <c r="H3359" s="212">
        <v>332111</v>
      </c>
    </row>
    <row r="3360" spans="1:8" ht="29" hidden="1" x14ac:dyDescent="0.35">
      <c r="A3360" s="209">
        <v>3</v>
      </c>
      <c r="B3360" s="206" t="s">
        <v>333</v>
      </c>
      <c r="C3360" s="206" t="s">
        <v>91</v>
      </c>
      <c r="D3360" s="210" t="s">
        <v>3329</v>
      </c>
      <c r="E3360" s="215" t="s">
        <v>484</v>
      </c>
      <c r="F3360" s="216" t="s">
        <v>729</v>
      </c>
      <c r="G3360" s="206" t="s">
        <v>91</v>
      </c>
      <c r="H3360" s="212">
        <v>332111</v>
      </c>
    </row>
    <row r="3361" spans="1:8" hidden="1" x14ac:dyDescent="0.35">
      <c r="A3361" s="209">
        <v>3</v>
      </c>
      <c r="B3361" s="206" t="s">
        <v>333</v>
      </c>
      <c r="C3361" s="206" t="s">
        <v>91</v>
      </c>
      <c r="D3361" s="210" t="s">
        <v>3330</v>
      </c>
      <c r="E3361" s="215" t="s">
        <v>484</v>
      </c>
      <c r="F3361" s="216" t="s">
        <v>729</v>
      </c>
      <c r="G3361" s="206" t="s">
        <v>91</v>
      </c>
      <c r="H3361" s="212">
        <v>332111</v>
      </c>
    </row>
    <row r="3362" spans="1:8" ht="29" hidden="1" x14ac:dyDescent="0.35">
      <c r="A3362" s="209">
        <v>3</v>
      </c>
      <c r="B3362" s="206" t="s">
        <v>333</v>
      </c>
      <c r="C3362" s="206" t="s">
        <v>91</v>
      </c>
      <c r="D3362" s="210" t="s">
        <v>3331</v>
      </c>
      <c r="E3362" s="215" t="s">
        <v>484</v>
      </c>
      <c r="F3362" s="216" t="s">
        <v>729</v>
      </c>
      <c r="G3362" s="206" t="s">
        <v>91</v>
      </c>
      <c r="H3362" s="212">
        <v>332111</v>
      </c>
    </row>
    <row r="3363" spans="1:8" hidden="1" x14ac:dyDescent="0.35">
      <c r="A3363" s="209">
        <v>3</v>
      </c>
      <c r="B3363" s="206" t="s">
        <v>333</v>
      </c>
      <c r="C3363" s="206" t="s">
        <v>91</v>
      </c>
      <c r="D3363" s="210" t="s">
        <v>3332</v>
      </c>
      <c r="E3363" s="215" t="s">
        <v>484</v>
      </c>
      <c r="F3363" s="216" t="s">
        <v>729</v>
      </c>
      <c r="G3363" s="206" t="s">
        <v>91</v>
      </c>
      <c r="H3363" s="212">
        <v>332111</v>
      </c>
    </row>
    <row r="3364" spans="1:8" hidden="1" x14ac:dyDescent="0.35">
      <c r="A3364" s="209">
        <v>3</v>
      </c>
      <c r="B3364" s="206" t="s">
        <v>333</v>
      </c>
      <c r="C3364" s="206" t="s">
        <v>91</v>
      </c>
      <c r="D3364" s="210" t="s">
        <v>3333</v>
      </c>
      <c r="E3364" s="214" t="s">
        <v>483</v>
      </c>
      <c r="F3364" s="219" t="s">
        <v>206</v>
      </c>
      <c r="G3364" s="206" t="s">
        <v>91</v>
      </c>
      <c r="H3364" s="212">
        <v>33211</v>
      </c>
    </row>
    <row r="3365" spans="1:8" ht="29" hidden="1" x14ac:dyDescent="0.35">
      <c r="A3365" s="209">
        <v>3</v>
      </c>
      <c r="B3365" s="206" t="s">
        <v>333</v>
      </c>
      <c r="C3365" s="206" t="s">
        <v>91</v>
      </c>
      <c r="D3365" s="210" t="s">
        <v>3334</v>
      </c>
      <c r="E3365" s="215" t="s">
        <v>484</v>
      </c>
      <c r="F3365" s="219" t="s">
        <v>206</v>
      </c>
      <c r="G3365" s="206" t="s">
        <v>91</v>
      </c>
      <c r="H3365" s="212">
        <v>332111</v>
      </c>
    </row>
    <row r="3366" spans="1:8" hidden="1" x14ac:dyDescent="0.35">
      <c r="A3366" s="209">
        <v>3</v>
      </c>
      <c r="B3366" s="206" t="s">
        <v>333</v>
      </c>
      <c r="C3366" s="206" t="s">
        <v>91</v>
      </c>
      <c r="D3366" s="210" t="s">
        <v>3335</v>
      </c>
      <c r="E3366" s="215" t="s">
        <v>484</v>
      </c>
      <c r="F3366" s="219" t="s">
        <v>206</v>
      </c>
      <c r="G3366" s="206" t="s">
        <v>91</v>
      </c>
      <c r="H3366" s="212">
        <v>332111</v>
      </c>
    </row>
    <row r="3367" spans="1:8" hidden="1" x14ac:dyDescent="0.35">
      <c r="A3367" s="209">
        <v>3</v>
      </c>
      <c r="B3367" s="206" t="s">
        <v>333</v>
      </c>
      <c r="C3367" s="206" t="s">
        <v>91</v>
      </c>
      <c r="D3367" s="210" t="s">
        <v>3336</v>
      </c>
      <c r="E3367" s="215" t="s">
        <v>484</v>
      </c>
      <c r="F3367" s="219" t="s">
        <v>206</v>
      </c>
      <c r="G3367" s="206" t="s">
        <v>91</v>
      </c>
      <c r="H3367" s="212">
        <v>332111</v>
      </c>
    </row>
    <row r="3368" spans="1:8" ht="29" hidden="1" x14ac:dyDescent="0.35">
      <c r="A3368" s="209">
        <v>3</v>
      </c>
      <c r="B3368" s="206" t="s">
        <v>333</v>
      </c>
      <c r="C3368" s="206" t="s">
        <v>91</v>
      </c>
      <c r="D3368" s="210" t="s">
        <v>3337</v>
      </c>
      <c r="E3368" s="215" t="s">
        <v>484</v>
      </c>
      <c r="F3368" s="219" t="s">
        <v>206</v>
      </c>
      <c r="G3368" s="206" t="s">
        <v>91</v>
      </c>
      <c r="H3368" s="212">
        <v>332111</v>
      </c>
    </row>
    <row r="3369" spans="1:8" hidden="1" x14ac:dyDescent="0.35">
      <c r="A3369" s="209">
        <v>3</v>
      </c>
      <c r="B3369" s="206" t="s">
        <v>333</v>
      </c>
      <c r="C3369" s="206" t="s">
        <v>91</v>
      </c>
      <c r="D3369" s="210" t="s">
        <v>3338</v>
      </c>
      <c r="E3369" s="214" t="s">
        <v>483</v>
      </c>
      <c r="F3369" s="219" t="s">
        <v>206</v>
      </c>
      <c r="G3369" s="206" t="s">
        <v>91</v>
      </c>
      <c r="H3369" s="212">
        <v>33211</v>
      </c>
    </row>
    <row r="3370" spans="1:8" ht="29" hidden="1" x14ac:dyDescent="0.35">
      <c r="A3370" s="209">
        <v>3</v>
      </c>
      <c r="B3370" s="206" t="s">
        <v>333</v>
      </c>
      <c r="C3370" s="206" t="s">
        <v>91</v>
      </c>
      <c r="D3370" s="210" t="s">
        <v>3339</v>
      </c>
      <c r="E3370" s="215" t="s">
        <v>484</v>
      </c>
      <c r="F3370" s="219" t="s">
        <v>206</v>
      </c>
      <c r="G3370" s="206" t="s">
        <v>91</v>
      </c>
      <c r="H3370" s="212">
        <v>332111</v>
      </c>
    </row>
    <row r="3371" spans="1:8" ht="43.5" hidden="1" x14ac:dyDescent="0.35">
      <c r="A3371" s="209">
        <v>3</v>
      </c>
      <c r="B3371" s="206" t="s">
        <v>333</v>
      </c>
      <c r="C3371" s="206" t="s">
        <v>91</v>
      </c>
      <c r="D3371" s="210" t="s">
        <v>3340</v>
      </c>
      <c r="E3371" s="215" t="s">
        <v>484</v>
      </c>
      <c r="F3371" s="219" t="s">
        <v>206</v>
      </c>
      <c r="G3371" s="206" t="s">
        <v>91</v>
      </c>
      <c r="H3371" s="212">
        <v>332111</v>
      </c>
    </row>
    <row r="3372" spans="1:8" ht="43.5" hidden="1" x14ac:dyDescent="0.35">
      <c r="A3372" s="209">
        <v>3</v>
      </c>
      <c r="B3372" s="206" t="s">
        <v>333</v>
      </c>
      <c r="C3372" s="206" t="s">
        <v>91</v>
      </c>
      <c r="D3372" s="210" t="s">
        <v>3341</v>
      </c>
      <c r="E3372" s="215" t="s">
        <v>484</v>
      </c>
      <c r="F3372" s="219" t="s">
        <v>206</v>
      </c>
      <c r="G3372" s="206" t="s">
        <v>91</v>
      </c>
      <c r="H3372" s="212">
        <v>332111</v>
      </c>
    </row>
    <row r="3373" spans="1:8" hidden="1" x14ac:dyDescent="0.35">
      <c r="A3373" s="209">
        <v>3</v>
      </c>
      <c r="B3373" s="206" t="s">
        <v>333</v>
      </c>
      <c r="C3373" s="206" t="s">
        <v>91</v>
      </c>
      <c r="D3373" s="210" t="s">
        <v>3342</v>
      </c>
      <c r="E3373" s="215" t="s">
        <v>484</v>
      </c>
      <c r="F3373" s="219" t="s">
        <v>206</v>
      </c>
      <c r="G3373" s="206" t="s">
        <v>91</v>
      </c>
      <c r="H3373" s="212">
        <v>332111</v>
      </c>
    </row>
    <row r="3374" spans="1:8" ht="29" hidden="1" x14ac:dyDescent="0.35">
      <c r="A3374" s="209">
        <v>3</v>
      </c>
      <c r="B3374" s="206" t="s">
        <v>333</v>
      </c>
      <c r="C3374" s="206" t="s">
        <v>91</v>
      </c>
      <c r="D3374" s="210" t="s">
        <v>3343</v>
      </c>
      <c r="E3374" s="215" t="s">
        <v>484</v>
      </c>
      <c r="F3374" s="219" t="s">
        <v>206</v>
      </c>
      <c r="G3374" s="206" t="s">
        <v>91</v>
      </c>
      <c r="H3374" s="212">
        <v>332111</v>
      </c>
    </row>
    <row r="3375" spans="1:8" hidden="1" x14ac:dyDescent="0.35">
      <c r="A3375" s="209">
        <v>3</v>
      </c>
      <c r="B3375" s="206" t="s">
        <v>333</v>
      </c>
      <c r="C3375" s="206" t="s">
        <v>91</v>
      </c>
      <c r="D3375" s="210" t="s">
        <v>3344</v>
      </c>
      <c r="E3375" s="215" t="s">
        <v>484</v>
      </c>
      <c r="F3375" s="219" t="s">
        <v>206</v>
      </c>
      <c r="G3375" s="206" t="s">
        <v>91</v>
      </c>
      <c r="H3375" s="212">
        <v>332111</v>
      </c>
    </row>
    <row r="3376" spans="1:8" x14ac:dyDescent="0.35">
      <c r="A3376" s="209">
        <v>3</v>
      </c>
      <c r="B3376" s="206" t="s">
        <v>333</v>
      </c>
      <c r="C3376" s="206" t="s">
        <v>91</v>
      </c>
      <c r="D3376" s="210" t="s">
        <v>3345</v>
      </c>
      <c r="E3376" s="213" t="s">
        <v>332</v>
      </c>
      <c r="F3376" s="209" t="s">
        <v>207</v>
      </c>
      <c r="G3376" s="206" t="s">
        <v>91</v>
      </c>
      <c r="H3376" s="212">
        <v>8115</v>
      </c>
    </row>
    <row r="3377" spans="1:8" hidden="1" x14ac:dyDescent="0.35">
      <c r="A3377" s="209">
        <v>3</v>
      </c>
      <c r="B3377" s="206" t="s">
        <v>333</v>
      </c>
      <c r="C3377" s="206" t="s">
        <v>91</v>
      </c>
      <c r="D3377" s="210" t="s">
        <v>3346</v>
      </c>
      <c r="E3377" s="214" t="s">
        <v>483</v>
      </c>
      <c r="F3377" s="209" t="s">
        <v>207</v>
      </c>
      <c r="G3377" s="206" t="s">
        <v>91</v>
      </c>
      <c r="H3377" s="212">
        <v>33211</v>
      </c>
    </row>
    <row r="3378" spans="1:8" hidden="1" x14ac:dyDescent="0.35">
      <c r="A3378" s="209">
        <v>3</v>
      </c>
      <c r="B3378" s="206" t="s">
        <v>333</v>
      </c>
      <c r="C3378" s="206" t="s">
        <v>91</v>
      </c>
      <c r="D3378" s="210" t="s">
        <v>3347</v>
      </c>
      <c r="E3378" s="215" t="s">
        <v>484</v>
      </c>
      <c r="F3378" s="216" t="s">
        <v>730</v>
      </c>
      <c r="G3378" s="206" t="s">
        <v>91</v>
      </c>
      <c r="H3378" s="212">
        <v>332111</v>
      </c>
    </row>
    <row r="3379" spans="1:8" hidden="1" x14ac:dyDescent="0.35">
      <c r="A3379" s="209">
        <v>3</v>
      </c>
      <c r="B3379" s="206" t="s">
        <v>333</v>
      </c>
      <c r="C3379" s="206" t="s">
        <v>91</v>
      </c>
      <c r="D3379" s="210" t="s">
        <v>3348</v>
      </c>
      <c r="E3379" s="215" t="s">
        <v>484</v>
      </c>
      <c r="F3379" s="209" t="s">
        <v>207</v>
      </c>
      <c r="G3379" s="206" t="s">
        <v>91</v>
      </c>
      <c r="H3379" s="212">
        <v>332111</v>
      </c>
    </row>
    <row r="3380" spans="1:8" ht="29" hidden="1" x14ac:dyDescent="0.35">
      <c r="A3380" s="209">
        <v>3</v>
      </c>
      <c r="B3380" s="206" t="s">
        <v>333</v>
      </c>
      <c r="C3380" s="206" t="s">
        <v>91</v>
      </c>
      <c r="D3380" s="210" t="s">
        <v>3349</v>
      </c>
      <c r="E3380" s="215" t="s">
        <v>484</v>
      </c>
      <c r="F3380" s="209" t="s">
        <v>207</v>
      </c>
      <c r="G3380" s="206" t="s">
        <v>91</v>
      </c>
      <c r="H3380" s="212">
        <v>332111</v>
      </c>
    </row>
    <row r="3381" spans="1:8" ht="29" hidden="1" x14ac:dyDescent="0.35">
      <c r="A3381" s="209">
        <v>3</v>
      </c>
      <c r="B3381" s="206" t="s">
        <v>333</v>
      </c>
      <c r="C3381" s="206" t="s">
        <v>91</v>
      </c>
      <c r="D3381" s="210" t="s">
        <v>3350</v>
      </c>
      <c r="E3381" s="215" t="s">
        <v>484</v>
      </c>
      <c r="F3381" s="209" t="s">
        <v>207</v>
      </c>
      <c r="G3381" s="206" t="s">
        <v>91</v>
      </c>
      <c r="H3381" s="212">
        <v>332111</v>
      </c>
    </row>
    <row r="3382" spans="1:8" ht="58" hidden="1" x14ac:dyDescent="0.35">
      <c r="A3382" s="209">
        <v>3</v>
      </c>
      <c r="B3382" s="206" t="s">
        <v>333</v>
      </c>
      <c r="C3382" s="206" t="s">
        <v>91</v>
      </c>
      <c r="D3382" s="210" t="s">
        <v>3351</v>
      </c>
      <c r="E3382" s="215" t="s">
        <v>484</v>
      </c>
      <c r="F3382" s="209" t="s">
        <v>207</v>
      </c>
      <c r="G3382" s="206" t="s">
        <v>91</v>
      </c>
      <c r="H3382" s="212">
        <v>332111</v>
      </c>
    </row>
    <row r="3383" spans="1:8" hidden="1" x14ac:dyDescent="0.35">
      <c r="A3383" s="209">
        <v>3</v>
      </c>
      <c r="B3383" s="206" t="s">
        <v>333</v>
      </c>
      <c r="C3383" s="206" t="s">
        <v>91</v>
      </c>
      <c r="D3383" s="210" t="s">
        <v>3352</v>
      </c>
      <c r="E3383" s="215" t="s">
        <v>484</v>
      </c>
      <c r="F3383" s="216" t="s">
        <v>731</v>
      </c>
      <c r="G3383" s="206" t="s">
        <v>91</v>
      </c>
      <c r="H3383" s="212">
        <v>332111</v>
      </c>
    </row>
    <row r="3384" spans="1:8" ht="29" hidden="1" x14ac:dyDescent="0.35">
      <c r="A3384" s="209">
        <v>3</v>
      </c>
      <c r="B3384" s="206" t="s">
        <v>333</v>
      </c>
      <c r="C3384" s="206" t="s">
        <v>91</v>
      </c>
      <c r="D3384" s="210" t="s">
        <v>3353</v>
      </c>
      <c r="E3384" s="215" t="s">
        <v>484</v>
      </c>
      <c r="F3384" s="209" t="s">
        <v>207</v>
      </c>
      <c r="G3384" s="206" t="s">
        <v>91</v>
      </c>
      <c r="H3384" s="212">
        <v>332111</v>
      </c>
    </row>
    <row r="3385" spans="1:8" hidden="1" x14ac:dyDescent="0.35">
      <c r="A3385" s="209">
        <v>3</v>
      </c>
      <c r="B3385" s="206" t="s">
        <v>333</v>
      </c>
      <c r="C3385" s="206" t="s">
        <v>91</v>
      </c>
      <c r="D3385" s="210" t="s">
        <v>3354</v>
      </c>
      <c r="E3385" s="214" t="s">
        <v>483</v>
      </c>
      <c r="F3385" s="216" t="s">
        <v>732</v>
      </c>
      <c r="G3385" s="206" t="s">
        <v>91</v>
      </c>
      <c r="H3385" s="212">
        <v>33211</v>
      </c>
    </row>
    <row r="3386" spans="1:8" hidden="1" x14ac:dyDescent="0.35">
      <c r="A3386" s="209">
        <v>3</v>
      </c>
      <c r="B3386" s="206" t="s">
        <v>333</v>
      </c>
      <c r="C3386" s="206" t="s">
        <v>91</v>
      </c>
      <c r="D3386" s="210" t="s">
        <v>3355</v>
      </c>
      <c r="E3386" s="215" t="s">
        <v>484</v>
      </c>
      <c r="F3386" s="216" t="s">
        <v>732</v>
      </c>
      <c r="G3386" s="206" t="s">
        <v>91</v>
      </c>
      <c r="H3386" s="212">
        <v>332111</v>
      </c>
    </row>
    <row r="3387" spans="1:8" ht="29" hidden="1" x14ac:dyDescent="0.35">
      <c r="A3387" s="209">
        <v>3</v>
      </c>
      <c r="B3387" s="206" t="s">
        <v>333</v>
      </c>
      <c r="C3387" s="206" t="s">
        <v>91</v>
      </c>
      <c r="D3387" s="210" t="s">
        <v>3356</v>
      </c>
      <c r="E3387" s="215" t="s">
        <v>484</v>
      </c>
      <c r="F3387" s="216" t="s">
        <v>732</v>
      </c>
      <c r="G3387" s="206" t="s">
        <v>91</v>
      </c>
      <c r="H3387" s="212">
        <v>332111</v>
      </c>
    </row>
    <row r="3388" spans="1:8" ht="29" hidden="1" x14ac:dyDescent="0.35">
      <c r="A3388" s="209">
        <v>3</v>
      </c>
      <c r="B3388" s="206" t="s">
        <v>333</v>
      </c>
      <c r="C3388" s="206" t="s">
        <v>91</v>
      </c>
      <c r="D3388" s="210" t="s">
        <v>3357</v>
      </c>
      <c r="E3388" s="215" t="s">
        <v>484</v>
      </c>
      <c r="F3388" s="216" t="s">
        <v>733</v>
      </c>
      <c r="G3388" s="206" t="s">
        <v>91</v>
      </c>
      <c r="H3388" s="212">
        <v>332111</v>
      </c>
    </row>
    <row r="3389" spans="1:8" ht="29" hidden="1" x14ac:dyDescent="0.35">
      <c r="A3389" s="209">
        <v>3</v>
      </c>
      <c r="B3389" s="206" t="s">
        <v>333</v>
      </c>
      <c r="C3389" s="206" t="s">
        <v>91</v>
      </c>
      <c r="D3389" s="210" t="s">
        <v>3358</v>
      </c>
      <c r="E3389" s="215" t="s">
        <v>484</v>
      </c>
      <c r="F3389" s="216" t="s">
        <v>732</v>
      </c>
      <c r="G3389" s="206" t="s">
        <v>91</v>
      </c>
      <c r="H3389" s="212">
        <v>332111</v>
      </c>
    </row>
    <row r="3390" spans="1:8" hidden="1" x14ac:dyDescent="0.35">
      <c r="A3390" s="209">
        <v>3</v>
      </c>
      <c r="B3390" s="206" t="s">
        <v>333</v>
      </c>
      <c r="C3390" s="206" t="s">
        <v>91</v>
      </c>
      <c r="D3390" s="210" t="s">
        <v>3359</v>
      </c>
      <c r="E3390" s="214" t="s">
        <v>483</v>
      </c>
      <c r="F3390" s="216" t="s">
        <v>731</v>
      </c>
      <c r="G3390" s="206" t="s">
        <v>91</v>
      </c>
      <c r="H3390" s="212">
        <v>33211</v>
      </c>
    </row>
    <row r="3391" spans="1:8" ht="43.5" hidden="1" x14ac:dyDescent="0.35">
      <c r="A3391" s="209">
        <v>3</v>
      </c>
      <c r="B3391" s="206" t="s">
        <v>333</v>
      </c>
      <c r="C3391" s="206" t="s">
        <v>91</v>
      </c>
      <c r="D3391" s="210" t="s">
        <v>3360</v>
      </c>
      <c r="E3391" s="215" t="s">
        <v>484</v>
      </c>
      <c r="F3391" s="216" t="s">
        <v>731</v>
      </c>
      <c r="G3391" s="206" t="s">
        <v>91</v>
      </c>
      <c r="H3391" s="212">
        <v>332111</v>
      </c>
    </row>
    <row r="3392" spans="1:8" ht="43.5" hidden="1" x14ac:dyDescent="0.35">
      <c r="A3392" s="209">
        <v>3</v>
      </c>
      <c r="B3392" s="206" t="s">
        <v>333</v>
      </c>
      <c r="C3392" s="206" t="s">
        <v>91</v>
      </c>
      <c r="D3392" s="210" t="s">
        <v>3361</v>
      </c>
      <c r="E3392" s="215" t="s">
        <v>484</v>
      </c>
      <c r="F3392" s="216" t="s">
        <v>731</v>
      </c>
      <c r="G3392" s="206" t="s">
        <v>91</v>
      </c>
      <c r="H3392" s="212">
        <v>332111</v>
      </c>
    </row>
    <row r="3393" spans="1:8" hidden="1" x14ac:dyDescent="0.35">
      <c r="A3393" s="209">
        <v>3</v>
      </c>
      <c r="B3393" s="206" t="s">
        <v>333</v>
      </c>
      <c r="C3393" s="206" t="s">
        <v>91</v>
      </c>
      <c r="D3393" s="210" t="s">
        <v>3362</v>
      </c>
      <c r="E3393" s="215" t="s">
        <v>484</v>
      </c>
      <c r="F3393" s="216" t="s">
        <v>731</v>
      </c>
      <c r="G3393" s="206" t="s">
        <v>91</v>
      </c>
      <c r="H3393" s="212">
        <v>332111</v>
      </c>
    </row>
    <row r="3394" spans="1:8" ht="58" hidden="1" x14ac:dyDescent="0.35">
      <c r="A3394" s="209">
        <v>3</v>
      </c>
      <c r="B3394" s="206" t="s">
        <v>333</v>
      </c>
      <c r="C3394" s="206" t="s">
        <v>91</v>
      </c>
      <c r="D3394" s="210" t="s">
        <v>3363</v>
      </c>
      <c r="E3394" s="215" t="s">
        <v>484</v>
      </c>
      <c r="F3394" s="216" t="s">
        <v>731</v>
      </c>
      <c r="G3394" s="206" t="s">
        <v>91</v>
      </c>
      <c r="H3394" s="212">
        <v>332111</v>
      </c>
    </row>
    <row r="3395" spans="1:8" hidden="1" x14ac:dyDescent="0.35">
      <c r="A3395" s="209">
        <v>3</v>
      </c>
      <c r="B3395" s="206" t="s">
        <v>333</v>
      </c>
      <c r="C3395" s="206" t="s">
        <v>91</v>
      </c>
      <c r="D3395" s="210" t="s">
        <v>3364</v>
      </c>
      <c r="E3395" s="215" t="s">
        <v>484</v>
      </c>
      <c r="F3395" s="216" t="s">
        <v>731</v>
      </c>
      <c r="G3395" s="206" t="s">
        <v>91</v>
      </c>
      <c r="H3395" s="212">
        <v>332111</v>
      </c>
    </row>
    <row r="3396" spans="1:8" hidden="1" x14ac:dyDescent="0.35">
      <c r="A3396" s="209">
        <v>3</v>
      </c>
      <c r="B3396" s="206" t="s">
        <v>333</v>
      </c>
      <c r="C3396" s="206" t="s">
        <v>91</v>
      </c>
      <c r="D3396" s="210" t="s">
        <v>3365</v>
      </c>
      <c r="E3396" s="215" t="s">
        <v>484</v>
      </c>
      <c r="F3396" s="216" t="s">
        <v>731</v>
      </c>
      <c r="G3396" s="206" t="s">
        <v>91</v>
      </c>
      <c r="H3396" s="212">
        <v>332111</v>
      </c>
    </row>
    <row r="3397" spans="1:8" ht="58" hidden="1" x14ac:dyDescent="0.35">
      <c r="A3397" s="209">
        <v>3</v>
      </c>
      <c r="B3397" s="206" t="s">
        <v>333</v>
      </c>
      <c r="C3397" s="206" t="s">
        <v>91</v>
      </c>
      <c r="D3397" s="210" t="s">
        <v>3366</v>
      </c>
      <c r="E3397" s="215" t="s">
        <v>484</v>
      </c>
      <c r="F3397" s="216" t="s">
        <v>731</v>
      </c>
      <c r="G3397" s="206" t="s">
        <v>91</v>
      </c>
      <c r="H3397" s="212">
        <v>332111</v>
      </c>
    </row>
    <row r="3398" spans="1:8" ht="29" hidden="1" x14ac:dyDescent="0.35">
      <c r="A3398" s="209">
        <v>3</v>
      </c>
      <c r="B3398" s="206" t="s">
        <v>333</v>
      </c>
      <c r="C3398" s="206" t="s">
        <v>91</v>
      </c>
      <c r="D3398" s="210" t="s">
        <v>3367</v>
      </c>
      <c r="E3398" s="215" t="s">
        <v>484</v>
      </c>
      <c r="F3398" s="216" t="s">
        <v>731</v>
      </c>
      <c r="G3398" s="206" t="s">
        <v>91</v>
      </c>
      <c r="H3398" s="212">
        <v>332111</v>
      </c>
    </row>
    <row r="3399" spans="1:8" ht="29" hidden="1" x14ac:dyDescent="0.35">
      <c r="A3399" s="209">
        <v>3</v>
      </c>
      <c r="B3399" s="206" t="s">
        <v>333</v>
      </c>
      <c r="C3399" s="206" t="s">
        <v>91</v>
      </c>
      <c r="D3399" s="210" t="s">
        <v>3368</v>
      </c>
      <c r="E3399" s="215" t="s">
        <v>484</v>
      </c>
      <c r="F3399" s="216" t="s">
        <v>731</v>
      </c>
      <c r="G3399" s="206" t="s">
        <v>91</v>
      </c>
      <c r="H3399" s="212">
        <v>332111</v>
      </c>
    </row>
    <row r="3400" spans="1:8" hidden="1" x14ac:dyDescent="0.35">
      <c r="A3400" s="209">
        <v>3</v>
      </c>
      <c r="B3400" s="206" t="s">
        <v>333</v>
      </c>
      <c r="C3400" s="206" t="s">
        <v>91</v>
      </c>
      <c r="D3400" s="210" t="s">
        <v>3369</v>
      </c>
      <c r="E3400" s="215" t="s">
        <v>484</v>
      </c>
      <c r="F3400" s="216" t="s">
        <v>731</v>
      </c>
      <c r="G3400" s="206" t="s">
        <v>91</v>
      </c>
      <c r="H3400" s="212">
        <v>332111</v>
      </c>
    </row>
    <row r="3401" spans="1:8" ht="43.5" hidden="1" x14ac:dyDescent="0.35">
      <c r="A3401" s="209">
        <v>3</v>
      </c>
      <c r="B3401" s="206" t="s">
        <v>333</v>
      </c>
      <c r="C3401" s="206" t="s">
        <v>91</v>
      </c>
      <c r="D3401" s="210" t="s">
        <v>3370</v>
      </c>
      <c r="E3401" s="215" t="s">
        <v>484</v>
      </c>
      <c r="F3401" s="216" t="s">
        <v>731</v>
      </c>
      <c r="G3401" s="206" t="s">
        <v>91</v>
      </c>
      <c r="H3401" s="212">
        <v>332111</v>
      </c>
    </row>
    <row r="3402" spans="1:8" hidden="1" x14ac:dyDescent="0.35">
      <c r="A3402" s="209">
        <v>3</v>
      </c>
      <c r="B3402" s="206" t="s">
        <v>333</v>
      </c>
      <c r="C3402" s="206" t="s">
        <v>91</v>
      </c>
      <c r="D3402" s="210" t="s">
        <v>3371</v>
      </c>
      <c r="E3402" s="214" t="s">
        <v>483</v>
      </c>
      <c r="F3402" s="216" t="s">
        <v>734</v>
      </c>
      <c r="G3402" s="206" t="s">
        <v>91</v>
      </c>
      <c r="H3402" s="212">
        <v>33211</v>
      </c>
    </row>
    <row r="3403" spans="1:8" hidden="1" x14ac:dyDescent="0.35">
      <c r="A3403" s="209">
        <v>3</v>
      </c>
      <c r="B3403" s="206" t="s">
        <v>333</v>
      </c>
      <c r="C3403" s="206" t="s">
        <v>91</v>
      </c>
      <c r="D3403" s="210" t="s">
        <v>3372</v>
      </c>
      <c r="E3403" s="215" t="s">
        <v>484</v>
      </c>
      <c r="F3403" s="216" t="s">
        <v>734</v>
      </c>
      <c r="G3403" s="206" t="s">
        <v>91</v>
      </c>
      <c r="H3403" s="212">
        <v>332111</v>
      </c>
    </row>
    <row r="3404" spans="1:8" ht="29" hidden="1" x14ac:dyDescent="0.35">
      <c r="A3404" s="209">
        <v>3</v>
      </c>
      <c r="B3404" s="206" t="s">
        <v>333</v>
      </c>
      <c r="C3404" s="206" t="s">
        <v>91</v>
      </c>
      <c r="D3404" s="210" t="s">
        <v>3373</v>
      </c>
      <c r="E3404" s="215" t="s">
        <v>484</v>
      </c>
      <c r="F3404" s="216" t="s">
        <v>734</v>
      </c>
      <c r="G3404" s="206" t="s">
        <v>91</v>
      </c>
      <c r="H3404" s="212">
        <v>332111</v>
      </c>
    </row>
    <row r="3405" spans="1:8" ht="29" hidden="1" x14ac:dyDescent="0.35">
      <c r="A3405" s="209">
        <v>3</v>
      </c>
      <c r="B3405" s="206" t="s">
        <v>333</v>
      </c>
      <c r="C3405" s="206" t="s">
        <v>91</v>
      </c>
      <c r="D3405" s="210" t="s">
        <v>3374</v>
      </c>
      <c r="E3405" s="215" t="s">
        <v>484</v>
      </c>
      <c r="F3405" s="216" t="s">
        <v>734</v>
      </c>
      <c r="G3405" s="206" t="s">
        <v>91</v>
      </c>
      <c r="H3405" s="212">
        <v>332111</v>
      </c>
    </row>
    <row r="3406" spans="1:8" ht="29" hidden="1" x14ac:dyDescent="0.35">
      <c r="A3406" s="209">
        <v>3</v>
      </c>
      <c r="B3406" s="206" t="s">
        <v>333</v>
      </c>
      <c r="C3406" s="206" t="s">
        <v>91</v>
      </c>
      <c r="D3406" s="210" t="s">
        <v>3375</v>
      </c>
      <c r="E3406" s="215" t="s">
        <v>484</v>
      </c>
      <c r="F3406" s="216" t="s">
        <v>734</v>
      </c>
      <c r="G3406" s="206" t="s">
        <v>91</v>
      </c>
      <c r="H3406" s="212">
        <v>332111</v>
      </c>
    </row>
    <row r="3407" spans="1:8" hidden="1" x14ac:dyDescent="0.35">
      <c r="A3407" s="209">
        <v>3</v>
      </c>
      <c r="B3407" s="206" t="s">
        <v>333</v>
      </c>
      <c r="C3407" s="206" t="s">
        <v>91</v>
      </c>
      <c r="D3407" s="210" t="s">
        <v>3376</v>
      </c>
      <c r="E3407" s="215" t="s">
        <v>484</v>
      </c>
      <c r="F3407" s="216" t="s">
        <v>734</v>
      </c>
      <c r="G3407" s="206" t="s">
        <v>91</v>
      </c>
      <c r="H3407" s="212">
        <v>332111</v>
      </c>
    </row>
    <row r="3408" spans="1:8" hidden="1" x14ac:dyDescent="0.35">
      <c r="A3408" s="209">
        <v>3</v>
      </c>
      <c r="B3408" s="206" t="s">
        <v>333</v>
      </c>
      <c r="C3408" s="206" t="s">
        <v>91</v>
      </c>
      <c r="D3408" s="210" t="s">
        <v>3377</v>
      </c>
      <c r="E3408" s="215" t="s">
        <v>484</v>
      </c>
      <c r="F3408" s="216" t="s">
        <v>734</v>
      </c>
      <c r="G3408" s="206" t="s">
        <v>91</v>
      </c>
      <c r="H3408" s="212">
        <v>332111</v>
      </c>
    </row>
    <row r="3409" spans="1:8" x14ac:dyDescent="0.35">
      <c r="A3409" s="209">
        <v>3</v>
      </c>
      <c r="B3409" s="206" t="s">
        <v>333</v>
      </c>
      <c r="C3409" s="206" t="s">
        <v>91</v>
      </c>
      <c r="D3409" s="210" t="s">
        <v>3378</v>
      </c>
      <c r="E3409" s="213" t="s">
        <v>332</v>
      </c>
      <c r="F3409" s="209" t="s">
        <v>208</v>
      </c>
      <c r="G3409" s="206" t="s">
        <v>91</v>
      </c>
      <c r="H3409" s="212">
        <v>8116</v>
      </c>
    </row>
    <row r="3410" spans="1:8" hidden="1" x14ac:dyDescent="0.35">
      <c r="A3410" s="209">
        <v>3</v>
      </c>
      <c r="B3410" s="206" t="s">
        <v>333</v>
      </c>
      <c r="C3410" s="206" t="s">
        <v>91</v>
      </c>
      <c r="D3410" s="210" t="s">
        <v>3379</v>
      </c>
      <c r="E3410" s="214" t="s">
        <v>483</v>
      </c>
      <c r="F3410" s="209" t="s">
        <v>208</v>
      </c>
      <c r="G3410" s="206" t="s">
        <v>91</v>
      </c>
      <c r="H3410" s="212">
        <v>33211</v>
      </c>
    </row>
    <row r="3411" spans="1:8" ht="29" hidden="1" x14ac:dyDescent="0.35">
      <c r="A3411" s="209">
        <v>3</v>
      </c>
      <c r="B3411" s="206" t="s">
        <v>333</v>
      </c>
      <c r="C3411" s="206" t="s">
        <v>91</v>
      </c>
      <c r="D3411" s="210" t="s">
        <v>3380</v>
      </c>
      <c r="E3411" s="215" t="s">
        <v>484</v>
      </c>
      <c r="F3411" s="209" t="s">
        <v>208</v>
      </c>
      <c r="G3411" s="206" t="s">
        <v>91</v>
      </c>
      <c r="H3411" s="212">
        <v>332111</v>
      </c>
    </row>
    <row r="3412" spans="1:8" ht="29" hidden="1" x14ac:dyDescent="0.35">
      <c r="A3412" s="209">
        <v>3</v>
      </c>
      <c r="B3412" s="206" t="s">
        <v>333</v>
      </c>
      <c r="C3412" s="206" t="s">
        <v>91</v>
      </c>
      <c r="D3412" s="210" t="s">
        <v>3381</v>
      </c>
      <c r="E3412" s="215" t="s">
        <v>484</v>
      </c>
      <c r="F3412" s="209" t="s">
        <v>208</v>
      </c>
      <c r="G3412" s="206" t="s">
        <v>91</v>
      </c>
      <c r="H3412" s="212">
        <v>332111</v>
      </c>
    </row>
    <row r="3413" spans="1:8" hidden="1" x14ac:dyDescent="0.35">
      <c r="A3413" s="209">
        <v>3</v>
      </c>
      <c r="B3413" s="206" t="s">
        <v>333</v>
      </c>
      <c r="C3413" s="206" t="s">
        <v>91</v>
      </c>
      <c r="D3413" s="210" t="s">
        <v>3382</v>
      </c>
      <c r="E3413" s="215" t="s">
        <v>484</v>
      </c>
      <c r="F3413" s="209" t="s">
        <v>208</v>
      </c>
      <c r="G3413" s="206" t="s">
        <v>91</v>
      </c>
      <c r="H3413" s="212">
        <v>332111</v>
      </c>
    </row>
    <row r="3414" spans="1:8" hidden="1" x14ac:dyDescent="0.35">
      <c r="A3414" s="209">
        <v>3</v>
      </c>
      <c r="B3414" s="206" t="s">
        <v>333</v>
      </c>
      <c r="C3414" s="206" t="s">
        <v>91</v>
      </c>
      <c r="D3414" s="210" t="s">
        <v>3383</v>
      </c>
      <c r="E3414" s="215" t="s">
        <v>484</v>
      </c>
      <c r="F3414" s="209" t="s">
        <v>208</v>
      </c>
      <c r="G3414" s="206" t="s">
        <v>91</v>
      </c>
      <c r="H3414" s="212">
        <v>332111</v>
      </c>
    </row>
    <row r="3415" spans="1:8" hidden="1" x14ac:dyDescent="0.35">
      <c r="A3415" s="209">
        <v>3</v>
      </c>
      <c r="B3415" s="206" t="s">
        <v>333</v>
      </c>
      <c r="C3415" s="206" t="s">
        <v>91</v>
      </c>
      <c r="D3415" s="210" t="s">
        <v>3384</v>
      </c>
      <c r="E3415" s="215" t="s">
        <v>484</v>
      </c>
      <c r="F3415" s="209" t="s">
        <v>208</v>
      </c>
      <c r="G3415" s="206" t="s">
        <v>91</v>
      </c>
      <c r="H3415" s="212">
        <v>332111</v>
      </c>
    </row>
    <row r="3416" spans="1:8" ht="29" hidden="1" x14ac:dyDescent="0.35">
      <c r="A3416" s="209">
        <v>3</v>
      </c>
      <c r="B3416" s="206" t="s">
        <v>333</v>
      </c>
      <c r="C3416" s="206" t="s">
        <v>91</v>
      </c>
      <c r="D3416" s="210" t="s">
        <v>3385</v>
      </c>
      <c r="E3416" s="215" t="s">
        <v>484</v>
      </c>
      <c r="F3416" s="209" t="s">
        <v>208</v>
      </c>
      <c r="G3416" s="206" t="s">
        <v>91</v>
      </c>
      <c r="H3416" s="212">
        <v>332111</v>
      </c>
    </row>
    <row r="3417" spans="1:8" ht="29" hidden="1" x14ac:dyDescent="0.35">
      <c r="A3417" s="209">
        <v>3</v>
      </c>
      <c r="B3417" s="206" t="s">
        <v>333</v>
      </c>
      <c r="C3417" s="206" t="s">
        <v>91</v>
      </c>
      <c r="D3417" s="210" t="s">
        <v>3386</v>
      </c>
      <c r="E3417" s="215" t="s">
        <v>484</v>
      </c>
      <c r="F3417" s="209" t="s">
        <v>208</v>
      </c>
      <c r="G3417" s="206" t="s">
        <v>91</v>
      </c>
      <c r="H3417" s="212">
        <v>332111</v>
      </c>
    </row>
    <row r="3418" spans="1:8" ht="29" hidden="1" x14ac:dyDescent="0.35">
      <c r="A3418" s="209">
        <v>3</v>
      </c>
      <c r="B3418" s="206" t="s">
        <v>333</v>
      </c>
      <c r="C3418" s="206" t="s">
        <v>91</v>
      </c>
      <c r="D3418" s="210" t="s">
        <v>3387</v>
      </c>
      <c r="E3418" s="215" t="s">
        <v>484</v>
      </c>
      <c r="F3418" s="209" t="s">
        <v>208</v>
      </c>
      <c r="G3418" s="206" t="s">
        <v>91</v>
      </c>
      <c r="H3418" s="212">
        <v>332111</v>
      </c>
    </row>
    <row r="3419" spans="1:8" ht="29" hidden="1" x14ac:dyDescent="0.35">
      <c r="A3419" s="209">
        <v>3</v>
      </c>
      <c r="B3419" s="206" t="s">
        <v>333</v>
      </c>
      <c r="C3419" s="206" t="s">
        <v>91</v>
      </c>
      <c r="D3419" s="210" t="s">
        <v>3388</v>
      </c>
      <c r="E3419" s="215" t="s">
        <v>484</v>
      </c>
      <c r="F3419" s="209" t="s">
        <v>208</v>
      </c>
      <c r="G3419" s="206" t="s">
        <v>91</v>
      </c>
      <c r="H3419" s="212">
        <v>332111</v>
      </c>
    </row>
    <row r="3420" spans="1:8" ht="43.5" hidden="1" x14ac:dyDescent="0.35">
      <c r="A3420" s="209">
        <v>3</v>
      </c>
      <c r="B3420" s="206" t="s">
        <v>333</v>
      </c>
      <c r="C3420" s="206" t="s">
        <v>91</v>
      </c>
      <c r="D3420" s="210" t="s">
        <v>3389</v>
      </c>
      <c r="E3420" s="215" t="s">
        <v>484</v>
      </c>
      <c r="F3420" s="209" t="s">
        <v>208</v>
      </c>
      <c r="G3420" s="206" t="s">
        <v>91</v>
      </c>
      <c r="H3420" s="212">
        <v>332111</v>
      </c>
    </row>
    <row r="3421" spans="1:8" hidden="1" x14ac:dyDescent="0.35">
      <c r="A3421" s="209">
        <v>3</v>
      </c>
      <c r="B3421" s="206" t="s">
        <v>333</v>
      </c>
      <c r="C3421" s="206" t="s">
        <v>91</v>
      </c>
      <c r="D3421" s="210" t="s">
        <v>3390</v>
      </c>
      <c r="E3421" s="215" t="s">
        <v>484</v>
      </c>
      <c r="F3421" s="209" t="s">
        <v>208</v>
      </c>
      <c r="G3421" s="206" t="s">
        <v>91</v>
      </c>
      <c r="H3421" s="212">
        <v>332111</v>
      </c>
    </row>
    <row r="3422" spans="1:8" hidden="1" x14ac:dyDescent="0.35">
      <c r="A3422" s="209">
        <v>3</v>
      </c>
      <c r="B3422" s="206" t="s">
        <v>333</v>
      </c>
      <c r="C3422" s="206" t="s">
        <v>91</v>
      </c>
      <c r="D3422" s="210" t="s">
        <v>3391</v>
      </c>
      <c r="E3422" s="214" t="s">
        <v>483</v>
      </c>
      <c r="F3422" s="209" t="s">
        <v>208</v>
      </c>
      <c r="G3422" s="206" t="s">
        <v>91</v>
      </c>
      <c r="H3422" s="212">
        <v>33211</v>
      </c>
    </row>
    <row r="3423" spans="1:8" hidden="1" x14ac:dyDescent="0.35">
      <c r="A3423" s="209">
        <v>3</v>
      </c>
      <c r="B3423" s="206" t="s">
        <v>333</v>
      </c>
      <c r="C3423" s="206" t="s">
        <v>91</v>
      </c>
      <c r="D3423" s="210" t="s">
        <v>3392</v>
      </c>
      <c r="E3423" s="215" t="s">
        <v>484</v>
      </c>
      <c r="F3423" s="209" t="s">
        <v>208</v>
      </c>
      <c r="G3423" s="206" t="s">
        <v>91</v>
      </c>
      <c r="H3423" s="212">
        <v>332111</v>
      </c>
    </row>
    <row r="3424" spans="1:8" hidden="1" x14ac:dyDescent="0.35">
      <c r="A3424" s="209">
        <v>3</v>
      </c>
      <c r="B3424" s="206" t="s">
        <v>333</v>
      </c>
      <c r="C3424" s="206" t="s">
        <v>91</v>
      </c>
      <c r="D3424" s="210" t="s">
        <v>3393</v>
      </c>
      <c r="E3424" s="215" t="s">
        <v>484</v>
      </c>
      <c r="F3424" s="209" t="s">
        <v>208</v>
      </c>
      <c r="G3424" s="206" t="s">
        <v>91</v>
      </c>
      <c r="H3424" s="212">
        <v>332111</v>
      </c>
    </row>
    <row r="3425" spans="1:8" ht="29" hidden="1" x14ac:dyDescent="0.35">
      <c r="A3425" s="209">
        <v>3</v>
      </c>
      <c r="B3425" s="206" t="s">
        <v>333</v>
      </c>
      <c r="C3425" s="206" t="s">
        <v>91</v>
      </c>
      <c r="D3425" s="210" t="s">
        <v>3394</v>
      </c>
      <c r="E3425" s="215" t="s">
        <v>484</v>
      </c>
      <c r="F3425" s="209" t="s">
        <v>208</v>
      </c>
      <c r="G3425" s="206" t="s">
        <v>91</v>
      </c>
      <c r="H3425" s="212">
        <v>332111</v>
      </c>
    </row>
    <row r="3426" spans="1:8" hidden="1" x14ac:dyDescent="0.35">
      <c r="A3426" s="209">
        <v>3</v>
      </c>
      <c r="B3426" s="206" t="s">
        <v>333</v>
      </c>
      <c r="C3426" s="206" t="s">
        <v>91</v>
      </c>
      <c r="D3426" s="210" t="s">
        <v>3395</v>
      </c>
      <c r="E3426" s="215" t="s">
        <v>484</v>
      </c>
      <c r="F3426" s="209" t="s">
        <v>208</v>
      </c>
      <c r="G3426" s="206" t="s">
        <v>91</v>
      </c>
      <c r="H3426" s="212">
        <v>332111</v>
      </c>
    </row>
    <row r="3427" spans="1:8" hidden="1" x14ac:dyDescent="0.35">
      <c r="A3427" s="209">
        <v>3</v>
      </c>
      <c r="B3427" s="206" t="s">
        <v>333</v>
      </c>
      <c r="C3427" s="206" t="s">
        <v>91</v>
      </c>
      <c r="D3427" s="210" t="s">
        <v>3396</v>
      </c>
      <c r="E3427" s="214" t="s">
        <v>483</v>
      </c>
      <c r="F3427" s="209" t="s">
        <v>208</v>
      </c>
      <c r="G3427" s="206" t="s">
        <v>91</v>
      </c>
      <c r="H3427" s="212">
        <v>33211</v>
      </c>
    </row>
    <row r="3428" spans="1:8" ht="43.5" hidden="1" x14ac:dyDescent="0.35">
      <c r="A3428" s="209">
        <v>3</v>
      </c>
      <c r="B3428" s="206" t="s">
        <v>333</v>
      </c>
      <c r="C3428" s="206" t="s">
        <v>91</v>
      </c>
      <c r="D3428" s="210" t="s">
        <v>3397</v>
      </c>
      <c r="E3428" s="215" t="s">
        <v>484</v>
      </c>
      <c r="F3428" s="209" t="s">
        <v>208</v>
      </c>
      <c r="G3428" s="206" t="s">
        <v>91</v>
      </c>
      <c r="H3428" s="212">
        <v>332111</v>
      </c>
    </row>
    <row r="3429" spans="1:8" ht="29" hidden="1" x14ac:dyDescent="0.35">
      <c r="A3429" s="209">
        <v>3</v>
      </c>
      <c r="B3429" s="206" t="s">
        <v>333</v>
      </c>
      <c r="C3429" s="206" t="s">
        <v>91</v>
      </c>
      <c r="D3429" s="210" t="s">
        <v>3398</v>
      </c>
      <c r="E3429" s="215" t="s">
        <v>484</v>
      </c>
      <c r="F3429" s="209" t="s">
        <v>208</v>
      </c>
      <c r="G3429" s="206" t="s">
        <v>91</v>
      </c>
      <c r="H3429" s="212">
        <v>332111</v>
      </c>
    </row>
    <row r="3430" spans="1:8" ht="29" hidden="1" x14ac:dyDescent="0.35">
      <c r="A3430" s="209">
        <v>3</v>
      </c>
      <c r="B3430" s="206" t="s">
        <v>333</v>
      </c>
      <c r="C3430" s="206" t="s">
        <v>91</v>
      </c>
      <c r="D3430" s="210" t="s">
        <v>3399</v>
      </c>
      <c r="E3430" s="215" t="s">
        <v>484</v>
      </c>
      <c r="F3430" s="209" t="s">
        <v>208</v>
      </c>
      <c r="G3430" s="206" t="s">
        <v>91</v>
      </c>
      <c r="H3430" s="212">
        <v>332111</v>
      </c>
    </row>
    <row r="3431" spans="1:8" hidden="1" x14ac:dyDescent="0.35">
      <c r="A3431" s="209">
        <v>3</v>
      </c>
      <c r="B3431" s="206" t="s">
        <v>333</v>
      </c>
      <c r="C3431" s="206" t="s">
        <v>91</v>
      </c>
      <c r="D3431" s="210" t="s">
        <v>3400</v>
      </c>
      <c r="E3431" s="215" t="s">
        <v>484</v>
      </c>
      <c r="F3431" s="209" t="s">
        <v>208</v>
      </c>
      <c r="G3431" s="206" t="s">
        <v>91</v>
      </c>
      <c r="H3431" s="212">
        <v>332111</v>
      </c>
    </row>
    <row r="3432" spans="1:8" hidden="1" x14ac:dyDescent="0.35">
      <c r="A3432" s="209">
        <v>3</v>
      </c>
      <c r="B3432" s="206" t="s">
        <v>333</v>
      </c>
      <c r="C3432" s="206" t="s">
        <v>91</v>
      </c>
      <c r="D3432" s="210" t="s">
        <v>3401</v>
      </c>
      <c r="E3432" s="214" t="s">
        <v>483</v>
      </c>
      <c r="F3432" s="209" t="s">
        <v>208</v>
      </c>
      <c r="G3432" s="206" t="s">
        <v>91</v>
      </c>
      <c r="H3432" s="212">
        <v>33211</v>
      </c>
    </row>
    <row r="3433" spans="1:8" ht="29" hidden="1" x14ac:dyDescent="0.35">
      <c r="A3433" s="209">
        <v>3</v>
      </c>
      <c r="B3433" s="206" t="s">
        <v>333</v>
      </c>
      <c r="C3433" s="206" t="s">
        <v>91</v>
      </c>
      <c r="D3433" s="210" t="s">
        <v>3402</v>
      </c>
      <c r="E3433" s="215" t="s">
        <v>484</v>
      </c>
      <c r="F3433" s="209" t="s">
        <v>208</v>
      </c>
      <c r="G3433" s="206" t="s">
        <v>91</v>
      </c>
      <c r="H3433" s="212">
        <v>332111</v>
      </c>
    </row>
    <row r="3434" spans="1:8" ht="43.5" hidden="1" x14ac:dyDescent="0.35">
      <c r="A3434" s="209">
        <v>3</v>
      </c>
      <c r="B3434" s="206" t="s">
        <v>333</v>
      </c>
      <c r="C3434" s="206" t="s">
        <v>91</v>
      </c>
      <c r="D3434" s="210" t="s">
        <v>3403</v>
      </c>
      <c r="E3434" s="215" t="s">
        <v>484</v>
      </c>
      <c r="F3434" s="209" t="s">
        <v>208</v>
      </c>
      <c r="G3434" s="206" t="s">
        <v>91</v>
      </c>
      <c r="H3434" s="212">
        <v>332111</v>
      </c>
    </row>
    <row r="3435" spans="1:8" hidden="1" x14ac:dyDescent="0.35">
      <c r="A3435" s="209">
        <v>3</v>
      </c>
      <c r="B3435" s="206" t="s">
        <v>333</v>
      </c>
      <c r="C3435" s="206" t="s">
        <v>91</v>
      </c>
      <c r="D3435" s="210" t="s">
        <v>3404</v>
      </c>
      <c r="E3435" s="214" t="s">
        <v>483</v>
      </c>
      <c r="F3435" s="209" t="s">
        <v>208</v>
      </c>
      <c r="G3435" s="206" t="s">
        <v>91</v>
      </c>
      <c r="H3435" s="212">
        <v>33211</v>
      </c>
    </row>
    <row r="3436" spans="1:8" ht="29" hidden="1" x14ac:dyDescent="0.35">
      <c r="A3436" s="209">
        <v>3</v>
      </c>
      <c r="B3436" s="206" t="s">
        <v>333</v>
      </c>
      <c r="C3436" s="206" t="s">
        <v>91</v>
      </c>
      <c r="D3436" s="210" t="s">
        <v>3405</v>
      </c>
      <c r="E3436" s="215" t="s">
        <v>484</v>
      </c>
      <c r="F3436" s="209" t="s">
        <v>208</v>
      </c>
      <c r="G3436" s="206" t="s">
        <v>91</v>
      </c>
      <c r="H3436" s="212">
        <v>332111</v>
      </c>
    </row>
    <row r="3437" spans="1:8" hidden="1" x14ac:dyDescent="0.35">
      <c r="A3437" s="209">
        <v>3</v>
      </c>
      <c r="B3437" s="206" t="s">
        <v>333</v>
      </c>
      <c r="C3437" s="206" t="s">
        <v>91</v>
      </c>
      <c r="D3437" s="210" t="s">
        <v>3406</v>
      </c>
      <c r="E3437" s="215" t="s">
        <v>484</v>
      </c>
      <c r="F3437" s="209" t="s">
        <v>208</v>
      </c>
      <c r="G3437" s="206" t="s">
        <v>91</v>
      </c>
      <c r="H3437" s="212">
        <v>332111</v>
      </c>
    </row>
    <row r="3438" spans="1:8" ht="29" hidden="1" x14ac:dyDescent="0.35">
      <c r="A3438" s="209">
        <v>3</v>
      </c>
      <c r="B3438" s="206" t="s">
        <v>333</v>
      </c>
      <c r="C3438" s="206" t="s">
        <v>91</v>
      </c>
      <c r="D3438" s="210" t="s">
        <v>3407</v>
      </c>
      <c r="E3438" s="214" t="s">
        <v>483</v>
      </c>
      <c r="F3438" s="209" t="s">
        <v>208</v>
      </c>
      <c r="G3438" s="206" t="s">
        <v>91</v>
      </c>
      <c r="H3438" s="212">
        <v>33211</v>
      </c>
    </row>
    <row r="3439" spans="1:8" ht="29" hidden="1" x14ac:dyDescent="0.35">
      <c r="A3439" s="209">
        <v>3</v>
      </c>
      <c r="B3439" s="206" t="s">
        <v>333</v>
      </c>
      <c r="C3439" s="206" t="s">
        <v>91</v>
      </c>
      <c r="D3439" s="210" t="s">
        <v>3408</v>
      </c>
      <c r="E3439" s="215" t="s">
        <v>484</v>
      </c>
      <c r="F3439" s="216" t="s">
        <v>735</v>
      </c>
      <c r="G3439" s="206" t="s">
        <v>91</v>
      </c>
      <c r="H3439" s="212">
        <v>332111</v>
      </c>
    </row>
    <row r="3440" spans="1:8" ht="29" hidden="1" x14ac:dyDescent="0.35">
      <c r="A3440" s="209">
        <v>3</v>
      </c>
      <c r="B3440" s="206" t="s">
        <v>333</v>
      </c>
      <c r="C3440" s="206" t="s">
        <v>91</v>
      </c>
      <c r="D3440" s="210" t="s">
        <v>3409</v>
      </c>
      <c r="E3440" s="215" t="s">
        <v>484</v>
      </c>
      <c r="F3440" s="209" t="s">
        <v>208</v>
      </c>
      <c r="G3440" s="206" t="s">
        <v>91</v>
      </c>
      <c r="H3440" s="212">
        <v>332111</v>
      </c>
    </row>
    <row r="3441" spans="1:8" hidden="1" x14ac:dyDescent="0.35">
      <c r="A3441" s="209">
        <v>3</v>
      </c>
      <c r="B3441" s="206" t="s">
        <v>333</v>
      </c>
      <c r="C3441" s="206" t="s">
        <v>91</v>
      </c>
      <c r="D3441" s="210" t="s">
        <v>3410</v>
      </c>
      <c r="E3441" s="214" t="s">
        <v>483</v>
      </c>
      <c r="F3441" s="216" t="s">
        <v>736</v>
      </c>
      <c r="G3441" s="206" t="s">
        <v>91</v>
      </c>
      <c r="H3441" s="212">
        <v>33211</v>
      </c>
    </row>
    <row r="3442" spans="1:8" hidden="1" x14ac:dyDescent="0.35">
      <c r="A3442" s="209">
        <v>3</v>
      </c>
      <c r="B3442" s="206" t="s">
        <v>333</v>
      </c>
      <c r="C3442" s="206" t="s">
        <v>91</v>
      </c>
      <c r="D3442" s="210" t="s">
        <v>3411</v>
      </c>
      <c r="E3442" s="215" t="s">
        <v>484</v>
      </c>
      <c r="F3442" s="216" t="s">
        <v>736</v>
      </c>
      <c r="G3442" s="206" t="s">
        <v>91</v>
      </c>
      <c r="H3442" s="212">
        <v>332111</v>
      </c>
    </row>
    <row r="3443" spans="1:8" ht="29" hidden="1" x14ac:dyDescent="0.35">
      <c r="A3443" s="209">
        <v>3</v>
      </c>
      <c r="B3443" s="206" t="s">
        <v>333</v>
      </c>
      <c r="C3443" s="206" t="s">
        <v>91</v>
      </c>
      <c r="D3443" s="210" t="s">
        <v>3412</v>
      </c>
      <c r="E3443" s="215" t="s">
        <v>484</v>
      </c>
      <c r="F3443" s="216" t="s">
        <v>736</v>
      </c>
      <c r="G3443" s="206" t="s">
        <v>91</v>
      </c>
      <c r="H3443" s="212">
        <v>332111</v>
      </c>
    </row>
    <row r="3444" spans="1:8" ht="29" hidden="1" x14ac:dyDescent="0.35">
      <c r="A3444" s="209">
        <v>3</v>
      </c>
      <c r="B3444" s="206" t="s">
        <v>333</v>
      </c>
      <c r="C3444" s="206" t="s">
        <v>91</v>
      </c>
      <c r="D3444" s="210" t="s">
        <v>3413</v>
      </c>
      <c r="E3444" s="215" t="s">
        <v>484</v>
      </c>
      <c r="F3444" s="216" t="s">
        <v>736</v>
      </c>
      <c r="G3444" s="206" t="s">
        <v>91</v>
      </c>
      <c r="H3444" s="212">
        <v>332111</v>
      </c>
    </row>
    <row r="3445" spans="1:8" ht="29" hidden="1" x14ac:dyDescent="0.35">
      <c r="A3445" s="209">
        <v>3</v>
      </c>
      <c r="B3445" s="206" t="s">
        <v>333</v>
      </c>
      <c r="C3445" s="206" t="s">
        <v>91</v>
      </c>
      <c r="D3445" s="210" t="s">
        <v>3414</v>
      </c>
      <c r="E3445" s="215" t="s">
        <v>484</v>
      </c>
      <c r="F3445" s="216" t="s">
        <v>736</v>
      </c>
      <c r="G3445" s="206" t="s">
        <v>91</v>
      </c>
      <c r="H3445" s="212">
        <v>332111</v>
      </c>
    </row>
    <row r="3446" spans="1:8" hidden="1" x14ac:dyDescent="0.35">
      <c r="A3446" s="209">
        <v>3</v>
      </c>
      <c r="B3446" s="206" t="s">
        <v>333</v>
      </c>
      <c r="C3446" s="206" t="s">
        <v>91</v>
      </c>
      <c r="D3446" s="210" t="s">
        <v>3415</v>
      </c>
      <c r="E3446" s="215" t="s">
        <v>484</v>
      </c>
      <c r="F3446" s="216" t="s">
        <v>736</v>
      </c>
      <c r="G3446" s="206" t="s">
        <v>91</v>
      </c>
      <c r="H3446" s="212">
        <v>332111</v>
      </c>
    </row>
    <row r="3447" spans="1:8" hidden="1" x14ac:dyDescent="0.35">
      <c r="A3447" s="209">
        <v>3</v>
      </c>
      <c r="B3447" s="206" t="s">
        <v>333</v>
      </c>
      <c r="C3447" s="206" t="s">
        <v>91</v>
      </c>
      <c r="D3447" s="210" t="s">
        <v>3416</v>
      </c>
      <c r="E3447" s="215" t="s">
        <v>484</v>
      </c>
      <c r="F3447" s="216" t="s">
        <v>736</v>
      </c>
      <c r="G3447" s="206" t="s">
        <v>91</v>
      </c>
      <c r="H3447" s="212">
        <v>332111</v>
      </c>
    </row>
    <row r="3448" spans="1:8" hidden="1" x14ac:dyDescent="0.35">
      <c r="A3448" s="209">
        <v>3</v>
      </c>
      <c r="B3448" s="206" t="s">
        <v>333</v>
      </c>
      <c r="C3448" s="206" t="s">
        <v>91</v>
      </c>
      <c r="D3448" s="210" t="s">
        <v>3417</v>
      </c>
      <c r="E3448" s="214" t="s">
        <v>483</v>
      </c>
      <c r="F3448" s="216" t="s">
        <v>737</v>
      </c>
      <c r="G3448" s="206" t="s">
        <v>91</v>
      </c>
      <c r="H3448" s="212">
        <v>33211</v>
      </c>
    </row>
    <row r="3449" spans="1:8" hidden="1" x14ac:dyDescent="0.35">
      <c r="A3449" s="209">
        <v>3</v>
      </c>
      <c r="B3449" s="206" t="s">
        <v>333</v>
      </c>
      <c r="C3449" s="206" t="s">
        <v>91</v>
      </c>
      <c r="D3449" s="210" t="s">
        <v>3418</v>
      </c>
      <c r="E3449" s="215" t="s">
        <v>484</v>
      </c>
      <c r="F3449" s="216" t="s">
        <v>737</v>
      </c>
      <c r="G3449" s="206" t="s">
        <v>91</v>
      </c>
      <c r="H3449" s="212">
        <v>332111</v>
      </c>
    </row>
    <row r="3450" spans="1:8" hidden="1" x14ac:dyDescent="0.35">
      <c r="A3450" s="209">
        <v>3</v>
      </c>
      <c r="B3450" s="206" t="s">
        <v>333</v>
      </c>
      <c r="C3450" s="206" t="s">
        <v>91</v>
      </c>
      <c r="D3450" s="210" t="s">
        <v>3419</v>
      </c>
      <c r="E3450" s="215" t="s">
        <v>484</v>
      </c>
      <c r="F3450" s="216" t="s">
        <v>737</v>
      </c>
      <c r="G3450" s="206" t="s">
        <v>91</v>
      </c>
      <c r="H3450" s="212">
        <v>332111</v>
      </c>
    </row>
    <row r="3451" spans="1:8" ht="29" hidden="1" x14ac:dyDescent="0.35">
      <c r="A3451" s="209">
        <v>3</v>
      </c>
      <c r="B3451" s="206" t="s">
        <v>333</v>
      </c>
      <c r="C3451" s="206" t="s">
        <v>91</v>
      </c>
      <c r="D3451" s="210" t="s">
        <v>3420</v>
      </c>
      <c r="E3451" s="215" t="s">
        <v>484</v>
      </c>
      <c r="F3451" s="216" t="s">
        <v>737</v>
      </c>
      <c r="G3451" s="206" t="s">
        <v>91</v>
      </c>
      <c r="H3451" s="212">
        <v>332111</v>
      </c>
    </row>
    <row r="3452" spans="1:8" hidden="1" x14ac:dyDescent="0.35">
      <c r="A3452" s="209">
        <v>3</v>
      </c>
      <c r="B3452" s="206" t="s">
        <v>333</v>
      </c>
      <c r="C3452" s="206" t="s">
        <v>91</v>
      </c>
      <c r="D3452" s="210" t="s">
        <v>3421</v>
      </c>
      <c r="E3452" s="215" t="s">
        <v>484</v>
      </c>
      <c r="F3452" s="216" t="s">
        <v>737</v>
      </c>
      <c r="G3452" s="206" t="s">
        <v>91</v>
      </c>
      <c r="H3452" s="212">
        <v>332111</v>
      </c>
    </row>
    <row r="3453" spans="1:8" hidden="1" x14ac:dyDescent="0.35">
      <c r="A3453" s="209">
        <v>3</v>
      </c>
      <c r="B3453" s="206" t="s">
        <v>333</v>
      </c>
      <c r="C3453" s="206" t="s">
        <v>91</v>
      </c>
      <c r="D3453" s="210" t="s">
        <v>3422</v>
      </c>
      <c r="E3453" s="214" t="s">
        <v>483</v>
      </c>
      <c r="F3453" s="209" t="s">
        <v>208</v>
      </c>
      <c r="G3453" s="206" t="s">
        <v>91</v>
      </c>
      <c r="H3453" s="212">
        <v>33211</v>
      </c>
    </row>
    <row r="3454" spans="1:8" hidden="1" x14ac:dyDescent="0.35">
      <c r="A3454" s="209">
        <v>3</v>
      </c>
      <c r="B3454" s="206" t="s">
        <v>333</v>
      </c>
      <c r="C3454" s="206" t="s">
        <v>91</v>
      </c>
      <c r="D3454" s="210" t="s">
        <v>3423</v>
      </c>
      <c r="E3454" s="215" t="s">
        <v>484</v>
      </c>
      <c r="F3454" s="209" t="s">
        <v>208</v>
      </c>
      <c r="G3454" s="206" t="s">
        <v>91</v>
      </c>
      <c r="H3454" s="212">
        <v>332111</v>
      </c>
    </row>
    <row r="3455" spans="1:8" ht="29" hidden="1" x14ac:dyDescent="0.35">
      <c r="A3455" s="209">
        <v>3</v>
      </c>
      <c r="B3455" s="206" t="s">
        <v>333</v>
      </c>
      <c r="C3455" s="206" t="s">
        <v>91</v>
      </c>
      <c r="D3455" s="210" t="s">
        <v>3424</v>
      </c>
      <c r="E3455" s="215" t="s">
        <v>484</v>
      </c>
      <c r="F3455" s="209" t="s">
        <v>208</v>
      </c>
      <c r="G3455" s="206" t="s">
        <v>91</v>
      </c>
      <c r="H3455" s="212">
        <v>332111</v>
      </c>
    </row>
    <row r="3456" spans="1:8" ht="29" hidden="1" x14ac:dyDescent="0.35">
      <c r="A3456" s="209">
        <v>3</v>
      </c>
      <c r="B3456" s="206" t="s">
        <v>333</v>
      </c>
      <c r="C3456" s="206" t="s">
        <v>91</v>
      </c>
      <c r="D3456" s="210" t="s">
        <v>3425</v>
      </c>
      <c r="E3456" s="215" t="s">
        <v>484</v>
      </c>
      <c r="F3456" s="209" t="s">
        <v>208</v>
      </c>
      <c r="G3456" s="206" t="s">
        <v>91</v>
      </c>
      <c r="H3456" s="212">
        <v>332111</v>
      </c>
    </row>
    <row r="3457" spans="1:8" ht="29" hidden="1" x14ac:dyDescent="0.35">
      <c r="A3457" s="209">
        <v>3</v>
      </c>
      <c r="B3457" s="206" t="s">
        <v>333</v>
      </c>
      <c r="C3457" s="206" t="s">
        <v>91</v>
      </c>
      <c r="D3457" s="210" t="s">
        <v>3426</v>
      </c>
      <c r="E3457" s="215" t="s">
        <v>484</v>
      </c>
      <c r="F3457" s="209" t="s">
        <v>208</v>
      </c>
      <c r="G3457" s="206" t="s">
        <v>91</v>
      </c>
      <c r="H3457" s="212">
        <v>332111</v>
      </c>
    </row>
    <row r="3458" spans="1:8" ht="29" hidden="1" x14ac:dyDescent="0.35">
      <c r="A3458" s="209">
        <v>3</v>
      </c>
      <c r="B3458" s="206" t="s">
        <v>333</v>
      </c>
      <c r="C3458" s="206" t="s">
        <v>91</v>
      </c>
      <c r="D3458" s="210" t="s">
        <v>3427</v>
      </c>
      <c r="E3458" s="215" t="s">
        <v>484</v>
      </c>
      <c r="F3458" s="209" t="s">
        <v>208</v>
      </c>
      <c r="G3458" s="206" t="s">
        <v>91</v>
      </c>
      <c r="H3458" s="212">
        <v>332111</v>
      </c>
    </row>
    <row r="3459" spans="1:8" hidden="1" x14ac:dyDescent="0.35">
      <c r="A3459" s="209">
        <v>3</v>
      </c>
      <c r="B3459" s="206" t="s">
        <v>333</v>
      </c>
      <c r="C3459" s="206" t="s">
        <v>91</v>
      </c>
      <c r="D3459" s="210" t="s">
        <v>3428</v>
      </c>
      <c r="E3459" s="214" t="s">
        <v>483</v>
      </c>
      <c r="F3459" s="209" t="s">
        <v>208</v>
      </c>
      <c r="G3459" s="206" t="s">
        <v>91</v>
      </c>
      <c r="H3459" s="212">
        <v>33211</v>
      </c>
    </row>
    <row r="3460" spans="1:8" ht="29" hidden="1" x14ac:dyDescent="0.35">
      <c r="A3460" s="209">
        <v>3</v>
      </c>
      <c r="B3460" s="206" t="s">
        <v>333</v>
      </c>
      <c r="C3460" s="206" t="s">
        <v>91</v>
      </c>
      <c r="D3460" s="210" t="s">
        <v>3429</v>
      </c>
      <c r="E3460" s="215" t="s">
        <v>484</v>
      </c>
      <c r="F3460" s="209" t="s">
        <v>208</v>
      </c>
      <c r="G3460" s="206" t="s">
        <v>91</v>
      </c>
      <c r="H3460" s="212">
        <v>332111</v>
      </c>
    </row>
    <row r="3461" spans="1:8" ht="29" hidden="1" x14ac:dyDescent="0.35">
      <c r="A3461" s="209">
        <v>3</v>
      </c>
      <c r="B3461" s="206" t="s">
        <v>333</v>
      </c>
      <c r="C3461" s="206" t="s">
        <v>91</v>
      </c>
      <c r="D3461" s="210" t="s">
        <v>3430</v>
      </c>
      <c r="E3461" s="215" t="s">
        <v>484</v>
      </c>
      <c r="F3461" s="209" t="s">
        <v>208</v>
      </c>
      <c r="G3461" s="206" t="s">
        <v>91</v>
      </c>
      <c r="H3461" s="212">
        <v>332111</v>
      </c>
    </row>
    <row r="3462" spans="1:8" ht="29" hidden="1" x14ac:dyDescent="0.35">
      <c r="A3462" s="209">
        <v>3</v>
      </c>
      <c r="B3462" s="206" t="s">
        <v>333</v>
      </c>
      <c r="C3462" s="206" t="s">
        <v>91</v>
      </c>
      <c r="D3462" s="210" t="s">
        <v>3431</v>
      </c>
      <c r="E3462" s="215" t="s">
        <v>484</v>
      </c>
      <c r="F3462" s="209" t="s">
        <v>208</v>
      </c>
      <c r="G3462" s="206" t="s">
        <v>91</v>
      </c>
      <c r="H3462" s="212">
        <v>332111</v>
      </c>
    </row>
    <row r="3463" spans="1:8" ht="29" hidden="1" x14ac:dyDescent="0.35">
      <c r="A3463" s="209">
        <v>3</v>
      </c>
      <c r="B3463" s="206" t="s">
        <v>333</v>
      </c>
      <c r="C3463" s="206" t="s">
        <v>91</v>
      </c>
      <c r="D3463" s="210" t="s">
        <v>3432</v>
      </c>
      <c r="E3463" s="215" t="s">
        <v>484</v>
      </c>
      <c r="F3463" s="209" t="s">
        <v>208</v>
      </c>
      <c r="G3463" s="206" t="s">
        <v>91</v>
      </c>
      <c r="H3463" s="212">
        <v>332111</v>
      </c>
    </row>
    <row r="3464" spans="1:8" ht="29" hidden="1" x14ac:dyDescent="0.35">
      <c r="A3464" s="209">
        <v>3</v>
      </c>
      <c r="B3464" s="206" t="s">
        <v>333</v>
      </c>
      <c r="C3464" s="206" t="s">
        <v>91</v>
      </c>
      <c r="D3464" s="210" t="s">
        <v>3433</v>
      </c>
      <c r="E3464" s="215" t="s">
        <v>484</v>
      </c>
      <c r="F3464" s="209" t="s">
        <v>208</v>
      </c>
      <c r="G3464" s="206" t="s">
        <v>91</v>
      </c>
      <c r="H3464" s="212">
        <v>332111</v>
      </c>
    </row>
    <row r="3465" spans="1:8" hidden="1" x14ac:dyDescent="0.35">
      <c r="A3465" s="209">
        <v>3</v>
      </c>
      <c r="B3465" s="206" t="s">
        <v>333</v>
      </c>
      <c r="C3465" s="206" t="s">
        <v>91</v>
      </c>
      <c r="D3465" s="210" t="s">
        <v>3434</v>
      </c>
      <c r="E3465" s="214" t="s">
        <v>483</v>
      </c>
      <c r="F3465" s="209" t="s">
        <v>208</v>
      </c>
      <c r="G3465" s="206" t="s">
        <v>91</v>
      </c>
      <c r="H3465" s="212">
        <v>33211</v>
      </c>
    </row>
    <row r="3466" spans="1:8" ht="29" hidden="1" x14ac:dyDescent="0.35">
      <c r="A3466" s="209">
        <v>3</v>
      </c>
      <c r="B3466" s="206" t="s">
        <v>333</v>
      </c>
      <c r="C3466" s="206" t="s">
        <v>91</v>
      </c>
      <c r="D3466" s="210" t="s">
        <v>3429</v>
      </c>
      <c r="E3466" s="215" t="s">
        <v>484</v>
      </c>
      <c r="F3466" s="209" t="s">
        <v>208</v>
      </c>
      <c r="G3466" s="206" t="s">
        <v>91</v>
      </c>
      <c r="H3466" s="212">
        <v>332111</v>
      </c>
    </row>
    <row r="3467" spans="1:8" ht="29" hidden="1" x14ac:dyDescent="0.35">
      <c r="A3467" s="209">
        <v>3</v>
      </c>
      <c r="B3467" s="206" t="s">
        <v>333</v>
      </c>
      <c r="C3467" s="206" t="s">
        <v>91</v>
      </c>
      <c r="D3467" s="210" t="s">
        <v>3435</v>
      </c>
      <c r="E3467" s="215" t="s">
        <v>484</v>
      </c>
      <c r="F3467" s="209" t="s">
        <v>208</v>
      </c>
      <c r="G3467" s="206" t="s">
        <v>91</v>
      </c>
      <c r="H3467" s="212">
        <v>332111</v>
      </c>
    </row>
    <row r="3468" spans="1:8" ht="29" hidden="1" x14ac:dyDescent="0.35">
      <c r="A3468" s="209">
        <v>3</v>
      </c>
      <c r="B3468" s="206" t="s">
        <v>333</v>
      </c>
      <c r="C3468" s="206" t="s">
        <v>91</v>
      </c>
      <c r="D3468" s="210" t="s">
        <v>3436</v>
      </c>
      <c r="E3468" s="215" t="s">
        <v>484</v>
      </c>
      <c r="F3468" s="209" t="s">
        <v>208</v>
      </c>
      <c r="G3468" s="206" t="s">
        <v>91</v>
      </c>
      <c r="H3468" s="212">
        <v>332111</v>
      </c>
    </row>
    <row r="3469" spans="1:8" ht="29" hidden="1" x14ac:dyDescent="0.35">
      <c r="A3469" s="209">
        <v>3</v>
      </c>
      <c r="B3469" s="206" t="s">
        <v>333</v>
      </c>
      <c r="C3469" s="206" t="s">
        <v>91</v>
      </c>
      <c r="D3469" s="210" t="s">
        <v>3437</v>
      </c>
      <c r="E3469" s="215" t="s">
        <v>484</v>
      </c>
      <c r="F3469" s="209" t="s">
        <v>208</v>
      </c>
      <c r="G3469" s="206" t="s">
        <v>91</v>
      </c>
      <c r="H3469" s="212">
        <v>332111</v>
      </c>
    </row>
    <row r="3470" spans="1:8" ht="29" hidden="1" x14ac:dyDescent="0.35">
      <c r="A3470" s="209">
        <v>3</v>
      </c>
      <c r="B3470" s="206" t="s">
        <v>333</v>
      </c>
      <c r="C3470" s="206" t="s">
        <v>91</v>
      </c>
      <c r="D3470" s="210" t="s">
        <v>3438</v>
      </c>
      <c r="E3470" s="215" t="s">
        <v>484</v>
      </c>
      <c r="F3470" s="209" t="s">
        <v>208</v>
      </c>
      <c r="G3470" s="206" t="s">
        <v>91</v>
      </c>
      <c r="H3470" s="212">
        <v>332111</v>
      </c>
    </row>
    <row r="3471" spans="1:8" hidden="1" x14ac:dyDescent="0.35">
      <c r="A3471" s="209">
        <v>3</v>
      </c>
      <c r="B3471" s="206" t="s">
        <v>333</v>
      </c>
      <c r="C3471" s="206" t="s">
        <v>91</v>
      </c>
      <c r="D3471" s="210" t="s">
        <v>3439</v>
      </c>
      <c r="E3471" s="215" t="s">
        <v>484</v>
      </c>
      <c r="F3471" s="209" t="s">
        <v>208</v>
      </c>
      <c r="G3471" s="206" t="s">
        <v>91</v>
      </c>
      <c r="H3471" s="212">
        <v>332111</v>
      </c>
    </row>
    <row r="3472" spans="1:8" hidden="1" x14ac:dyDescent="0.35">
      <c r="A3472" s="209">
        <v>3</v>
      </c>
      <c r="B3472" s="206" t="s">
        <v>333</v>
      </c>
      <c r="C3472" s="206" t="s">
        <v>91</v>
      </c>
      <c r="D3472" s="210" t="s">
        <v>3440</v>
      </c>
      <c r="E3472" s="215" t="s">
        <v>484</v>
      </c>
      <c r="F3472" s="209" t="s">
        <v>208</v>
      </c>
      <c r="G3472" s="206" t="s">
        <v>91</v>
      </c>
      <c r="H3472" s="212">
        <v>332111</v>
      </c>
    </row>
    <row r="3473" spans="1:8" ht="29" hidden="1" x14ac:dyDescent="0.35">
      <c r="A3473" s="209">
        <v>3</v>
      </c>
      <c r="B3473" s="206" t="s">
        <v>333</v>
      </c>
      <c r="C3473" s="206" t="s">
        <v>91</v>
      </c>
      <c r="D3473" s="210" t="s">
        <v>3441</v>
      </c>
      <c r="E3473" s="215" t="s">
        <v>484</v>
      </c>
      <c r="F3473" s="209" t="s">
        <v>208</v>
      </c>
      <c r="G3473" s="206" t="s">
        <v>91</v>
      </c>
      <c r="H3473" s="212">
        <v>332111</v>
      </c>
    </row>
    <row r="3474" spans="1:8" hidden="1" x14ac:dyDescent="0.35">
      <c r="A3474" s="209">
        <v>3</v>
      </c>
      <c r="B3474" s="206" t="s">
        <v>333</v>
      </c>
      <c r="C3474" s="206" t="s">
        <v>91</v>
      </c>
      <c r="D3474" s="210" t="s">
        <v>3442</v>
      </c>
      <c r="E3474" s="214" t="s">
        <v>483</v>
      </c>
      <c r="F3474" s="209" t="s">
        <v>208</v>
      </c>
      <c r="G3474" s="206" t="s">
        <v>91</v>
      </c>
      <c r="H3474" s="212">
        <v>33211</v>
      </c>
    </row>
    <row r="3475" spans="1:8" ht="29" hidden="1" x14ac:dyDescent="0.35">
      <c r="A3475" s="209">
        <v>3</v>
      </c>
      <c r="B3475" s="206" t="s">
        <v>333</v>
      </c>
      <c r="C3475" s="206" t="s">
        <v>91</v>
      </c>
      <c r="D3475" s="210" t="s">
        <v>3443</v>
      </c>
      <c r="E3475" s="215" t="s">
        <v>484</v>
      </c>
      <c r="F3475" s="209" t="s">
        <v>208</v>
      </c>
      <c r="G3475" s="206" t="s">
        <v>91</v>
      </c>
      <c r="H3475" s="212">
        <v>332111</v>
      </c>
    </row>
    <row r="3476" spans="1:8" ht="29" hidden="1" x14ac:dyDescent="0.35">
      <c r="A3476" s="209">
        <v>3</v>
      </c>
      <c r="B3476" s="206" t="s">
        <v>333</v>
      </c>
      <c r="C3476" s="206" t="s">
        <v>91</v>
      </c>
      <c r="D3476" s="210" t="s">
        <v>3444</v>
      </c>
      <c r="E3476" s="215" t="s">
        <v>484</v>
      </c>
      <c r="F3476" s="209" t="s">
        <v>208</v>
      </c>
      <c r="G3476" s="206" t="s">
        <v>91</v>
      </c>
      <c r="H3476" s="212">
        <v>332111</v>
      </c>
    </row>
    <row r="3477" spans="1:8" hidden="1" x14ac:dyDescent="0.35">
      <c r="A3477" s="209">
        <v>3</v>
      </c>
      <c r="B3477" s="206" t="s">
        <v>333</v>
      </c>
      <c r="C3477" s="206" t="s">
        <v>91</v>
      </c>
      <c r="D3477" s="210" t="s">
        <v>3445</v>
      </c>
      <c r="E3477" s="215" t="s">
        <v>484</v>
      </c>
      <c r="F3477" s="209" t="s">
        <v>208</v>
      </c>
      <c r="G3477" s="206" t="s">
        <v>91</v>
      </c>
      <c r="H3477" s="212">
        <v>332111</v>
      </c>
    </row>
    <row r="3478" spans="1:8" ht="29" hidden="1" x14ac:dyDescent="0.35">
      <c r="A3478" s="209">
        <v>3</v>
      </c>
      <c r="B3478" s="206" t="s">
        <v>333</v>
      </c>
      <c r="C3478" s="206" t="s">
        <v>91</v>
      </c>
      <c r="D3478" s="210" t="s">
        <v>3446</v>
      </c>
      <c r="E3478" s="215" t="s">
        <v>484</v>
      </c>
      <c r="F3478" s="209" t="s">
        <v>208</v>
      </c>
      <c r="G3478" s="206" t="s">
        <v>91</v>
      </c>
      <c r="H3478" s="212">
        <v>332111</v>
      </c>
    </row>
    <row r="3479" spans="1:8" hidden="1" x14ac:dyDescent="0.35">
      <c r="A3479" s="209">
        <v>3</v>
      </c>
      <c r="B3479" s="206" t="s">
        <v>333</v>
      </c>
      <c r="C3479" s="206" t="s">
        <v>91</v>
      </c>
      <c r="D3479" s="210" t="s">
        <v>3447</v>
      </c>
      <c r="E3479" s="214" t="s">
        <v>483</v>
      </c>
      <c r="F3479" s="209" t="s">
        <v>208</v>
      </c>
      <c r="G3479" s="206" t="s">
        <v>91</v>
      </c>
      <c r="H3479" s="212">
        <v>33211</v>
      </c>
    </row>
    <row r="3480" spans="1:8" ht="29" hidden="1" x14ac:dyDescent="0.35">
      <c r="A3480" s="209">
        <v>3</v>
      </c>
      <c r="B3480" s="206" t="s">
        <v>333</v>
      </c>
      <c r="C3480" s="206" t="s">
        <v>91</v>
      </c>
      <c r="D3480" s="210" t="s">
        <v>3448</v>
      </c>
      <c r="E3480" s="215" t="s">
        <v>484</v>
      </c>
      <c r="F3480" s="209" t="s">
        <v>208</v>
      </c>
      <c r="G3480" s="206" t="s">
        <v>91</v>
      </c>
      <c r="H3480" s="212">
        <v>332111</v>
      </c>
    </row>
    <row r="3481" spans="1:8" ht="29" hidden="1" x14ac:dyDescent="0.35">
      <c r="A3481" s="209">
        <v>3</v>
      </c>
      <c r="B3481" s="206" t="s">
        <v>333</v>
      </c>
      <c r="C3481" s="206" t="s">
        <v>91</v>
      </c>
      <c r="D3481" s="210" t="s">
        <v>3449</v>
      </c>
      <c r="E3481" s="215" t="s">
        <v>484</v>
      </c>
      <c r="F3481" s="209" t="s">
        <v>208</v>
      </c>
      <c r="G3481" s="206" t="s">
        <v>91</v>
      </c>
      <c r="H3481" s="212">
        <v>332111</v>
      </c>
    </row>
    <row r="3482" spans="1:8" hidden="1" x14ac:dyDescent="0.35">
      <c r="A3482" s="209">
        <v>3</v>
      </c>
      <c r="B3482" s="206" t="s">
        <v>333</v>
      </c>
      <c r="C3482" s="206" t="s">
        <v>91</v>
      </c>
      <c r="D3482" s="210" t="s">
        <v>3445</v>
      </c>
      <c r="E3482" s="215" t="s">
        <v>484</v>
      </c>
      <c r="F3482" s="209" t="s">
        <v>208</v>
      </c>
      <c r="G3482" s="206" t="s">
        <v>91</v>
      </c>
      <c r="H3482" s="212">
        <v>332111</v>
      </c>
    </row>
    <row r="3483" spans="1:8" ht="29" hidden="1" x14ac:dyDescent="0.35">
      <c r="A3483" s="209">
        <v>3</v>
      </c>
      <c r="B3483" s="206" t="s">
        <v>333</v>
      </c>
      <c r="C3483" s="206" t="s">
        <v>91</v>
      </c>
      <c r="D3483" s="210" t="s">
        <v>3446</v>
      </c>
      <c r="E3483" s="215" t="s">
        <v>484</v>
      </c>
      <c r="F3483" s="209" t="s">
        <v>208</v>
      </c>
      <c r="G3483" s="206" t="s">
        <v>91</v>
      </c>
      <c r="H3483" s="212">
        <v>332111</v>
      </c>
    </row>
    <row r="3484" spans="1:8" ht="29" hidden="1" x14ac:dyDescent="0.35">
      <c r="A3484" s="209">
        <v>3</v>
      </c>
      <c r="B3484" s="206" t="s">
        <v>333</v>
      </c>
      <c r="C3484" s="206" t="s">
        <v>91</v>
      </c>
      <c r="D3484" s="210" t="s">
        <v>3450</v>
      </c>
      <c r="E3484" s="215" t="s">
        <v>484</v>
      </c>
      <c r="F3484" s="209" t="s">
        <v>208</v>
      </c>
      <c r="G3484" s="206" t="s">
        <v>91</v>
      </c>
      <c r="H3484" s="212">
        <v>332111</v>
      </c>
    </row>
    <row r="3485" spans="1:8" hidden="1" x14ac:dyDescent="0.35">
      <c r="A3485" s="209">
        <v>3</v>
      </c>
      <c r="B3485" s="206" t="s">
        <v>333</v>
      </c>
      <c r="C3485" s="206" t="s">
        <v>91</v>
      </c>
      <c r="D3485" s="210" t="s">
        <v>3451</v>
      </c>
      <c r="E3485" s="214" t="s">
        <v>483</v>
      </c>
      <c r="F3485" s="209" t="s">
        <v>208</v>
      </c>
      <c r="G3485" s="206" t="s">
        <v>91</v>
      </c>
      <c r="H3485" s="212">
        <v>33211</v>
      </c>
    </row>
    <row r="3486" spans="1:8" hidden="1" x14ac:dyDescent="0.35">
      <c r="A3486" s="209">
        <v>3</v>
      </c>
      <c r="B3486" s="206" t="s">
        <v>333</v>
      </c>
      <c r="C3486" s="206" t="s">
        <v>91</v>
      </c>
      <c r="D3486" s="210" t="s">
        <v>3452</v>
      </c>
      <c r="E3486" s="215" t="s">
        <v>484</v>
      </c>
      <c r="F3486" s="209" t="s">
        <v>208</v>
      </c>
      <c r="G3486" s="206" t="s">
        <v>91</v>
      </c>
      <c r="H3486" s="212">
        <v>332111</v>
      </c>
    </row>
    <row r="3487" spans="1:8" hidden="1" x14ac:dyDescent="0.35">
      <c r="A3487" s="209">
        <v>3</v>
      </c>
      <c r="B3487" s="206" t="s">
        <v>333</v>
      </c>
      <c r="C3487" s="206" t="s">
        <v>91</v>
      </c>
      <c r="D3487" s="210" t="s">
        <v>3453</v>
      </c>
      <c r="E3487" s="215" t="s">
        <v>484</v>
      </c>
      <c r="F3487" s="209" t="s">
        <v>208</v>
      </c>
      <c r="G3487" s="206" t="s">
        <v>91</v>
      </c>
      <c r="H3487" s="212">
        <v>332111</v>
      </c>
    </row>
    <row r="3488" spans="1:8" ht="29" hidden="1" x14ac:dyDescent="0.35">
      <c r="A3488" s="209">
        <v>3</v>
      </c>
      <c r="B3488" s="206" t="s">
        <v>333</v>
      </c>
      <c r="C3488" s="206" t="s">
        <v>91</v>
      </c>
      <c r="D3488" s="210" t="s">
        <v>3454</v>
      </c>
      <c r="E3488" s="215" t="s">
        <v>484</v>
      </c>
      <c r="F3488" s="209" t="s">
        <v>208</v>
      </c>
      <c r="G3488" s="206" t="s">
        <v>91</v>
      </c>
      <c r="H3488" s="212">
        <v>332111</v>
      </c>
    </row>
    <row r="3489" spans="1:8" ht="29" hidden="1" x14ac:dyDescent="0.35">
      <c r="A3489" s="209">
        <v>3</v>
      </c>
      <c r="B3489" s="206" t="s">
        <v>333</v>
      </c>
      <c r="C3489" s="206" t="s">
        <v>91</v>
      </c>
      <c r="D3489" s="210" t="s">
        <v>3455</v>
      </c>
      <c r="E3489" s="215" t="s">
        <v>484</v>
      </c>
      <c r="F3489" s="209" t="s">
        <v>208</v>
      </c>
      <c r="G3489" s="206" t="s">
        <v>91</v>
      </c>
      <c r="H3489" s="212">
        <v>332111</v>
      </c>
    </row>
    <row r="3490" spans="1:8" hidden="1" x14ac:dyDescent="0.35">
      <c r="A3490" s="209">
        <v>3</v>
      </c>
      <c r="B3490" s="206" t="s">
        <v>333</v>
      </c>
      <c r="C3490" s="206" t="s">
        <v>91</v>
      </c>
      <c r="D3490" s="210" t="s">
        <v>3456</v>
      </c>
      <c r="E3490" s="215" t="s">
        <v>484</v>
      </c>
      <c r="F3490" s="209" t="s">
        <v>208</v>
      </c>
      <c r="G3490" s="206" t="s">
        <v>91</v>
      </c>
      <c r="H3490" s="212">
        <v>332111</v>
      </c>
    </row>
    <row r="3491" spans="1:8" hidden="1" x14ac:dyDescent="0.35">
      <c r="A3491" s="209">
        <v>3</v>
      </c>
      <c r="B3491" s="206" t="s">
        <v>333</v>
      </c>
      <c r="C3491" s="206" t="s">
        <v>91</v>
      </c>
      <c r="D3491" s="210" t="s">
        <v>3457</v>
      </c>
      <c r="E3491" s="215" t="s">
        <v>484</v>
      </c>
      <c r="F3491" s="209" t="s">
        <v>208</v>
      </c>
      <c r="G3491" s="206" t="s">
        <v>91</v>
      </c>
      <c r="H3491" s="212">
        <v>332111</v>
      </c>
    </row>
    <row r="3492" spans="1:8" ht="29" hidden="1" x14ac:dyDescent="0.35">
      <c r="A3492" s="209">
        <v>3</v>
      </c>
      <c r="B3492" s="206" t="s">
        <v>333</v>
      </c>
      <c r="C3492" s="206" t="s">
        <v>91</v>
      </c>
      <c r="D3492" s="210" t="s">
        <v>3458</v>
      </c>
      <c r="E3492" s="215" t="s">
        <v>484</v>
      </c>
      <c r="F3492" s="209" t="s">
        <v>208</v>
      </c>
      <c r="G3492" s="206" t="s">
        <v>91</v>
      </c>
      <c r="H3492" s="212">
        <v>332111</v>
      </c>
    </row>
    <row r="3493" spans="1:8" ht="29" hidden="1" x14ac:dyDescent="0.35">
      <c r="A3493" s="209">
        <v>3</v>
      </c>
      <c r="B3493" s="206" t="s">
        <v>333</v>
      </c>
      <c r="C3493" s="206" t="s">
        <v>91</v>
      </c>
      <c r="D3493" s="210" t="s">
        <v>3459</v>
      </c>
      <c r="E3493" s="215" t="s">
        <v>484</v>
      </c>
      <c r="F3493" s="209" t="s">
        <v>208</v>
      </c>
      <c r="G3493" s="206" t="s">
        <v>91</v>
      </c>
      <c r="H3493" s="212">
        <v>332111</v>
      </c>
    </row>
    <row r="3494" spans="1:8" ht="29" hidden="1" x14ac:dyDescent="0.35">
      <c r="A3494" s="209">
        <v>3</v>
      </c>
      <c r="B3494" s="206" t="s">
        <v>333</v>
      </c>
      <c r="C3494" s="206" t="s">
        <v>91</v>
      </c>
      <c r="D3494" s="210" t="s">
        <v>3460</v>
      </c>
      <c r="E3494" s="215" t="s">
        <v>484</v>
      </c>
      <c r="F3494" s="209" t="s">
        <v>208</v>
      </c>
      <c r="G3494" s="206" t="s">
        <v>91</v>
      </c>
      <c r="H3494" s="212">
        <v>332111</v>
      </c>
    </row>
    <row r="3495" spans="1:8" ht="29" hidden="1" x14ac:dyDescent="0.35">
      <c r="A3495" s="209">
        <v>3</v>
      </c>
      <c r="B3495" s="206" t="s">
        <v>333</v>
      </c>
      <c r="C3495" s="206" t="s">
        <v>91</v>
      </c>
      <c r="D3495" s="210" t="s">
        <v>3461</v>
      </c>
      <c r="E3495" s="215" t="s">
        <v>484</v>
      </c>
      <c r="F3495" s="209" t="s">
        <v>208</v>
      </c>
      <c r="G3495" s="206" t="s">
        <v>91</v>
      </c>
      <c r="H3495" s="212">
        <v>332111</v>
      </c>
    </row>
    <row r="3496" spans="1:8" ht="29" hidden="1" x14ac:dyDescent="0.35">
      <c r="A3496" s="209">
        <v>3</v>
      </c>
      <c r="B3496" s="206" t="s">
        <v>333</v>
      </c>
      <c r="C3496" s="206" t="s">
        <v>91</v>
      </c>
      <c r="D3496" s="210" t="s">
        <v>3462</v>
      </c>
      <c r="E3496" s="215" t="s">
        <v>484</v>
      </c>
      <c r="F3496" s="209" t="s">
        <v>208</v>
      </c>
      <c r="G3496" s="206" t="s">
        <v>91</v>
      </c>
      <c r="H3496" s="212">
        <v>332111</v>
      </c>
    </row>
    <row r="3497" spans="1:8" hidden="1" x14ac:dyDescent="0.35">
      <c r="A3497" s="209">
        <v>3</v>
      </c>
      <c r="B3497" s="206" t="s">
        <v>333</v>
      </c>
      <c r="C3497" s="206" t="s">
        <v>91</v>
      </c>
      <c r="D3497" s="210" t="s">
        <v>3463</v>
      </c>
      <c r="E3497" s="215" t="s">
        <v>484</v>
      </c>
      <c r="F3497" s="209" t="s">
        <v>208</v>
      </c>
      <c r="G3497" s="206" t="s">
        <v>91</v>
      </c>
      <c r="H3497" s="212">
        <v>332111</v>
      </c>
    </row>
    <row r="3498" spans="1:8" hidden="1" x14ac:dyDescent="0.35">
      <c r="A3498" s="209">
        <v>3</v>
      </c>
      <c r="B3498" s="206" t="s">
        <v>333</v>
      </c>
      <c r="C3498" s="206" t="s">
        <v>91</v>
      </c>
      <c r="D3498" s="210" t="s">
        <v>3464</v>
      </c>
      <c r="E3498" s="214" t="s">
        <v>483</v>
      </c>
      <c r="F3498" s="209" t="s">
        <v>208</v>
      </c>
      <c r="G3498" s="206" t="s">
        <v>91</v>
      </c>
      <c r="H3498" s="212">
        <v>33211</v>
      </c>
    </row>
    <row r="3499" spans="1:8" hidden="1" x14ac:dyDescent="0.35">
      <c r="A3499" s="209">
        <v>3</v>
      </c>
      <c r="B3499" s="206" t="s">
        <v>333</v>
      </c>
      <c r="C3499" s="206" t="s">
        <v>91</v>
      </c>
      <c r="D3499" s="210" t="s">
        <v>3465</v>
      </c>
      <c r="E3499" s="215" t="s">
        <v>484</v>
      </c>
      <c r="F3499" s="209" t="s">
        <v>208</v>
      </c>
      <c r="G3499" s="206" t="s">
        <v>91</v>
      </c>
      <c r="H3499" s="212">
        <v>332111</v>
      </c>
    </row>
    <row r="3500" spans="1:8" hidden="1" x14ac:dyDescent="0.35">
      <c r="A3500" s="209">
        <v>3</v>
      </c>
      <c r="B3500" s="206" t="s">
        <v>333</v>
      </c>
      <c r="C3500" s="206" t="s">
        <v>91</v>
      </c>
      <c r="D3500" s="210" t="s">
        <v>3466</v>
      </c>
      <c r="E3500" s="215" t="s">
        <v>484</v>
      </c>
      <c r="F3500" s="209" t="s">
        <v>208</v>
      </c>
      <c r="G3500" s="206" t="s">
        <v>91</v>
      </c>
      <c r="H3500" s="212">
        <v>332111</v>
      </c>
    </row>
    <row r="3501" spans="1:8" ht="29" hidden="1" x14ac:dyDescent="0.35">
      <c r="A3501" s="209">
        <v>3</v>
      </c>
      <c r="B3501" s="206" t="s">
        <v>333</v>
      </c>
      <c r="C3501" s="206" t="s">
        <v>91</v>
      </c>
      <c r="D3501" s="210" t="s">
        <v>3467</v>
      </c>
      <c r="E3501" s="215" t="s">
        <v>484</v>
      </c>
      <c r="F3501" s="209" t="s">
        <v>208</v>
      </c>
      <c r="G3501" s="206" t="s">
        <v>91</v>
      </c>
      <c r="H3501" s="212">
        <v>332111</v>
      </c>
    </row>
    <row r="3502" spans="1:8" ht="29" hidden="1" x14ac:dyDescent="0.35">
      <c r="A3502" s="209">
        <v>3</v>
      </c>
      <c r="B3502" s="206" t="s">
        <v>333</v>
      </c>
      <c r="C3502" s="206" t="s">
        <v>91</v>
      </c>
      <c r="D3502" s="210" t="s">
        <v>3468</v>
      </c>
      <c r="E3502" s="215" t="s">
        <v>484</v>
      </c>
      <c r="F3502" s="209" t="s">
        <v>208</v>
      </c>
      <c r="G3502" s="206" t="s">
        <v>91</v>
      </c>
      <c r="H3502" s="212">
        <v>332111</v>
      </c>
    </row>
    <row r="3503" spans="1:8" hidden="1" x14ac:dyDescent="0.35">
      <c r="A3503" s="209">
        <v>3</v>
      </c>
      <c r="B3503" s="206" t="s">
        <v>333</v>
      </c>
      <c r="C3503" s="206" t="s">
        <v>91</v>
      </c>
      <c r="D3503" s="210" t="s">
        <v>3469</v>
      </c>
      <c r="E3503" s="214" t="s">
        <v>483</v>
      </c>
      <c r="F3503" s="209" t="s">
        <v>208</v>
      </c>
      <c r="G3503" s="206" t="s">
        <v>91</v>
      </c>
      <c r="H3503" s="212">
        <v>33211</v>
      </c>
    </row>
    <row r="3504" spans="1:8" ht="29" hidden="1" x14ac:dyDescent="0.35">
      <c r="A3504" s="209">
        <v>3</v>
      </c>
      <c r="B3504" s="206" t="s">
        <v>333</v>
      </c>
      <c r="C3504" s="206" t="s">
        <v>91</v>
      </c>
      <c r="D3504" s="210" t="s">
        <v>3470</v>
      </c>
      <c r="E3504" s="215" t="s">
        <v>484</v>
      </c>
      <c r="F3504" s="209" t="s">
        <v>208</v>
      </c>
      <c r="G3504" s="206" t="s">
        <v>91</v>
      </c>
      <c r="H3504" s="212">
        <v>332111</v>
      </c>
    </row>
    <row r="3505" spans="1:8" ht="29" hidden="1" x14ac:dyDescent="0.35">
      <c r="A3505" s="209">
        <v>3</v>
      </c>
      <c r="B3505" s="206" t="s">
        <v>333</v>
      </c>
      <c r="C3505" s="206" t="s">
        <v>91</v>
      </c>
      <c r="D3505" s="210" t="s">
        <v>3471</v>
      </c>
      <c r="E3505" s="215" t="s">
        <v>484</v>
      </c>
      <c r="F3505" s="209" t="s">
        <v>208</v>
      </c>
      <c r="G3505" s="206" t="s">
        <v>91</v>
      </c>
      <c r="H3505" s="212">
        <v>332111</v>
      </c>
    </row>
    <row r="3506" spans="1:8" ht="29" hidden="1" x14ac:dyDescent="0.35">
      <c r="A3506" s="209">
        <v>3</v>
      </c>
      <c r="B3506" s="206" t="s">
        <v>333</v>
      </c>
      <c r="C3506" s="206" t="s">
        <v>91</v>
      </c>
      <c r="D3506" s="210" t="s">
        <v>3472</v>
      </c>
      <c r="E3506" s="215" t="s">
        <v>484</v>
      </c>
      <c r="F3506" s="209" t="s">
        <v>208</v>
      </c>
      <c r="G3506" s="206" t="s">
        <v>91</v>
      </c>
      <c r="H3506" s="212">
        <v>332111</v>
      </c>
    </row>
    <row r="3507" spans="1:8" hidden="1" x14ac:dyDescent="0.35">
      <c r="A3507" s="209">
        <v>3</v>
      </c>
      <c r="B3507" s="206" t="s">
        <v>333</v>
      </c>
      <c r="C3507" s="206" t="s">
        <v>91</v>
      </c>
      <c r="D3507" s="210" t="s">
        <v>3473</v>
      </c>
      <c r="E3507" s="215" t="s">
        <v>484</v>
      </c>
      <c r="F3507" s="209" t="s">
        <v>208</v>
      </c>
      <c r="G3507" s="206" t="s">
        <v>91</v>
      </c>
      <c r="H3507" s="212">
        <v>332111</v>
      </c>
    </row>
    <row r="3508" spans="1:8" x14ac:dyDescent="0.35">
      <c r="A3508" s="209">
        <v>3</v>
      </c>
      <c r="B3508" s="206" t="s">
        <v>333</v>
      </c>
      <c r="C3508" s="206" t="s">
        <v>91</v>
      </c>
      <c r="D3508" s="210" t="s">
        <v>431</v>
      </c>
      <c r="E3508" s="211" t="s">
        <v>330</v>
      </c>
      <c r="F3508" s="209" t="s">
        <v>181</v>
      </c>
      <c r="G3508" s="206" t="s">
        <v>91</v>
      </c>
      <c r="H3508" s="212">
        <v>812</v>
      </c>
    </row>
    <row r="3509" spans="1:8" x14ac:dyDescent="0.35">
      <c r="A3509" s="209">
        <v>3</v>
      </c>
      <c r="B3509" s="206" t="s">
        <v>333</v>
      </c>
      <c r="C3509" s="206" t="s">
        <v>91</v>
      </c>
      <c r="D3509" s="210" t="s">
        <v>3474</v>
      </c>
      <c r="E3509" s="213" t="s">
        <v>332</v>
      </c>
      <c r="F3509" s="209" t="s">
        <v>181</v>
      </c>
      <c r="G3509" s="206" t="s">
        <v>91</v>
      </c>
      <c r="H3509" s="212">
        <v>8121</v>
      </c>
    </row>
    <row r="3510" spans="1:8" hidden="1" x14ac:dyDescent="0.35">
      <c r="A3510" s="209">
        <v>3</v>
      </c>
      <c r="B3510" s="206" t="s">
        <v>333</v>
      </c>
      <c r="C3510" s="206" t="s">
        <v>91</v>
      </c>
      <c r="D3510" s="210" t="s">
        <v>3475</v>
      </c>
      <c r="E3510" s="214" t="s">
        <v>483</v>
      </c>
      <c r="F3510" s="209" t="s">
        <v>181</v>
      </c>
      <c r="G3510" s="206" t="s">
        <v>91</v>
      </c>
      <c r="H3510" s="212">
        <v>33211</v>
      </c>
    </row>
    <row r="3511" spans="1:8" hidden="1" x14ac:dyDescent="0.35">
      <c r="A3511" s="209">
        <v>3</v>
      </c>
      <c r="B3511" s="206" t="s">
        <v>333</v>
      </c>
      <c r="C3511" s="206" t="s">
        <v>91</v>
      </c>
      <c r="D3511" s="210" t="s">
        <v>3476</v>
      </c>
      <c r="E3511" s="215" t="s">
        <v>484</v>
      </c>
      <c r="F3511" s="209" t="s">
        <v>181</v>
      </c>
      <c r="G3511" s="206" t="s">
        <v>91</v>
      </c>
      <c r="H3511" s="212">
        <v>332111</v>
      </c>
    </row>
    <row r="3512" spans="1:8" hidden="1" x14ac:dyDescent="0.35">
      <c r="A3512" s="209">
        <v>3</v>
      </c>
      <c r="B3512" s="206" t="s">
        <v>333</v>
      </c>
      <c r="C3512" s="206" t="s">
        <v>91</v>
      </c>
      <c r="D3512" s="210" t="s">
        <v>1993</v>
      </c>
      <c r="E3512" s="215" t="s">
        <v>484</v>
      </c>
      <c r="F3512" s="209" t="s">
        <v>181</v>
      </c>
      <c r="G3512" s="206" t="s">
        <v>91</v>
      </c>
      <c r="H3512" s="212">
        <v>332111</v>
      </c>
    </row>
    <row r="3513" spans="1:8" ht="29" hidden="1" x14ac:dyDescent="0.35">
      <c r="A3513" s="209">
        <v>3</v>
      </c>
      <c r="B3513" s="206" t="s">
        <v>333</v>
      </c>
      <c r="C3513" s="206" t="s">
        <v>91</v>
      </c>
      <c r="D3513" s="210" t="s">
        <v>3477</v>
      </c>
      <c r="E3513" s="215" t="s">
        <v>484</v>
      </c>
      <c r="F3513" s="209" t="s">
        <v>181</v>
      </c>
      <c r="G3513" s="206" t="s">
        <v>91</v>
      </c>
      <c r="H3513" s="212">
        <v>332111</v>
      </c>
    </row>
    <row r="3514" spans="1:8" ht="29" hidden="1" x14ac:dyDescent="0.35">
      <c r="A3514" s="209">
        <v>3</v>
      </c>
      <c r="B3514" s="206" t="s">
        <v>333</v>
      </c>
      <c r="C3514" s="206" t="s">
        <v>91</v>
      </c>
      <c r="D3514" s="210" t="s">
        <v>3478</v>
      </c>
      <c r="E3514" s="215" t="s">
        <v>484</v>
      </c>
      <c r="F3514" s="209" t="s">
        <v>181</v>
      </c>
      <c r="G3514" s="206" t="s">
        <v>91</v>
      </c>
      <c r="H3514" s="212">
        <v>332111</v>
      </c>
    </row>
    <row r="3515" spans="1:8" hidden="1" x14ac:dyDescent="0.35">
      <c r="A3515" s="209">
        <v>3</v>
      </c>
      <c r="B3515" s="206" t="s">
        <v>333</v>
      </c>
      <c r="C3515" s="206" t="s">
        <v>91</v>
      </c>
      <c r="D3515" s="210" t="s">
        <v>3479</v>
      </c>
      <c r="E3515" s="214" t="s">
        <v>483</v>
      </c>
      <c r="F3515" s="209" t="s">
        <v>181</v>
      </c>
      <c r="G3515" s="206" t="s">
        <v>91</v>
      </c>
      <c r="H3515" s="212">
        <v>33211</v>
      </c>
    </row>
    <row r="3516" spans="1:8" ht="29" hidden="1" x14ac:dyDescent="0.35">
      <c r="A3516" s="209">
        <v>3</v>
      </c>
      <c r="B3516" s="206" t="s">
        <v>333</v>
      </c>
      <c r="C3516" s="206" t="s">
        <v>91</v>
      </c>
      <c r="D3516" s="210" t="s">
        <v>3480</v>
      </c>
      <c r="E3516" s="215" t="s">
        <v>484</v>
      </c>
      <c r="F3516" s="209" t="s">
        <v>181</v>
      </c>
      <c r="G3516" s="206" t="s">
        <v>91</v>
      </c>
      <c r="H3516" s="212">
        <v>332111</v>
      </c>
    </row>
    <row r="3517" spans="1:8" hidden="1" x14ac:dyDescent="0.35">
      <c r="A3517" s="209">
        <v>3</v>
      </c>
      <c r="B3517" s="206" t="s">
        <v>333</v>
      </c>
      <c r="C3517" s="206" t="s">
        <v>91</v>
      </c>
      <c r="D3517" s="210" t="s">
        <v>3481</v>
      </c>
      <c r="E3517" s="215" t="s">
        <v>484</v>
      </c>
      <c r="F3517" s="209" t="s">
        <v>181</v>
      </c>
      <c r="G3517" s="206" t="s">
        <v>91</v>
      </c>
      <c r="H3517" s="212">
        <v>332111</v>
      </c>
    </row>
    <row r="3518" spans="1:8" ht="29" hidden="1" x14ac:dyDescent="0.35">
      <c r="A3518" s="209">
        <v>3</v>
      </c>
      <c r="B3518" s="206" t="s">
        <v>333</v>
      </c>
      <c r="C3518" s="206" t="s">
        <v>91</v>
      </c>
      <c r="D3518" s="210" t="s">
        <v>3482</v>
      </c>
      <c r="E3518" s="215" t="s">
        <v>484</v>
      </c>
      <c r="F3518" s="209" t="s">
        <v>181</v>
      </c>
      <c r="G3518" s="206" t="s">
        <v>91</v>
      </c>
      <c r="H3518" s="212">
        <v>332111</v>
      </c>
    </row>
    <row r="3519" spans="1:8" x14ac:dyDescent="0.35">
      <c r="A3519" s="209">
        <v>3</v>
      </c>
      <c r="B3519" s="206" t="s">
        <v>333</v>
      </c>
      <c r="C3519" s="206" t="s">
        <v>91</v>
      </c>
      <c r="D3519" s="210" t="s">
        <v>3483</v>
      </c>
      <c r="E3519" s="213" t="s">
        <v>332</v>
      </c>
      <c r="F3519" s="209" t="s">
        <v>181</v>
      </c>
      <c r="G3519" s="206" t="s">
        <v>91</v>
      </c>
      <c r="H3519" s="212">
        <v>8122</v>
      </c>
    </row>
    <row r="3520" spans="1:8" hidden="1" x14ac:dyDescent="0.35">
      <c r="A3520" s="209">
        <v>3</v>
      </c>
      <c r="B3520" s="206" t="s">
        <v>333</v>
      </c>
      <c r="C3520" s="206" t="s">
        <v>91</v>
      </c>
      <c r="D3520" s="210" t="s">
        <v>3484</v>
      </c>
      <c r="E3520" s="214" t="s">
        <v>483</v>
      </c>
      <c r="F3520" s="209" t="s">
        <v>181</v>
      </c>
      <c r="G3520" s="206" t="s">
        <v>91</v>
      </c>
      <c r="H3520" s="212">
        <v>33211</v>
      </c>
    </row>
    <row r="3521" spans="1:8" ht="29" hidden="1" x14ac:dyDescent="0.35">
      <c r="A3521" s="209">
        <v>3</v>
      </c>
      <c r="B3521" s="206" t="s">
        <v>333</v>
      </c>
      <c r="C3521" s="206" t="s">
        <v>91</v>
      </c>
      <c r="D3521" s="210" t="s">
        <v>3485</v>
      </c>
      <c r="E3521" s="215" t="s">
        <v>484</v>
      </c>
      <c r="F3521" s="209" t="s">
        <v>181</v>
      </c>
      <c r="G3521" s="206" t="s">
        <v>91</v>
      </c>
      <c r="H3521" s="212">
        <v>332111</v>
      </c>
    </row>
    <row r="3522" spans="1:8" hidden="1" x14ac:dyDescent="0.35">
      <c r="A3522" s="209">
        <v>3</v>
      </c>
      <c r="B3522" s="206" t="s">
        <v>333</v>
      </c>
      <c r="C3522" s="206" t="s">
        <v>91</v>
      </c>
      <c r="D3522" s="210" t="s">
        <v>3486</v>
      </c>
      <c r="E3522" s="214" t="s">
        <v>483</v>
      </c>
      <c r="F3522" s="209" t="s">
        <v>181</v>
      </c>
      <c r="G3522" s="206" t="s">
        <v>91</v>
      </c>
      <c r="H3522" s="212">
        <v>33211</v>
      </c>
    </row>
    <row r="3523" spans="1:8" ht="29" hidden="1" x14ac:dyDescent="0.35">
      <c r="A3523" s="209">
        <v>3</v>
      </c>
      <c r="B3523" s="206" t="s">
        <v>333</v>
      </c>
      <c r="C3523" s="206" t="s">
        <v>91</v>
      </c>
      <c r="D3523" s="210" t="s">
        <v>3487</v>
      </c>
      <c r="E3523" s="215" t="s">
        <v>484</v>
      </c>
      <c r="F3523" s="209" t="s">
        <v>181</v>
      </c>
      <c r="G3523" s="206" t="s">
        <v>91</v>
      </c>
      <c r="H3523" s="212">
        <v>332111</v>
      </c>
    </row>
    <row r="3524" spans="1:8" ht="29" x14ac:dyDescent="0.35">
      <c r="A3524" s="209">
        <v>3</v>
      </c>
      <c r="B3524" s="206" t="s">
        <v>333</v>
      </c>
      <c r="C3524" s="206" t="s">
        <v>91</v>
      </c>
      <c r="D3524" s="210" t="s">
        <v>3488</v>
      </c>
      <c r="E3524" s="213" t="s">
        <v>332</v>
      </c>
      <c r="F3524" s="209" t="s">
        <v>181</v>
      </c>
      <c r="G3524" s="206" t="s">
        <v>91</v>
      </c>
      <c r="H3524" s="212">
        <v>8123</v>
      </c>
    </row>
    <row r="3525" spans="1:8" hidden="1" x14ac:dyDescent="0.35">
      <c r="A3525" s="209">
        <v>3</v>
      </c>
      <c r="B3525" s="206" t="s">
        <v>333</v>
      </c>
      <c r="C3525" s="206" t="s">
        <v>91</v>
      </c>
      <c r="D3525" s="210" t="s">
        <v>3489</v>
      </c>
      <c r="E3525" s="214" t="s">
        <v>483</v>
      </c>
      <c r="F3525" s="209" t="s">
        <v>181</v>
      </c>
      <c r="G3525" s="206" t="s">
        <v>91</v>
      </c>
      <c r="H3525" s="212">
        <v>33211</v>
      </c>
    </row>
    <row r="3526" spans="1:8" ht="29" hidden="1" x14ac:dyDescent="0.35">
      <c r="A3526" s="209">
        <v>3</v>
      </c>
      <c r="B3526" s="206" t="s">
        <v>333</v>
      </c>
      <c r="C3526" s="206" t="s">
        <v>91</v>
      </c>
      <c r="D3526" s="210" t="s">
        <v>3490</v>
      </c>
      <c r="E3526" s="215" t="s">
        <v>484</v>
      </c>
      <c r="F3526" s="209" t="s">
        <v>181</v>
      </c>
      <c r="G3526" s="206" t="s">
        <v>91</v>
      </c>
      <c r="H3526" s="212">
        <v>332111</v>
      </c>
    </row>
    <row r="3527" spans="1:8" hidden="1" x14ac:dyDescent="0.35">
      <c r="A3527" s="209">
        <v>3</v>
      </c>
      <c r="B3527" s="206" t="s">
        <v>333</v>
      </c>
      <c r="C3527" s="206" t="s">
        <v>91</v>
      </c>
      <c r="D3527" s="210" t="s">
        <v>3491</v>
      </c>
      <c r="E3527" s="214" t="s">
        <v>483</v>
      </c>
      <c r="F3527" s="209" t="s">
        <v>181</v>
      </c>
      <c r="G3527" s="206" t="s">
        <v>91</v>
      </c>
      <c r="H3527" s="212">
        <v>33211</v>
      </c>
    </row>
    <row r="3528" spans="1:8" ht="29" hidden="1" x14ac:dyDescent="0.35">
      <c r="A3528" s="209">
        <v>3</v>
      </c>
      <c r="B3528" s="206" t="s">
        <v>333</v>
      </c>
      <c r="C3528" s="206" t="s">
        <v>91</v>
      </c>
      <c r="D3528" s="210" t="s">
        <v>3492</v>
      </c>
      <c r="E3528" s="215" t="s">
        <v>484</v>
      </c>
      <c r="F3528" s="209" t="s">
        <v>181</v>
      </c>
      <c r="G3528" s="206" t="s">
        <v>91</v>
      </c>
      <c r="H3528" s="212">
        <v>332111</v>
      </c>
    </row>
    <row r="3529" spans="1:8" ht="29" hidden="1" x14ac:dyDescent="0.35">
      <c r="A3529" s="209">
        <v>3</v>
      </c>
      <c r="B3529" s="206" t="s">
        <v>333</v>
      </c>
      <c r="C3529" s="206" t="s">
        <v>91</v>
      </c>
      <c r="D3529" s="210" t="s">
        <v>3493</v>
      </c>
      <c r="E3529" s="215" t="s">
        <v>484</v>
      </c>
      <c r="F3529" s="209" t="s">
        <v>181</v>
      </c>
      <c r="G3529" s="206" t="s">
        <v>91</v>
      </c>
      <c r="H3529" s="212">
        <v>332111</v>
      </c>
    </row>
    <row r="3530" spans="1:8" hidden="1" x14ac:dyDescent="0.35">
      <c r="A3530" s="209">
        <v>3</v>
      </c>
      <c r="B3530" s="206" t="s">
        <v>333</v>
      </c>
      <c r="C3530" s="206" t="s">
        <v>91</v>
      </c>
      <c r="D3530" s="210" t="s">
        <v>3494</v>
      </c>
      <c r="E3530" s="214" t="s">
        <v>483</v>
      </c>
      <c r="F3530" s="209" t="s">
        <v>181</v>
      </c>
      <c r="G3530" s="206" t="s">
        <v>91</v>
      </c>
      <c r="H3530" s="212">
        <v>33211</v>
      </c>
    </row>
    <row r="3531" spans="1:8" ht="29" hidden="1" x14ac:dyDescent="0.35">
      <c r="A3531" s="209">
        <v>3</v>
      </c>
      <c r="B3531" s="206" t="s">
        <v>333</v>
      </c>
      <c r="C3531" s="206" t="s">
        <v>91</v>
      </c>
      <c r="D3531" s="210" t="s">
        <v>3495</v>
      </c>
      <c r="E3531" s="215" t="s">
        <v>484</v>
      </c>
      <c r="F3531" s="209" t="s">
        <v>181</v>
      </c>
      <c r="G3531" s="206" t="s">
        <v>91</v>
      </c>
      <c r="H3531" s="212">
        <v>332111</v>
      </c>
    </row>
    <row r="3532" spans="1:8" ht="29" hidden="1" x14ac:dyDescent="0.35">
      <c r="A3532" s="209">
        <v>3</v>
      </c>
      <c r="B3532" s="206" t="s">
        <v>333</v>
      </c>
      <c r="C3532" s="206" t="s">
        <v>91</v>
      </c>
      <c r="D3532" s="210" t="s">
        <v>3496</v>
      </c>
      <c r="E3532" s="215" t="s">
        <v>484</v>
      </c>
      <c r="F3532" s="209" t="s">
        <v>181</v>
      </c>
      <c r="G3532" s="206" t="s">
        <v>91</v>
      </c>
      <c r="H3532" s="212">
        <v>332111</v>
      </c>
    </row>
    <row r="3533" spans="1:8" x14ac:dyDescent="0.35">
      <c r="A3533" s="209">
        <v>3</v>
      </c>
      <c r="B3533" s="206" t="s">
        <v>333</v>
      </c>
      <c r="C3533" s="206" t="s">
        <v>92</v>
      </c>
      <c r="D3533" s="210" t="s">
        <v>432</v>
      </c>
      <c r="E3533" s="211" t="s">
        <v>330</v>
      </c>
      <c r="F3533" s="209" t="s">
        <v>209</v>
      </c>
      <c r="G3533" s="206" t="s">
        <v>92</v>
      </c>
      <c r="H3533" s="212">
        <v>911</v>
      </c>
    </row>
    <row r="3534" spans="1:8" x14ac:dyDescent="0.35">
      <c r="A3534" s="209">
        <v>3</v>
      </c>
      <c r="B3534" s="206" t="s">
        <v>333</v>
      </c>
      <c r="C3534" s="206" t="s">
        <v>92</v>
      </c>
      <c r="D3534" s="210" t="s">
        <v>3497</v>
      </c>
      <c r="E3534" s="213" t="s">
        <v>332</v>
      </c>
      <c r="F3534" s="209" t="s">
        <v>209</v>
      </c>
      <c r="G3534" s="206" t="s">
        <v>92</v>
      </c>
      <c r="H3534" s="212">
        <v>9111</v>
      </c>
    </row>
    <row r="3535" spans="1:8" hidden="1" x14ac:dyDescent="0.35">
      <c r="A3535" s="209">
        <v>3</v>
      </c>
      <c r="B3535" s="206" t="s">
        <v>333</v>
      </c>
      <c r="C3535" s="206" t="s">
        <v>92</v>
      </c>
      <c r="D3535" s="210" t="s">
        <v>3498</v>
      </c>
      <c r="E3535" s="214" t="s">
        <v>483</v>
      </c>
      <c r="F3535" s="209" t="s">
        <v>209</v>
      </c>
      <c r="G3535" s="206" t="s">
        <v>92</v>
      </c>
      <c r="H3535" s="212">
        <v>33311</v>
      </c>
    </row>
    <row r="3536" spans="1:8" hidden="1" x14ac:dyDescent="0.35">
      <c r="A3536" s="209">
        <v>3</v>
      </c>
      <c r="B3536" s="206" t="s">
        <v>333</v>
      </c>
      <c r="C3536" s="206" t="s">
        <v>92</v>
      </c>
      <c r="D3536" s="210" t="s">
        <v>3499</v>
      </c>
      <c r="E3536" s="215" t="s">
        <v>484</v>
      </c>
      <c r="F3536" s="209" t="s">
        <v>209</v>
      </c>
      <c r="G3536" s="206" t="s">
        <v>92</v>
      </c>
      <c r="H3536" s="212">
        <v>333111</v>
      </c>
    </row>
    <row r="3537" spans="1:8" ht="29" hidden="1" x14ac:dyDescent="0.35">
      <c r="A3537" s="209">
        <v>3</v>
      </c>
      <c r="B3537" s="206" t="s">
        <v>333</v>
      </c>
      <c r="C3537" s="206" t="s">
        <v>92</v>
      </c>
      <c r="D3537" s="210" t="s">
        <v>3500</v>
      </c>
      <c r="E3537" s="215" t="s">
        <v>484</v>
      </c>
      <c r="F3537" s="209" t="s">
        <v>209</v>
      </c>
      <c r="G3537" s="206" t="s">
        <v>92</v>
      </c>
      <c r="H3537" s="212">
        <v>333111</v>
      </c>
    </row>
    <row r="3538" spans="1:8" hidden="1" x14ac:dyDescent="0.35">
      <c r="A3538" s="209">
        <v>3</v>
      </c>
      <c r="B3538" s="206" t="s">
        <v>333</v>
      </c>
      <c r="C3538" s="206" t="s">
        <v>92</v>
      </c>
      <c r="D3538" s="210" t="s">
        <v>3501</v>
      </c>
      <c r="E3538" s="215" t="s">
        <v>484</v>
      </c>
      <c r="F3538" s="209" t="s">
        <v>209</v>
      </c>
      <c r="G3538" s="206" t="s">
        <v>92</v>
      </c>
      <c r="H3538" s="212">
        <v>333111</v>
      </c>
    </row>
    <row r="3539" spans="1:8" hidden="1" x14ac:dyDescent="0.35">
      <c r="A3539" s="209">
        <v>3</v>
      </c>
      <c r="B3539" s="206" t="s">
        <v>333</v>
      </c>
      <c r="C3539" s="206" t="s">
        <v>92</v>
      </c>
      <c r="D3539" s="210" t="s">
        <v>3502</v>
      </c>
      <c r="E3539" s="214" t="s">
        <v>483</v>
      </c>
      <c r="F3539" s="209" t="s">
        <v>209</v>
      </c>
      <c r="G3539" s="206" t="s">
        <v>92</v>
      </c>
      <c r="H3539" s="212">
        <v>33311</v>
      </c>
    </row>
    <row r="3540" spans="1:8" hidden="1" x14ac:dyDescent="0.35">
      <c r="A3540" s="209">
        <v>3</v>
      </c>
      <c r="B3540" s="206" t="s">
        <v>333</v>
      </c>
      <c r="C3540" s="206" t="s">
        <v>92</v>
      </c>
      <c r="D3540" s="210" t="s">
        <v>3503</v>
      </c>
      <c r="E3540" s="215" t="s">
        <v>484</v>
      </c>
      <c r="F3540" s="209" t="s">
        <v>209</v>
      </c>
      <c r="G3540" s="206" t="s">
        <v>92</v>
      </c>
      <c r="H3540" s="212">
        <v>333111</v>
      </c>
    </row>
    <row r="3541" spans="1:8" ht="29" hidden="1" x14ac:dyDescent="0.35">
      <c r="A3541" s="209">
        <v>3</v>
      </c>
      <c r="B3541" s="206" t="s">
        <v>333</v>
      </c>
      <c r="C3541" s="206" t="s">
        <v>92</v>
      </c>
      <c r="D3541" s="210" t="s">
        <v>3504</v>
      </c>
      <c r="E3541" s="215" t="s">
        <v>484</v>
      </c>
      <c r="F3541" s="209" t="s">
        <v>209</v>
      </c>
      <c r="G3541" s="206" t="s">
        <v>92</v>
      </c>
      <c r="H3541" s="212">
        <v>333111</v>
      </c>
    </row>
    <row r="3542" spans="1:8" ht="29" hidden="1" x14ac:dyDescent="0.35">
      <c r="A3542" s="209">
        <v>3</v>
      </c>
      <c r="B3542" s="206" t="s">
        <v>333</v>
      </c>
      <c r="C3542" s="206" t="s">
        <v>92</v>
      </c>
      <c r="D3542" s="210" t="s">
        <v>3505</v>
      </c>
      <c r="E3542" s="215" t="s">
        <v>484</v>
      </c>
      <c r="F3542" s="209" t="s">
        <v>209</v>
      </c>
      <c r="G3542" s="206" t="s">
        <v>92</v>
      </c>
      <c r="H3542" s="212">
        <v>333111</v>
      </c>
    </row>
    <row r="3543" spans="1:8" x14ac:dyDescent="0.35">
      <c r="A3543" s="209">
        <v>3</v>
      </c>
      <c r="B3543" s="206" t="s">
        <v>333</v>
      </c>
      <c r="C3543" s="206" t="s">
        <v>92</v>
      </c>
      <c r="D3543" s="210" t="s">
        <v>3506</v>
      </c>
      <c r="E3543" s="213" t="s">
        <v>332</v>
      </c>
      <c r="F3543" s="219" t="s">
        <v>210</v>
      </c>
      <c r="G3543" s="206" t="s">
        <v>92</v>
      </c>
      <c r="H3543" s="212">
        <v>9112</v>
      </c>
    </row>
    <row r="3544" spans="1:8" hidden="1" x14ac:dyDescent="0.35">
      <c r="A3544" s="209">
        <v>3</v>
      </c>
      <c r="B3544" s="206" t="s">
        <v>333</v>
      </c>
      <c r="C3544" s="206" t="s">
        <v>92</v>
      </c>
      <c r="D3544" s="210" t="s">
        <v>3507</v>
      </c>
      <c r="E3544" s="214" t="s">
        <v>483</v>
      </c>
      <c r="F3544" s="219" t="s">
        <v>210</v>
      </c>
      <c r="G3544" s="206" t="s">
        <v>92</v>
      </c>
      <c r="H3544" s="212">
        <v>33311</v>
      </c>
    </row>
    <row r="3545" spans="1:8" hidden="1" x14ac:dyDescent="0.35">
      <c r="A3545" s="209">
        <v>3</v>
      </c>
      <c r="B3545" s="206" t="s">
        <v>333</v>
      </c>
      <c r="C3545" s="206" t="s">
        <v>92</v>
      </c>
      <c r="D3545" s="210" t="s">
        <v>3508</v>
      </c>
      <c r="E3545" s="215" t="s">
        <v>484</v>
      </c>
      <c r="F3545" s="219" t="s">
        <v>210</v>
      </c>
      <c r="G3545" s="206" t="s">
        <v>92</v>
      </c>
      <c r="H3545" s="212">
        <v>333111</v>
      </c>
    </row>
    <row r="3546" spans="1:8" hidden="1" x14ac:dyDescent="0.35">
      <c r="A3546" s="209">
        <v>3</v>
      </c>
      <c r="B3546" s="206" t="s">
        <v>333</v>
      </c>
      <c r="C3546" s="206" t="s">
        <v>92</v>
      </c>
      <c r="D3546" s="210" t="s">
        <v>3509</v>
      </c>
      <c r="E3546" s="215" t="s">
        <v>484</v>
      </c>
      <c r="F3546" s="219" t="s">
        <v>210</v>
      </c>
      <c r="G3546" s="206" t="s">
        <v>92</v>
      </c>
      <c r="H3546" s="212">
        <v>333111</v>
      </c>
    </row>
    <row r="3547" spans="1:8" hidden="1" x14ac:dyDescent="0.35">
      <c r="A3547" s="209">
        <v>3</v>
      </c>
      <c r="B3547" s="206" t="s">
        <v>333</v>
      </c>
      <c r="C3547" s="206" t="s">
        <v>92</v>
      </c>
      <c r="D3547" s="210" t="s">
        <v>3510</v>
      </c>
      <c r="E3547" s="215" t="s">
        <v>484</v>
      </c>
      <c r="F3547" s="219" t="s">
        <v>210</v>
      </c>
      <c r="G3547" s="206" t="s">
        <v>92</v>
      </c>
      <c r="H3547" s="212">
        <v>333111</v>
      </c>
    </row>
    <row r="3548" spans="1:8" ht="43.5" hidden="1" x14ac:dyDescent="0.35">
      <c r="A3548" s="209">
        <v>3</v>
      </c>
      <c r="B3548" s="206" t="s">
        <v>333</v>
      </c>
      <c r="C3548" s="206" t="s">
        <v>92</v>
      </c>
      <c r="D3548" s="210" t="s">
        <v>3511</v>
      </c>
      <c r="E3548" s="215" t="s">
        <v>484</v>
      </c>
      <c r="F3548" s="219" t="s">
        <v>210</v>
      </c>
      <c r="G3548" s="206" t="s">
        <v>92</v>
      </c>
      <c r="H3548" s="212">
        <v>333111</v>
      </c>
    </row>
    <row r="3549" spans="1:8" ht="29" hidden="1" x14ac:dyDescent="0.35">
      <c r="A3549" s="209">
        <v>3</v>
      </c>
      <c r="B3549" s="206" t="s">
        <v>333</v>
      </c>
      <c r="C3549" s="206" t="s">
        <v>92</v>
      </c>
      <c r="D3549" s="210" t="s">
        <v>3512</v>
      </c>
      <c r="E3549" s="215" t="s">
        <v>484</v>
      </c>
      <c r="F3549" s="219" t="s">
        <v>210</v>
      </c>
      <c r="G3549" s="206" t="s">
        <v>92</v>
      </c>
      <c r="H3549" s="212">
        <v>333111</v>
      </c>
    </row>
    <row r="3550" spans="1:8" ht="29" hidden="1" x14ac:dyDescent="0.35">
      <c r="A3550" s="209">
        <v>3</v>
      </c>
      <c r="B3550" s="206" t="s">
        <v>333</v>
      </c>
      <c r="C3550" s="206" t="s">
        <v>92</v>
      </c>
      <c r="D3550" s="210" t="s">
        <v>3513</v>
      </c>
      <c r="E3550" s="215" t="s">
        <v>484</v>
      </c>
      <c r="F3550" s="219" t="s">
        <v>210</v>
      </c>
      <c r="G3550" s="206" t="s">
        <v>92</v>
      </c>
      <c r="H3550" s="212">
        <v>333111</v>
      </c>
    </row>
    <row r="3551" spans="1:8" hidden="1" x14ac:dyDescent="0.35">
      <c r="A3551" s="209">
        <v>3</v>
      </c>
      <c r="B3551" s="206" t="s">
        <v>333</v>
      </c>
      <c r="C3551" s="206" t="s">
        <v>92</v>
      </c>
      <c r="D3551" s="210" t="s">
        <v>3514</v>
      </c>
      <c r="E3551" s="214" t="s">
        <v>483</v>
      </c>
      <c r="F3551" s="219" t="s">
        <v>210</v>
      </c>
      <c r="G3551" s="206" t="s">
        <v>92</v>
      </c>
      <c r="H3551" s="212">
        <v>33311</v>
      </c>
    </row>
    <row r="3552" spans="1:8" ht="29" hidden="1" x14ac:dyDescent="0.35">
      <c r="A3552" s="209">
        <v>3</v>
      </c>
      <c r="B3552" s="206" t="s">
        <v>333</v>
      </c>
      <c r="C3552" s="206" t="s">
        <v>92</v>
      </c>
      <c r="D3552" s="210" t="s">
        <v>3515</v>
      </c>
      <c r="E3552" s="215" t="s">
        <v>484</v>
      </c>
      <c r="F3552" s="219" t="s">
        <v>210</v>
      </c>
      <c r="G3552" s="206" t="s">
        <v>92</v>
      </c>
      <c r="H3552" s="212">
        <v>333111</v>
      </c>
    </row>
    <row r="3553" spans="1:8" ht="29" hidden="1" x14ac:dyDescent="0.35">
      <c r="A3553" s="209">
        <v>3</v>
      </c>
      <c r="B3553" s="206" t="s">
        <v>333</v>
      </c>
      <c r="C3553" s="206" t="s">
        <v>92</v>
      </c>
      <c r="D3553" s="210" t="s">
        <v>3516</v>
      </c>
      <c r="E3553" s="215" t="s">
        <v>484</v>
      </c>
      <c r="F3553" s="219" t="s">
        <v>210</v>
      </c>
      <c r="G3553" s="206" t="s">
        <v>92</v>
      </c>
      <c r="H3553" s="212">
        <v>333111</v>
      </c>
    </row>
    <row r="3554" spans="1:8" hidden="1" x14ac:dyDescent="0.35">
      <c r="A3554" s="209">
        <v>3</v>
      </c>
      <c r="B3554" s="206" t="s">
        <v>333</v>
      </c>
      <c r="C3554" s="206" t="s">
        <v>92</v>
      </c>
      <c r="D3554" s="210" t="s">
        <v>3517</v>
      </c>
      <c r="E3554" s="215" t="s">
        <v>484</v>
      </c>
      <c r="F3554" s="219" t="s">
        <v>210</v>
      </c>
      <c r="G3554" s="206" t="s">
        <v>92</v>
      </c>
      <c r="H3554" s="212">
        <v>333111</v>
      </c>
    </row>
    <row r="3555" spans="1:8" hidden="1" x14ac:dyDescent="0.35">
      <c r="A3555" s="209">
        <v>3</v>
      </c>
      <c r="B3555" s="206" t="s">
        <v>333</v>
      </c>
      <c r="C3555" s="206" t="s">
        <v>92</v>
      </c>
      <c r="D3555" s="210" t="s">
        <v>3518</v>
      </c>
      <c r="E3555" s="215" t="s">
        <v>484</v>
      </c>
      <c r="F3555" s="219" t="s">
        <v>210</v>
      </c>
      <c r="G3555" s="206" t="s">
        <v>92</v>
      </c>
      <c r="H3555" s="212">
        <v>333111</v>
      </c>
    </row>
    <row r="3556" spans="1:8" hidden="1" x14ac:dyDescent="0.35">
      <c r="A3556" s="209">
        <v>3</v>
      </c>
      <c r="B3556" s="206" t="s">
        <v>333</v>
      </c>
      <c r="C3556" s="206" t="s">
        <v>92</v>
      </c>
      <c r="D3556" s="210" t="s">
        <v>3519</v>
      </c>
      <c r="E3556" s="215" t="s">
        <v>484</v>
      </c>
      <c r="F3556" s="219" t="s">
        <v>210</v>
      </c>
      <c r="G3556" s="206" t="s">
        <v>92</v>
      </c>
      <c r="H3556" s="212">
        <v>333111</v>
      </c>
    </row>
    <row r="3557" spans="1:8" ht="29" hidden="1" x14ac:dyDescent="0.35">
      <c r="A3557" s="209">
        <v>3</v>
      </c>
      <c r="B3557" s="206" t="s">
        <v>333</v>
      </c>
      <c r="C3557" s="206" t="s">
        <v>92</v>
      </c>
      <c r="D3557" s="210" t="s">
        <v>3520</v>
      </c>
      <c r="E3557" s="214" t="s">
        <v>483</v>
      </c>
      <c r="F3557" s="219" t="s">
        <v>210</v>
      </c>
      <c r="G3557" s="206" t="s">
        <v>92</v>
      </c>
      <c r="H3557" s="212">
        <v>33311</v>
      </c>
    </row>
    <row r="3558" spans="1:8" ht="29" hidden="1" x14ac:dyDescent="0.35">
      <c r="A3558" s="209">
        <v>3</v>
      </c>
      <c r="B3558" s="206" t="s">
        <v>333</v>
      </c>
      <c r="C3558" s="206" t="s">
        <v>92</v>
      </c>
      <c r="D3558" s="210" t="s">
        <v>3515</v>
      </c>
      <c r="E3558" s="215" t="s">
        <v>484</v>
      </c>
      <c r="F3558" s="219" t="s">
        <v>210</v>
      </c>
      <c r="G3558" s="206" t="s">
        <v>92</v>
      </c>
      <c r="H3558" s="212">
        <v>333111</v>
      </c>
    </row>
    <row r="3559" spans="1:8" hidden="1" x14ac:dyDescent="0.35">
      <c r="A3559" s="209">
        <v>3</v>
      </c>
      <c r="B3559" s="206" t="s">
        <v>333</v>
      </c>
      <c r="C3559" s="206" t="s">
        <v>92</v>
      </c>
      <c r="D3559" s="210" t="s">
        <v>3521</v>
      </c>
      <c r="E3559" s="215" t="s">
        <v>484</v>
      </c>
      <c r="F3559" s="219" t="s">
        <v>210</v>
      </c>
      <c r="G3559" s="206" t="s">
        <v>92</v>
      </c>
      <c r="H3559" s="212">
        <v>333111</v>
      </c>
    </row>
    <row r="3560" spans="1:8" hidden="1" x14ac:dyDescent="0.35">
      <c r="A3560" s="209">
        <v>3</v>
      </c>
      <c r="B3560" s="206" t="s">
        <v>333</v>
      </c>
      <c r="C3560" s="206" t="s">
        <v>92</v>
      </c>
      <c r="D3560" s="210" t="s">
        <v>3522</v>
      </c>
      <c r="E3560" s="215" t="s">
        <v>484</v>
      </c>
      <c r="F3560" s="219" t="s">
        <v>210</v>
      </c>
      <c r="G3560" s="206" t="s">
        <v>92</v>
      </c>
      <c r="H3560" s="212">
        <v>333111</v>
      </c>
    </row>
    <row r="3561" spans="1:8" ht="29" hidden="1" x14ac:dyDescent="0.35">
      <c r="A3561" s="209">
        <v>3</v>
      </c>
      <c r="B3561" s="206" t="s">
        <v>333</v>
      </c>
      <c r="C3561" s="206" t="s">
        <v>92</v>
      </c>
      <c r="D3561" s="210" t="s">
        <v>3523</v>
      </c>
      <c r="E3561" s="214" t="s">
        <v>483</v>
      </c>
      <c r="F3561" s="219" t="s">
        <v>210</v>
      </c>
      <c r="G3561" s="206" t="s">
        <v>92</v>
      </c>
      <c r="H3561" s="212">
        <v>33311</v>
      </c>
    </row>
    <row r="3562" spans="1:8" hidden="1" x14ac:dyDescent="0.35">
      <c r="A3562" s="209">
        <v>3</v>
      </c>
      <c r="B3562" s="206" t="s">
        <v>333</v>
      </c>
      <c r="C3562" s="206" t="s">
        <v>92</v>
      </c>
      <c r="D3562" s="210" t="s">
        <v>3524</v>
      </c>
      <c r="E3562" s="215" t="s">
        <v>484</v>
      </c>
      <c r="F3562" s="219" t="s">
        <v>210</v>
      </c>
      <c r="G3562" s="206" t="s">
        <v>92</v>
      </c>
      <c r="H3562" s="212">
        <v>333111</v>
      </c>
    </row>
    <row r="3563" spans="1:8" hidden="1" x14ac:dyDescent="0.35">
      <c r="A3563" s="209">
        <v>3</v>
      </c>
      <c r="B3563" s="206" t="s">
        <v>333</v>
      </c>
      <c r="C3563" s="206" t="s">
        <v>92</v>
      </c>
      <c r="D3563" s="210" t="s">
        <v>3525</v>
      </c>
      <c r="E3563" s="215" t="s">
        <v>484</v>
      </c>
      <c r="F3563" s="219" t="s">
        <v>210</v>
      </c>
      <c r="G3563" s="206" t="s">
        <v>92</v>
      </c>
      <c r="H3563" s="212">
        <v>333111</v>
      </c>
    </row>
    <row r="3564" spans="1:8" hidden="1" x14ac:dyDescent="0.35">
      <c r="A3564" s="209">
        <v>3</v>
      </c>
      <c r="B3564" s="206" t="s">
        <v>333</v>
      </c>
      <c r="C3564" s="206" t="s">
        <v>92</v>
      </c>
      <c r="D3564" s="210" t="s">
        <v>3526</v>
      </c>
      <c r="E3564" s="215" t="s">
        <v>484</v>
      </c>
      <c r="F3564" s="219" t="s">
        <v>210</v>
      </c>
      <c r="G3564" s="206" t="s">
        <v>92</v>
      </c>
      <c r="H3564" s="212">
        <v>333111</v>
      </c>
    </row>
    <row r="3565" spans="1:8" ht="29" hidden="1" x14ac:dyDescent="0.35">
      <c r="A3565" s="209">
        <v>3</v>
      </c>
      <c r="B3565" s="206" t="s">
        <v>333</v>
      </c>
      <c r="C3565" s="206" t="s">
        <v>92</v>
      </c>
      <c r="D3565" s="210" t="s">
        <v>3527</v>
      </c>
      <c r="E3565" s="214" t="s">
        <v>483</v>
      </c>
      <c r="F3565" s="219" t="s">
        <v>210</v>
      </c>
      <c r="G3565" s="206" t="s">
        <v>92</v>
      </c>
      <c r="H3565" s="212">
        <v>33311</v>
      </c>
    </row>
    <row r="3566" spans="1:8" hidden="1" x14ac:dyDescent="0.35">
      <c r="A3566" s="209">
        <v>3</v>
      </c>
      <c r="B3566" s="206" t="s">
        <v>333</v>
      </c>
      <c r="C3566" s="206" t="s">
        <v>92</v>
      </c>
      <c r="D3566" s="210" t="s">
        <v>3528</v>
      </c>
      <c r="E3566" s="215" t="s">
        <v>484</v>
      </c>
      <c r="F3566" s="219" t="s">
        <v>210</v>
      </c>
      <c r="G3566" s="206" t="s">
        <v>92</v>
      </c>
      <c r="H3566" s="212">
        <v>333111</v>
      </c>
    </row>
    <row r="3567" spans="1:8" hidden="1" x14ac:dyDescent="0.35">
      <c r="A3567" s="209">
        <v>3</v>
      </c>
      <c r="B3567" s="206" t="s">
        <v>333</v>
      </c>
      <c r="C3567" s="206" t="s">
        <v>92</v>
      </c>
      <c r="D3567" s="210" t="s">
        <v>3529</v>
      </c>
      <c r="E3567" s="215" t="s">
        <v>484</v>
      </c>
      <c r="F3567" s="219" t="s">
        <v>210</v>
      </c>
      <c r="G3567" s="206" t="s">
        <v>92</v>
      </c>
      <c r="H3567" s="212">
        <v>333111</v>
      </c>
    </row>
    <row r="3568" spans="1:8" hidden="1" x14ac:dyDescent="0.35">
      <c r="A3568" s="209">
        <v>3</v>
      </c>
      <c r="B3568" s="206" t="s">
        <v>333</v>
      </c>
      <c r="C3568" s="206" t="s">
        <v>92</v>
      </c>
      <c r="D3568" s="210" t="s">
        <v>3530</v>
      </c>
      <c r="E3568" s="215" t="s">
        <v>484</v>
      </c>
      <c r="F3568" s="219" t="s">
        <v>210</v>
      </c>
      <c r="G3568" s="206" t="s">
        <v>92</v>
      </c>
      <c r="H3568" s="212">
        <v>333111</v>
      </c>
    </row>
    <row r="3569" spans="1:8" hidden="1" x14ac:dyDescent="0.35">
      <c r="A3569" s="209">
        <v>3</v>
      </c>
      <c r="B3569" s="206" t="s">
        <v>333</v>
      </c>
      <c r="C3569" s="206" t="s">
        <v>92</v>
      </c>
      <c r="D3569" s="210" t="s">
        <v>3531</v>
      </c>
      <c r="E3569" s="215" t="s">
        <v>484</v>
      </c>
      <c r="F3569" s="219" t="s">
        <v>210</v>
      </c>
      <c r="G3569" s="206" t="s">
        <v>92</v>
      </c>
      <c r="H3569" s="212">
        <v>333111</v>
      </c>
    </row>
    <row r="3570" spans="1:8" hidden="1" x14ac:dyDescent="0.35">
      <c r="A3570" s="209">
        <v>3</v>
      </c>
      <c r="B3570" s="206" t="s">
        <v>333</v>
      </c>
      <c r="C3570" s="206" t="s">
        <v>92</v>
      </c>
      <c r="D3570" s="210" t="s">
        <v>3532</v>
      </c>
      <c r="E3570" s="215" t="s">
        <v>484</v>
      </c>
      <c r="F3570" s="219" t="s">
        <v>210</v>
      </c>
      <c r="G3570" s="206" t="s">
        <v>92</v>
      </c>
      <c r="H3570" s="212">
        <v>333111</v>
      </c>
    </row>
    <row r="3571" spans="1:8" hidden="1" x14ac:dyDescent="0.35">
      <c r="A3571" s="209">
        <v>3</v>
      </c>
      <c r="B3571" s="206" t="s">
        <v>333</v>
      </c>
      <c r="C3571" s="206" t="s">
        <v>92</v>
      </c>
      <c r="D3571" s="210" t="s">
        <v>3533</v>
      </c>
      <c r="E3571" s="215" t="s">
        <v>484</v>
      </c>
      <c r="F3571" s="219" t="s">
        <v>210</v>
      </c>
      <c r="G3571" s="206" t="s">
        <v>92</v>
      </c>
      <c r="H3571" s="212">
        <v>333111</v>
      </c>
    </row>
    <row r="3572" spans="1:8" ht="29" hidden="1" x14ac:dyDescent="0.35">
      <c r="A3572" s="209">
        <v>3</v>
      </c>
      <c r="B3572" s="206" t="s">
        <v>333</v>
      </c>
      <c r="C3572" s="206" t="s">
        <v>92</v>
      </c>
      <c r="D3572" s="210" t="s">
        <v>3534</v>
      </c>
      <c r="E3572" s="214" t="s">
        <v>483</v>
      </c>
      <c r="F3572" s="219" t="s">
        <v>210</v>
      </c>
      <c r="G3572" s="206" t="s">
        <v>92</v>
      </c>
      <c r="H3572" s="212">
        <v>33311</v>
      </c>
    </row>
    <row r="3573" spans="1:8" hidden="1" x14ac:dyDescent="0.35">
      <c r="A3573" s="209">
        <v>3</v>
      </c>
      <c r="B3573" s="206" t="s">
        <v>333</v>
      </c>
      <c r="C3573" s="206" t="s">
        <v>92</v>
      </c>
      <c r="D3573" s="210" t="s">
        <v>3535</v>
      </c>
      <c r="E3573" s="215" t="s">
        <v>484</v>
      </c>
      <c r="F3573" s="219" t="s">
        <v>210</v>
      </c>
      <c r="G3573" s="206" t="s">
        <v>92</v>
      </c>
      <c r="H3573" s="212">
        <v>333111</v>
      </c>
    </row>
    <row r="3574" spans="1:8" hidden="1" x14ac:dyDescent="0.35">
      <c r="A3574" s="209">
        <v>3</v>
      </c>
      <c r="B3574" s="206" t="s">
        <v>333</v>
      </c>
      <c r="C3574" s="206" t="s">
        <v>92</v>
      </c>
      <c r="D3574" s="210" t="s">
        <v>3536</v>
      </c>
      <c r="E3574" s="215" t="s">
        <v>484</v>
      </c>
      <c r="F3574" s="219" t="s">
        <v>210</v>
      </c>
      <c r="G3574" s="206" t="s">
        <v>92</v>
      </c>
      <c r="H3574" s="212">
        <v>333111</v>
      </c>
    </row>
    <row r="3575" spans="1:8" hidden="1" x14ac:dyDescent="0.35">
      <c r="A3575" s="209">
        <v>3</v>
      </c>
      <c r="B3575" s="206" t="s">
        <v>333</v>
      </c>
      <c r="C3575" s="206" t="s">
        <v>92</v>
      </c>
      <c r="D3575" s="210" t="s">
        <v>3537</v>
      </c>
      <c r="E3575" s="215" t="s">
        <v>484</v>
      </c>
      <c r="F3575" s="219" t="s">
        <v>210</v>
      </c>
      <c r="G3575" s="206" t="s">
        <v>92</v>
      </c>
      <c r="H3575" s="212">
        <v>333111</v>
      </c>
    </row>
    <row r="3576" spans="1:8" ht="29" hidden="1" x14ac:dyDescent="0.35">
      <c r="A3576" s="209">
        <v>3</v>
      </c>
      <c r="B3576" s="206" t="s">
        <v>333</v>
      </c>
      <c r="C3576" s="206" t="s">
        <v>92</v>
      </c>
      <c r="D3576" s="210" t="s">
        <v>3538</v>
      </c>
      <c r="E3576" s="214" t="s">
        <v>483</v>
      </c>
      <c r="F3576" s="219" t="s">
        <v>210</v>
      </c>
      <c r="G3576" s="206" t="s">
        <v>92</v>
      </c>
      <c r="H3576" s="212">
        <v>33311</v>
      </c>
    </row>
    <row r="3577" spans="1:8" hidden="1" x14ac:dyDescent="0.35">
      <c r="A3577" s="209">
        <v>3</v>
      </c>
      <c r="B3577" s="206" t="s">
        <v>333</v>
      </c>
      <c r="C3577" s="206" t="s">
        <v>92</v>
      </c>
      <c r="D3577" s="210" t="s">
        <v>3539</v>
      </c>
      <c r="E3577" s="215" t="s">
        <v>484</v>
      </c>
      <c r="F3577" s="219" t="s">
        <v>210</v>
      </c>
      <c r="G3577" s="206" t="s">
        <v>92</v>
      </c>
      <c r="H3577" s="212">
        <v>333111</v>
      </c>
    </row>
    <row r="3578" spans="1:8" hidden="1" x14ac:dyDescent="0.35">
      <c r="A3578" s="209">
        <v>3</v>
      </c>
      <c r="B3578" s="206" t="s">
        <v>333</v>
      </c>
      <c r="C3578" s="206" t="s">
        <v>92</v>
      </c>
      <c r="D3578" s="210" t="s">
        <v>3536</v>
      </c>
      <c r="E3578" s="215" t="s">
        <v>484</v>
      </c>
      <c r="F3578" s="219" t="s">
        <v>210</v>
      </c>
      <c r="G3578" s="206" t="s">
        <v>92</v>
      </c>
      <c r="H3578" s="212">
        <v>333111</v>
      </c>
    </row>
    <row r="3579" spans="1:8" hidden="1" x14ac:dyDescent="0.35">
      <c r="A3579" s="209">
        <v>3</v>
      </c>
      <c r="B3579" s="206" t="s">
        <v>333</v>
      </c>
      <c r="C3579" s="206" t="s">
        <v>92</v>
      </c>
      <c r="D3579" s="210" t="s">
        <v>3540</v>
      </c>
      <c r="E3579" s="215" t="s">
        <v>484</v>
      </c>
      <c r="F3579" s="219" t="s">
        <v>210</v>
      </c>
      <c r="G3579" s="206" t="s">
        <v>92</v>
      </c>
      <c r="H3579" s="212">
        <v>333111</v>
      </c>
    </row>
    <row r="3580" spans="1:8" ht="29" hidden="1" x14ac:dyDescent="0.35">
      <c r="A3580" s="209">
        <v>3</v>
      </c>
      <c r="B3580" s="206" t="s">
        <v>333</v>
      </c>
      <c r="C3580" s="206" t="s">
        <v>92</v>
      </c>
      <c r="D3580" s="210" t="s">
        <v>3541</v>
      </c>
      <c r="E3580" s="214" t="s">
        <v>483</v>
      </c>
      <c r="F3580" s="219" t="s">
        <v>210</v>
      </c>
      <c r="G3580" s="206" t="s">
        <v>92</v>
      </c>
      <c r="H3580" s="212">
        <v>33311</v>
      </c>
    </row>
    <row r="3581" spans="1:8" ht="29" hidden="1" x14ac:dyDescent="0.35">
      <c r="A3581" s="209">
        <v>3</v>
      </c>
      <c r="B3581" s="206" t="s">
        <v>333</v>
      </c>
      <c r="C3581" s="206" t="s">
        <v>92</v>
      </c>
      <c r="D3581" s="210" t="s">
        <v>3542</v>
      </c>
      <c r="E3581" s="215" t="s">
        <v>484</v>
      </c>
      <c r="F3581" s="219" t="s">
        <v>210</v>
      </c>
      <c r="G3581" s="206" t="s">
        <v>92</v>
      </c>
      <c r="H3581" s="212">
        <v>333111</v>
      </c>
    </row>
    <row r="3582" spans="1:8" hidden="1" x14ac:dyDescent="0.35">
      <c r="A3582" s="209">
        <v>3</v>
      </c>
      <c r="B3582" s="206" t="s">
        <v>333</v>
      </c>
      <c r="C3582" s="206" t="s">
        <v>92</v>
      </c>
      <c r="D3582" s="210" t="s">
        <v>3543</v>
      </c>
      <c r="E3582" s="215" t="s">
        <v>484</v>
      </c>
      <c r="F3582" s="219" t="s">
        <v>210</v>
      </c>
      <c r="G3582" s="206" t="s">
        <v>92</v>
      </c>
      <c r="H3582" s="212">
        <v>333111</v>
      </c>
    </row>
    <row r="3583" spans="1:8" ht="29" hidden="1" x14ac:dyDescent="0.35">
      <c r="A3583" s="209">
        <v>3</v>
      </c>
      <c r="B3583" s="206" t="s">
        <v>333</v>
      </c>
      <c r="C3583" s="206" t="s">
        <v>92</v>
      </c>
      <c r="D3583" s="210" t="s">
        <v>3544</v>
      </c>
      <c r="E3583" s="215" t="s">
        <v>484</v>
      </c>
      <c r="F3583" s="219" t="s">
        <v>210</v>
      </c>
      <c r="G3583" s="206" t="s">
        <v>92</v>
      </c>
      <c r="H3583" s="212">
        <v>333111</v>
      </c>
    </row>
    <row r="3584" spans="1:8" ht="29" hidden="1" x14ac:dyDescent="0.35">
      <c r="A3584" s="209">
        <v>3</v>
      </c>
      <c r="B3584" s="206" t="s">
        <v>333</v>
      </c>
      <c r="C3584" s="206" t="s">
        <v>92</v>
      </c>
      <c r="D3584" s="210" t="s">
        <v>3545</v>
      </c>
      <c r="E3584" s="214" t="s">
        <v>483</v>
      </c>
      <c r="F3584" s="219" t="s">
        <v>210</v>
      </c>
      <c r="G3584" s="206" t="s">
        <v>92</v>
      </c>
      <c r="H3584" s="212">
        <v>33311</v>
      </c>
    </row>
    <row r="3585" spans="1:8" ht="29" hidden="1" x14ac:dyDescent="0.35">
      <c r="A3585" s="209">
        <v>3</v>
      </c>
      <c r="B3585" s="206" t="s">
        <v>333</v>
      </c>
      <c r="C3585" s="206" t="s">
        <v>92</v>
      </c>
      <c r="D3585" s="210" t="s">
        <v>3546</v>
      </c>
      <c r="E3585" s="215" t="s">
        <v>484</v>
      </c>
      <c r="F3585" s="219" t="s">
        <v>210</v>
      </c>
      <c r="G3585" s="206" t="s">
        <v>92</v>
      </c>
      <c r="H3585" s="212">
        <v>333111</v>
      </c>
    </row>
    <row r="3586" spans="1:8" ht="29" hidden="1" x14ac:dyDescent="0.35">
      <c r="A3586" s="209">
        <v>3</v>
      </c>
      <c r="B3586" s="206" t="s">
        <v>333</v>
      </c>
      <c r="C3586" s="206" t="s">
        <v>92</v>
      </c>
      <c r="D3586" s="210" t="s">
        <v>3547</v>
      </c>
      <c r="E3586" s="215" t="s">
        <v>484</v>
      </c>
      <c r="F3586" s="219" t="s">
        <v>210</v>
      </c>
      <c r="G3586" s="206" t="s">
        <v>92</v>
      </c>
      <c r="H3586" s="212">
        <v>333111</v>
      </c>
    </row>
    <row r="3587" spans="1:8" ht="29" hidden="1" x14ac:dyDescent="0.35">
      <c r="A3587" s="209">
        <v>3</v>
      </c>
      <c r="B3587" s="206" t="s">
        <v>333</v>
      </c>
      <c r="C3587" s="206" t="s">
        <v>92</v>
      </c>
      <c r="D3587" s="210" t="s">
        <v>3548</v>
      </c>
      <c r="E3587" s="215" t="s">
        <v>484</v>
      </c>
      <c r="F3587" s="219" t="s">
        <v>210</v>
      </c>
      <c r="G3587" s="206" t="s">
        <v>92</v>
      </c>
      <c r="H3587" s="212">
        <v>333111</v>
      </c>
    </row>
    <row r="3588" spans="1:8" hidden="1" x14ac:dyDescent="0.35">
      <c r="A3588" s="209">
        <v>3</v>
      </c>
      <c r="B3588" s="206" t="s">
        <v>333</v>
      </c>
      <c r="C3588" s="206" t="s">
        <v>92</v>
      </c>
      <c r="D3588" s="210" t="s">
        <v>3549</v>
      </c>
      <c r="E3588" s="214" t="s">
        <v>483</v>
      </c>
      <c r="F3588" s="219" t="s">
        <v>210</v>
      </c>
      <c r="G3588" s="206" t="s">
        <v>92</v>
      </c>
      <c r="H3588" s="212">
        <v>33311</v>
      </c>
    </row>
    <row r="3589" spans="1:8" ht="29" hidden="1" x14ac:dyDescent="0.35">
      <c r="A3589" s="209">
        <v>3</v>
      </c>
      <c r="B3589" s="206" t="s">
        <v>333</v>
      </c>
      <c r="C3589" s="206" t="s">
        <v>92</v>
      </c>
      <c r="D3589" s="210" t="s">
        <v>3550</v>
      </c>
      <c r="E3589" s="215" t="s">
        <v>484</v>
      </c>
      <c r="F3589" s="219" t="s">
        <v>210</v>
      </c>
      <c r="G3589" s="206" t="s">
        <v>92</v>
      </c>
      <c r="H3589" s="212">
        <v>333111</v>
      </c>
    </row>
    <row r="3590" spans="1:8" hidden="1" x14ac:dyDescent="0.35">
      <c r="A3590" s="209">
        <v>3</v>
      </c>
      <c r="B3590" s="206" t="s">
        <v>333</v>
      </c>
      <c r="C3590" s="206" t="s">
        <v>92</v>
      </c>
      <c r="D3590" s="210" t="s">
        <v>3551</v>
      </c>
      <c r="E3590" s="215" t="s">
        <v>484</v>
      </c>
      <c r="F3590" s="219" t="s">
        <v>210</v>
      </c>
      <c r="G3590" s="206" t="s">
        <v>92</v>
      </c>
      <c r="H3590" s="212">
        <v>333111</v>
      </c>
    </row>
    <row r="3591" spans="1:8" ht="29" hidden="1" x14ac:dyDescent="0.35">
      <c r="A3591" s="209">
        <v>3</v>
      </c>
      <c r="B3591" s="206" t="s">
        <v>333</v>
      </c>
      <c r="C3591" s="206" t="s">
        <v>92</v>
      </c>
      <c r="D3591" s="210" t="s">
        <v>3552</v>
      </c>
      <c r="E3591" s="215" t="s">
        <v>484</v>
      </c>
      <c r="F3591" s="219" t="s">
        <v>210</v>
      </c>
      <c r="G3591" s="206" t="s">
        <v>92</v>
      </c>
      <c r="H3591" s="212">
        <v>333111</v>
      </c>
    </row>
    <row r="3592" spans="1:8" ht="29" hidden="1" x14ac:dyDescent="0.35">
      <c r="A3592" s="209">
        <v>3</v>
      </c>
      <c r="B3592" s="206" t="s">
        <v>333</v>
      </c>
      <c r="C3592" s="206" t="s">
        <v>92</v>
      </c>
      <c r="D3592" s="210" t="s">
        <v>3553</v>
      </c>
      <c r="E3592" s="215" t="s">
        <v>484</v>
      </c>
      <c r="F3592" s="219" t="s">
        <v>210</v>
      </c>
      <c r="G3592" s="206" t="s">
        <v>92</v>
      </c>
      <c r="H3592" s="212">
        <v>333111</v>
      </c>
    </row>
    <row r="3593" spans="1:8" ht="43.5" hidden="1" x14ac:dyDescent="0.35">
      <c r="A3593" s="209">
        <v>3</v>
      </c>
      <c r="B3593" s="206" t="s">
        <v>333</v>
      </c>
      <c r="C3593" s="206" t="s">
        <v>92</v>
      </c>
      <c r="D3593" s="210" t="s">
        <v>3554</v>
      </c>
      <c r="E3593" s="215" t="s">
        <v>484</v>
      </c>
      <c r="F3593" s="219" t="s">
        <v>210</v>
      </c>
      <c r="G3593" s="206" t="s">
        <v>92</v>
      </c>
      <c r="H3593" s="212">
        <v>333111</v>
      </c>
    </row>
    <row r="3594" spans="1:8" hidden="1" x14ac:dyDescent="0.35">
      <c r="A3594" s="209">
        <v>3</v>
      </c>
      <c r="B3594" s="206" t="s">
        <v>333</v>
      </c>
      <c r="C3594" s="206" t="s">
        <v>92</v>
      </c>
      <c r="D3594" s="210" t="s">
        <v>3555</v>
      </c>
      <c r="E3594" s="214" t="s">
        <v>483</v>
      </c>
      <c r="F3594" s="219" t="s">
        <v>210</v>
      </c>
      <c r="G3594" s="206" t="s">
        <v>92</v>
      </c>
      <c r="H3594" s="212">
        <v>33311</v>
      </c>
    </row>
    <row r="3595" spans="1:8" ht="29" hidden="1" x14ac:dyDescent="0.35">
      <c r="A3595" s="209">
        <v>3</v>
      </c>
      <c r="B3595" s="206" t="s">
        <v>333</v>
      </c>
      <c r="C3595" s="206" t="s">
        <v>92</v>
      </c>
      <c r="D3595" s="210" t="s">
        <v>3556</v>
      </c>
      <c r="E3595" s="215" t="s">
        <v>484</v>
      </c>
      <c r="F3595" s="219" t="s">
        <v>210</v>
      </c>
      <c r="G3595" s="206" t="s">
        <v>92</v>
      </c>
      <c r="H3595" s="212">
        <v>333111</v>
      </c>
    </row>
    <row r="3596" spans="1:8" ht="29" hidden="1" x14ac:dyDescent="0.35">
      <c r="A3596" s="209">
        <v>3</v>
      </c>
      <c r="B3596" s="206" t="s">
        <v>333</v>
      </c>
      <c r="C3596" s="206" t="s">
        <v>92</v>
      </c>
      <c r="D3596" s="210" t="s">
        <v>3557</v>
      </c>
      <c r="E3596" s="215" t="s">
        <v>484</v>
      </c>
      <c r="F3596" s="219" t="s">
        <v>210</v>
      </c>
      <c r="G3596" s="206" t="s">
        <v>92</v>
      </c>
      <c r="H3596" s="212">
        <v>333111</v>
      </c>
    </row>
    <row r="3597" spans="1:8" ht="29" hidden="1" x14ac:dyDescent="0.35">
      <c r="A3597" s="209">
        <v>3</v>
      </c>
      <c r="B3597" s="206" t="s">
        <v>333</v>
      </c>
      <c r="C3597" s="206" t="s">
        <v>92</v>
      </c>
      <c r="D3597" s="210" t="s">
        <v>3558</v>
      </c>
      <c r="E3597" s="215" t="s">
        <v>484</v>
      </c>
      <c r="F3597" s="219" t="s">
        <v>210</v>
      </c>
      <c r="G3597" s="206" t="s">
        <v>92</v>
      </c>
      <c r="H3597" s="212">
        <v>333111</v>
      </c>
    </row>
    <row r="3598" spans="1:8" hidden="1" x14ac:dyDescent="0.35">
      <c r="A3598" s="209">
        <v>3</v>
      </c>
      <c r="B3598" s="206" t="s">
        <v>333</v>
      </c>
      <c r="C3598" s="206" t="s">
        <v>92</v>
      </c>
      <c r="D3598" s="210" t="s">
        <v>3559</v>
      </c>
      <c r="E3598" s="215" t="s">
        <v>484</v>
      </c>
      <c r="F3598" s="219" t="s">
        <v>210</v>
      </c>
      <c r="G3598" s="206" t="s">
        <v>92</v>
      </c>
      <c r="H3598" s="212">
        <v>333111</v>
      </c>
    </row>
    <row r="3599" spans="1:8" hidden="1" x14ac:dyDescent="0.35">
      <c r="A3599" s="209">
        <v>3</v>
      </c>
      <c r="B3599" s="206" t="s">
        <v>333</v>
      </c>
      <c r="C3599" s="206" t="s">
        <v>92</v>
      </c>
      <c r="D3599" s="210" t="s">
        <v>3560</v>
      </c>
      <c r="E3599" s="214" t="s">
        <v>483</v>
      </c>
      <c r="F3599" s="219" t="s">
        <v>210</v>
      </c>
      <c r="G3599" s="206" t="s">
        <v>92</v>
      </c>
      <c r="H3599" s="212">
        <v>33311</v>
      </c>
    </row>
    <row r="3600" spans="1:8" hidden="1" x14ac:dyDescent="0.35">
      <c r="A3600" s="209">
        <v>3</v>
      </c>
      <c r="B3600" s="206" t="s">
        <v>333</v>
      </c>
      <c r="C3600" s="206" t="s">
        <v>92</v>
      </c>
      <c r="D3600" s="210" t="s">
        <v>3561</v>
      </c>
      <c r="E3600" s="215" t="s">
        <v>484</v>
      </c>
      <c r="F3600" s="219" t="s">
        <v>210</v>
      </c>
      <c r="G3600" s="206" t="s">
        <v>92</v>
      </c>
      <c r="H3600" s="212">
        <v>333111</v>
      </c>
    </row>
    <row r="3601" spans="1:8" hidden="1" x14ac:dyDescent="0.35">
      <c r="A3601" s="209">
        <v>3</v>
      </c>
      <c r="B3601" s="206" t="s">
        <v>333</v>
      </c>
      <c r="C3601" s="206" t="s">
        <v>92</v>
      </c>
      <c r="D3601" s="210" t="s">
        <v>3562</v>
      </c>
      <c r="E3601" s="215" t="s">
        <v>484</v>
      </c>
      <c r="F3601" s="219" t="s">
        <v>210</v>
      </c>
      <c r="G3601" s="206" t="s">
        <v>92</v>
      </c>
      <c r="H3601" s="212">
        <v>333111</v>
      </c>
    </row>
    <row r="3602" spans="1:8" hidden="1" x14ac:dyDescent="0.35">
      <c r="A3602" s="209">
        <v>3</v>
      </c>
      <c r="B3602" s="206" t="s">
        <v>333</v>
      </c>
      <c r="C3602" s="206" t="s">
        <v>92</v>
      </c>
      <c r="D3602" s="210" t="s">
        <v>3563</v>
      </c>
      <c r="E3602" s="215" t="s">
        <v>484</v>
      </c>
      <c r="F3602" s="219" t="s">
        <v>210</v>
      </c>
      <c r="G3602" s="206" t="s">
        <v>92</v>
      </c>
      <c r="H3602" s="212">
        <v>333111</v>
      </c>
    </row>
    <row r="3603" spans="1:8" ht="29" hidden="1" x14ac:dyDescent="0.35">
      <c r="A3603" s="209">
        <v>3</v>
      </c>
      <c r="B3603" s="206" t="s">
        <v>333</v>
      </c>
      <c r="C3603" s="206" t="s">
        <v>92</v>
      </c>
      <c r="D3603" s="210" t="s">
        <v>3564</v>
      </c>
      <c r="E3603" s="215" t="s">
        <v>484</v>
      </c>
      <c r="F3603" s="219" t="s">
        <v>210</v>
      </c>
      <c r="G3603" s="206" t="s">
        <v>92</v>
      </c>
      <c r="H3603" s="212">
        <v>333111</v>
      </c>
    </row>
    <row r="3604" spans="1:8" ht="29" hidden="1" x14ac:dyDescent="0.35">
      <c r="A3604" s="209">
        <v>3</v>
      </c>
      <c r="B3604" s="206" t="s">
        <v>333</v>
      </c>
      <c r="C3604" s="206" t="s">
        <v>92</v>
      </c>
      <c r="D3604" s="210" t="s">
        <v>3565</v>
      </c>
      <c r="E3604" s="215" t="s">
        <v>484</v>
      </c>
      <c r="F3604" s="219" t="s">
        <v>210</v>
      </c>
      <c r="G3604" s="206" t="s">
        <v>92</v>
      </c>
      <c r="H3604" s="212">
        <v>333111</v>
      </c>
    </row>
    <row r="3605" spans="1:8" x14ac:dyDescent="0.35">
      <c r="A3605" s="209">
        <v>3</v>
      </c>
      <c r="B3605" s="206" t="s">
        <v>333</v>
      </c>
      <c r="C3605" s="206" t="s">
        <v>92</v>
      </c>
      <c r="D3605" s="210" t="s">
        <v>3566</v>
      </c>
      <c r="E3605" s="213" t="s">
        <v>332</v>
      </c>
      <c r="F3605" s="209" t="s">
        <v>209</v>
      </c>
      <c r="G3605" s="206" t="s">
        <v>92</v>
      </c>
      <c r="H3605" s="212">
        <v>9113</v>
      </c>
    </row>
    <row r="3606" spans="1:8" hidden="1" x14ac:dyDescent="0.35">
      <c r="A3606" s="209">
        <v>3</v>
      </c>
      <c r="B3606" s="206" t="s">
        <v>333</v>
      </c>
      <c r="C3606" s="206" t="s">
        <v>92</v>
      </c>
      <c r="D3606" s="210" t="s">
        <v>3567</v>
      </c>
      <c r="E3606" s="214" t="s">
        <v>483</v>
      </c>
      <c r="F3606" s="209" t="s">
        <v>209</v>
      </c>
      <c r="G3606" s="206" t="s">
        <v>92</v>
      </c>
      <c r="H3606" s="212">
        <v>33311</v>
      </c>
    </row>
    <row r="3607" spans="1:8" ht="29" hidden="1" x14ac:dyDescent="0.35">
      <c r="A3607" s="209">
        <v>3</v>
      </c>
      <c r="B3607" s="206" t="s">
        <v>333</v>
      </c>
      <c r="C3607" s="206" t="s">
        <v>92</v>
      </c>
      <c r="D3607" s="210" t="s">
        <v>3568</v>
      </c>
      <c r="E3607" s="215" t="s">
        <v>484</v>
      </c>
      <c r="F3607" s="209" t="s">
        <v>209</v>
      </c>
      <c r="G3607" s="206" t="s">
        <v>92</v>
      </c>
      <c r="H3607" s="212">
        <v>333111</v>
      </c>
    </row>
    <row r="3608" spans="1:8" hidden="1" x14ac:dyDescent="0.35">
      <c r="A3608" s="209">
        <v>3</v>
      </c>
      <c r="B3608" s="206" t="s">
        <v>333</v>
      </c>
      <c r="C3608" s="206" t="s">
        <v>92</v>
      </c>
      <c r="D3608" s="210" t="s">
        <v>3068</v>
      </c>
      <c r="E3608" s="215" t="s">
        <v>484</v>
      </c>
      <c r="F3608" s="209" t="s">
        <v>209</v>
      </c>
      <c r="G3608" s="206" t="s">
        <v>92</v>
      </c>
      <c r="H3608" s="212">
        <v>333111</v>
      </c>
    </row>
    <row r="3609" spans="1:8" hidden="1" x14ac:dyDescent="0.35">
      <c r="A3609" s="209">
        <v>3</v>
      </c>
      <c r="B3609" s="206" t="s">
        <v>333</v>
      </c>
      <c r="C3609" s="206" t="s">
        <v>92</v>
      </c>
      <c r="D3609" s="210" t="s">
        <v>3069</v>
      </c>
      <c r="E3609" s="215" t="s">
        <v>484</v>
      </c>
      <c r="F3609" s="209" t="s">
        <v>209</v>
      </c>
      <c r="G3609" s="206" t="s">
        <v>92</v>
      </c>
      <c r="H3609" s="212">
        <v>333111</v>
      </c>
    </row>
    <row r="3610" spans="1:8" x14ac:dyDescent="0.35">
      <c r="A3610" s="209">
        <v>3</v>
      </c>
      <c r="B3610" s="206" t="s">
        <v>333</v>
      </c>
      <c r="C3610" s="206" t="s">
        <v>93</v>
      </c>
      <c r="D3610" s="210" t="s">
        <v>434</v>
      </c>
      <c r="E3610" s="211" t="s">
        <v>330</v>
      </c>
      <c r="F3610" s="209" t="s">
        <v>211</v>
      </c>
      <c r="G3610" s="206" t="s">
        <v>93</v>
      </c>
      <c r="H3610" s="212">
        <v>1011</v>
      </c>
    </row>
    <row r="3611" spans="1:8" x14ac:dyDescent="0.35">
      <c r="A3611" s="209">
        <v>3</v>
      </c>
      <c r="B3611" s="206" t="s">
        <v>333</v>
      </c>
      <c r="C3611" s="206" t="s">
        <v>93</v>
      </c>
      <c r="D3611" s="210" t="s">
        <v>3569</v>
      </c>
      <c r="E3611" s="213" t="s">
        <v>332</v>
      </c>
      <c r="F3611" s="209" t="s">
        <v>211</v>
      </c>
      <c r="G3611" s="206" t="s">
        <v>93</v>
      </c>
      <c r="H3611" s="212">
        <v>10111</v>
      </c>
    </row>
    <row r="3612" spans="1:8" hidden="1" x14ac:dyDescent="0.35">
      <c r="A3612" s="209">
        <v>3</v>
      </c>
      <c r="B3612" s="206" t="s">
        <v>333</v>
      </c>
      <c r="C3612" s="206" t="s">
        <v>93</v>
      </c>
      <c r="D3612" s="210" t="s">
        <v>3570</v>
      </c>
      <c r="E3612" s="214" t="s">
        <v>483</v>
      </c>
      <c r="F3612" s="209" t="s">
        <v>211</v>
      </c>
      <c r="G3612" s="206" t="s">
        <v>93</v>
      </c>
      <c r="H3612" s="212">
        <v>33411</v>
      </c>
    </row>
    <row r="3613" spans="1:8" ht="29" hidden="1" x14ac:dyDescent="0.35">
      <c r="A3613" s="209">
        <v>3</v>
      </c>
      <c r="B3613" s="206" t="s">
        <v>333</v>
      </c>
      <c r="C3613" s="206" t="s">
        <v>93</v>
      </c>
      <c r="D3613" s="210" t="s">
        <v>3571</v>
      </c>
      <c r="E3613" s="215" t="s">
        <v>484</v>
      </c>
      <c r="F3613" s="209" t="s">
        <v>211</v>
      </c>
      <c r="G3613" s="206" t="s">
        <v>93</v>
      </c>
      <c r="H3613" s="212">
        <v>334111</v>
      </c>
    </row>
    <row r="3614" spans="1:8" hidden="1" x14ac:dyDescent="0.35">
      <c r="A3614" s="209">
        <v>3</v>
      </c>
      <c r="B3614" s="206" t="s">
        <v>333</v>
      </c>
      <c r="C3614" s="206" t="s">
        <v>93</v>
      </c>
      <c r="D3614" s="210" t="s">
        <v>3572</v>
      </c>
      <c r="E3614" s="215" t="s">
        <v>484</v>
      </c>
      <c r="F3614" s="209" t="s">
        <v>211</v>
      </c>
      <c r="G3614" s="206" t="s">
        <v>93</v>
      </c>
      <c r="H3614" s="212">
        <v>334111</v>
      </c>
    </row>
    <row r="3615" spans="1:8" ht="29" hidden="1" x14ac:dyDescent="0.35">
      <c r="A3615" s="209">
        <v>3</v>
      </c>
      <c r="B3615" s="206" t="s">
        <v>333</v>
      </c>
      <c r="C3615" s="206" t="s">
        <v>93</v>
      </c>
      <c r="D3615" s="210" t="s">
        <v>3573</v>
      </c>
      <c r="E3615" s="215" t="s">
        <v>484</v>
      </c>
      <c r="F3615" s="209" t="s">
        <v>211</v>
      </c>
      <c r="G3615" s="206" t="s">
        <v>93</v>
      </c>
      <c r="H3615" s="212">
        <v>334111</v>
      </c>
    </row>
    <row r="3616" spans="1:8" ht="29" hidden="1" x14ac:dyDescent="0.35">
      <c r="A3616" s="209">
        <v>3</v>
      </c>
      <c r="B3616" s="206" t="s">
        <v>333</v>
      </c>
      <c r="C3616" s="206" t="s">
        <v>93</v>
      </c>
      <c r="D3616" s="210" t="s">
        <v>3574</v>
      </c>
      <c r="E3616" s="215" t="s">
        <v>484</v>
      </c>
      <c r="F3616" s="209" t="s">
        <v>211</v>
      </c>
      <c r="G3616" s="206" t="s">
        <v>93</v>
      </c>
      <c r="H3616" s="212">
        <v>334111</v>
      </c>
    </row>
    <row r="3617" spans="1:8" ht="29" hidden="1" x14ac:dyDescent="0.35">
      <c r="A3617" s="209">
        <v>3</v>
      </c>
      <c r="B3617" s="206" t="s">
        <v>333</v>
      </c>
      <c r="C3617" s="206" t="s">
        <v>93</v>
      </c>
      <c r="D3617" s="210" t="s">
        <v>3575</v>
      </c>
      <c r="E3617" s="215" t="s">
        <v>484</v>
      </c>
      <c r="F3617" s="209" t="s">
        <v>211</v>
      </c>
      <c r="G3617" s="206" t="s">
        <v>93</v>
      </c>
      <c r="H3617" s="212">
        <v>334111</v>
      </c>
    </row>
    <row r="3618" spans="1:8" ht="29" hidden="1" x14ac:dyDescent="0.35">
      <c r="A3618" s="209">
        <v>3</v>
      </c>
      <c r="B3618" s="206" t="s">
        <v>333</v>
      </c>
      <c r="C3618" s="206" t="s">
        <v>93</v>
      </c>
      <c r="D3618" s="210" t="s">
        <v>3576</v>
      </c>
      <c r="E3618" s="215" t="s">
        <v>484</v>
      </c>
      <c r="F3618" s="209" t="s">
        <v>211</v>
      </c>
      <c r="G3618" s="206" t="s">
        <v>93</v>
      </c>
      <c r="H3618" s="212">
        <v>334111</v>
      </c>
    </row>
    <row r="3619" spans="1:8" hidden="1" x14ac:dyDescent="0.35">
      <c r="A3619" s="209">
        <v>3</v>
      </c>
      <c r="B3619" s="206" t="s">
        <v>333</v>
      </c>
      <c r="C3619" s="206" t="s">
        <v>93</v>
      </c>
      <c r="D3619" s="210" t="s">
        <v>3572</v>
      </c>
      <c r="E3619" s="215" t="s">
        <v>484</v>
      </c>
      <c r="F3619" s="209" t="s">
        <v>211</v>
      </c>
      <c r="G3619" s="206" t="s">
        <v>93</v>
      </c>
      <c r="H3619" s="212">
        <v>334111</v>
      </c>
    </row>
    <row r="3620" spans="1:8" hidden="1" x14ac:dyDescent="0.35">
      <c r="A3620" s="209">
        <v>3</v>
      </c>
      <c r="B3620" s="206" t="s">
        <v>333</v>
      </c>
      <c r="C3620" s="206" t="s">
        <v>93</v>
      </c>
      <c r="D3620" s="210" t="s">
        <v>3577</v>
      </c>
      <c r="E3620" s="215" t="s">
        <v>484</v>
      </c>
      <c r="F3620" s="209" t="s">
        <v>211</v>
      </c>
      <c r="G3620" s="206" t="s">
        <v>93</v>
      </c>
      <c r="H3620" s="212">
        <v>334111</v>
      </c>
    </row>
    <row r="3621" spans="1:8" x14ac:dyDescent="0.35">
      <c r="A3621" s="209">
        <v>3</v>
      </c>
      <c r="B3621" s="206" t="s">
        <v>333</v>
      </c>
      <c r="C3621" s="206" t="s">
        <v>93</v>
      </c>
      <c r="D3621" s="210" t="s">
        <v>3578</v>
      </c>
      <c r="E3621" s="213" t="s">
        <v>332</v>
      </c>
      <c r="F3621" s="219" t="s">
        <v>212</v>
      </c>
      <c r="G3621" s="206" t="s">
        <v>93</v>
      </c>
      <c r="H3621" s="212">
        <v>10112</v>
      </c>
    </row>
    <row r="3622" spans="1:8" hidden="1" x14ac:dyDescent="0.35">
      <c r="A3622" s="209">
        <v>3</v>
      </c>
      <c r="B3622" s="206" t="s">
        <v>333</v>
      </c>
      <c r="C3622" s="206" t="s">
        <v>93</v>
      </c>
      <c r="D3622" s="210" t="s">
        <v>3579</v>
      </c>
      <c r="E3622" s="215" t="s">
        <v>484</v>
      </c>
      <c r="F3622" s="219" t="s">
        <v>212</v>
      </c>
      <c r="G3622" s="206" t="s">
        <v>93</v>
      </c>
      <c r="H3622" s="212">
        <v>334111</v>
      </c>
    </row>
    <row r="3623" spans="1:8" ht="29" hidden="1" x14ac:dyDescent="0.35">
      <c r="A3623" s="209">
        <v>3</v>
      </c>
      <c r="B3623" s="206" t="s">
        <v>333</v>
      </c>
      <c r="C3623" s="206" t="s">
        <v>93</v>
      </c>
      <c r="D3623" s="210" t="s">
        <v>3580</v>
      </c>
      <c r="E3623" s="215" t="s">
        <v>484</v>
      </c>
      <c r="F3623" s="219" t="s">
        <v>212</v>
      </c>
      <c r="G3623" s="206" t="s">
        <v>93</v>
      </c>
      <c r="H3623" s="212">
        <v>334111</v>
      </c>
    </row>
    <row r="3624" spans="1:8" hidden="1" x14ac:dyDescent="0.35">
      <c r="A3624" s="209">
        <v>3</v>
      </c>
      <c r="B3624" s="206" t="s">
        <v>333</v>
      </c>
      <c r="C3624" s="206" t="s">
        <v>93</v>
      </c>
      <c r="D3624" s="210" t="s">
        <v>3581</v>
      </c>
      <c r="E3624" s="215" t="s">
        <v>484</v>
      </c>
      <c r="F3624" s="219" t="s">
        <v>212</v>
      </c>
      <c r="G3624" s="206" t="s">
        <v>93</v>
      </c>
      <c r="H3624" s="212">
        <v>334111</v>
      </c>
    </row>
    <row r="3625" spans="1:8" ht="29" hidden="1" x14ac:dyDescent="0.35">
      <c r="A3625" s="209">
        <v>3</v>
      </c>
      <c r="B3625" s="206" t="s">
        <v>333</v>
      </c>
      <c r="C3625" s="206" t="s">
        <v>93</v>
      </c>
      <c r="D3625" s="210" t="s">
        <v>3582</v>
      </c>
      <c r="E3625" s="215" t="s">
        <v>484</v>
      </c>
      <c r="F3625" s="219" t="s">
        <v>212</v>
      </c>
      <c r="G3625" s="206" t="s">
        <v>93</v>
      </c>
      <c r="H3625" s="212">
        <v>334111</v>
      </c>
    </row>
    <row r="3626" spans="1:8" ht="29" hidden="1" x14ac:dyDescent="0.35">
      <c r="A3626" s="209">
        <v>3</v>
      </c>
      <c r="B3626" s="206" t="s">
        <v>333</v>
      </c>
      <c r="C3626" s="206" t="s">
        <v>93</v>
      </c>
      <c r="D3626" s="210" t="s">
        <v>3583</v>
      </c>
      <c r="E3626" s="215" t="s">
        <v>484</v>
      </c>
      <c r="F3626" s="219" t="s">
        <v>212</v>
      </c>
      <c r="G3626" s="206" t="s">
        <v>93</v>
      </c>
      <c r="H3626" s="212">
        <v>334111</v>
      </c>
    </row>
    <row r="3627" spans="1:8" ht="29" hidden="1" x14ac:dyDescent="0.35">
      <c r="A3627" s="209">
        <v>3</v>
      </c>
      <c r="B3627" s="206" t="s">
        <v>333</v>
      </c>
      <c r="C3627" s="206" t="s">
        <v>93</v>
      </c>
      <c r="D3627" s="210" t="s">
        <v>3584</v>
      </c>
      <c r="E3627" s="215" t="s">
        <v>484</v>
      </c>
      <c r="F3627" s="219" t="s">
        <v>212</v>
      </c>
      <c r="G3627" s="206" t="s">
        <v>93</v>
      </c>
      <c r="H3627" s="212">
        <v>334111</v>
      </c>
    </row>
    <row r="3628" spans="1:8" ht="29" hidden="1" x14ac:dyDescent="0.35">
      <c r="A3628" s="209">
        <v>3</v>
      </c>
      <c r="B3628" s="206" t="s">
        <v>333</v>
      </c>
      <c r="C3628" s="206" t="s">
        <v>93</v>
      </c>
      <c r="D3628" s="210" t="s">
        <v>3585</v>
      </c>
      <c r="E3628" s="215" t="s">
        <v>484</v>
      </c>
      <c r="F3628" s="219" t="s">
        <v>212</v>
      </c>
      <c r="G3628" s="206" t="s">
        <v>93</v>
      </c>
      <c r="H3628" s="212">
        <v>334111</v>
      </c>
    </row>
    <row r="3629" spans="1:8" hidden="1" x14ac:dyDescent="0.35">
      <c r="A3629" s="209">
        <v>3</v>
      </c>
      <c r="B3629" s="206" t="s">
        <v>333</v>
      </c>
      <c r="C3629" s="206" t="s">
        <v>93</v>
      </c>
      <c r="D3629" s="210" t="s">
        <v>3586</v>
      </c>
      <c r="E3629" s="214" t="s">
        <v>483</v>
      </c>
      <c r="F3629" s="219" t="s">
        <v>212</v>
      </c>
      <c r="G3629" s="206" t="s">
        <v>93</v>
      </c>
      <c r="H3629" s="212">
        <v>33411</v>
      </c>
    </row>
    <row r="3630" spans="1:8" ht="29" hidden="1" x14ac:dyDescent="0.35">
      <c r="A3630" s="209">
        <v>3</v>
      </c>
      <c r="B3630" s="206" t="s">
        <v>333</v>
      </c>
      <c r="C3630" s="206" t="s">
        <v>93</v>
      </c>
      <c r="D3630" s="210" t="s">
        <v>3587</v>
      </c>
      <c r="E3630" s="215" t="s">
        <v>484</v>
      </c>
      <c r="F3630" s="219" t="s">
        <v>212</v>
      </c>
      <c r="G3630" s="206" t="s">
        <v>93</v>
      </c>
      <c r="H3630" s="212">
        <v>334111</v>
      </c>
    </row>
    <row r="3631" spans="1:8" hidden="1" x14ac:dyDescent="0.35">
      <c r="A3631" s="209">
        <v>3</v>
      </c>
      <c r="B3631" s="206" t="s">
        <v>333</v>
      </c>
      <c r="C3631" s="206" t="s">
        <v>93</v>
      </c>
      <c r="D3631" s="210" t="s">
        <v>3588</v>
      </c>
      <c r="E3631" s="215" t="s">
        <v>484</v>
      </c>
      <c r="F3631" s="219" t="s">
        <v>212</v>
      </c>
      <c r="G3631" s="206" t="s">
        <v>93</v>
      </c>
      <c r="H3631" s="212">
        <v>334111</v>
      </c>
    </row>
    <row r="3632" spans="1:8" hidden="1" x14ac:dyDescent="0.35">
      <c r="A3632" s="209">
        <v>3</v>
      </c>
      <c r="B3632" s="206" t="s">
        <v>333</v>
      </c>
      <c r="C3632" s="206" t="s">
        <v>93</v>
      </c>
      <c r="D3632" s="210" t="s">
        <v>3589</v>
      </c>
      <c r="E3632" s="215" t="s">
        <v>484</v>
      </c>
      <c r="F3632" s="219" t="s">
        <v>212</v>
      </c>
      <c r="G3632" s="206" t="s">
        <v>93</v>
      </c>
      <c r="H3632" s="212">
        <v>334111</v>
      </c>
    </row>
    <row r="3633" spans="1:8" hidden="1" x14ac:dyDescent="0.35">
      <c r="A3633" s="209">
        <v>3</v>
      </c>
      <c r="B3633" s="206" t="s">
        <v>333</v>
      </c>
      <c r="C3633" s="206" t="s">
        <v>93</v>
      </c>
      <c r="D3633" s="210" t="s">
        <v>3590</v>
      </c>
      <c r="E3633" s="215" t="s">
        <v>484</v>
      </c>
      <c r="F3633" s="219" t="s">
        <v>212</v>
      </c>
      <c r="G3633" s="206" t="s">
        <v>93</v>
      </c>
      <c r="H3633" s="212">
        <v>334111</v>
      </c>
    </row>
    <row r="3634" spans="1:8" ht="29" hidden="1" x14ac:dyDescent="0.35">
      <c r="A3634" s="209">
        <v>3</v>
      </c>
      <c r="B3634" s="206" t="s">
        <v>333</v>
      </c>
      <c r="C3634" s="206" t="s">
        <v>93</v>
      </c>
      <c r="D3634" s="210" t="s">
        <v>3591</v>
      </c>
      <c r="E3634" s="215" t="s">
        <v>484</v>
      </c>
      <c r="F3634" s="219" t="s">
        <v>212</v>
      </c>
      <c r="G3634" s="206" t="s">
        <v>93</v>
      </c>
      <c r="H3634" s="212">
        <v>334111</v>
      </c>
    </row>
    <row r="3635" spans="1:8" ht="29" hidden="1" x14ac:dyDescent="0.35">
      <c r="A3635" s="209">
        <v>3</v>
      </c>
      <c r="B3635" s="206" t="s">
        <v>333</v>
      </c>
      <c r="C3635" s="206" t="s">
        <v>93</v>
      </c>
      <c r="D3635" s="210" t="s">
        <v>3592</v>
      </c>
      <c r="E3635" s="215" t="s">
        <v>484</v>
      </c>
      <c r="F3635" s="219" t="s">
        <v>212</v>
      </c>
      <c r="G3635" s="206" t="s">
        <v>93</v>
      </c>
      <c r="H3635" s="212">
        <v>334111</v>
      </c>
    </row>
    <row r="3636" spans="1:8" ht="29" hidden="1" x14ac:dyDescent="0.35">
      <c r="A3636" s="209">
        <v>3</v>
      </c>
      <c r="B3636" s="206" t="s">
        <v>333</v>
      </c>
      <c r="C3636" s="206" t="s">
        <v>93</v>
      </c>
      <c r="D3636" s="210" t="s">
        <v>3593</v>
      </c>
      <c r="E3636" s="215" t="s">
        <v>484</v>
      </c>
      <c r="F3636" s="219" t="s">
        <v>212</v>
      </c>
      <c r="G3636" s="206" t="s">
        <v>93</v>
      </c>
      <c r="H3636" s="212">
        <v>334111</v>
      </c>
    </row>
    <row r="3637" spans="1:8" ht="29" hidden="1" x14ac:dyDescent="0.35">
      <c r="A3637" s="209">
        <v>3</v>
      </c>
      <c r="B3637" s="206" t="s">
        <v>333</v>
      </c>
      <c r="C3637" s="206" t="s">
        <v>93</v>
      </c>
      <c r="D3637" s="210" t="s">
        <v>3585</v>
      </c>
      <c r="E3637" s="215" t="s">
        <v>484</v>
      </c>
      <c r="F3637" s="219" t="s">
        <v>212</v>
      </c>
      <c r="G3637" s="206" t="s">
        <v>93</v>
      </c>
      <c r="H3637" s="212">
        <v>334111</v>
      </c>
    </row>
    <row r="3638" spans="1:8" ht="29" hidden="1" x14ac:dyDescent="0.35">
      <c r="A3638" s="209">
        <v>3</v>
      </c>
      <c r="B3638" s="206" t="s">
        <v>333</v>
      </c>
      <c r="C3638" s="206" t="s">
        <v>93</v>
      </c>
      <c r="D3638" s="210" t="s">
        <v>3594</v>
      </c>
      <c r="E3638" s="215" t="s">
        <v>484</v>
      </c>
      <c r="F3638" s="219" t="s">
        <v>212</v>
      </c>
      <c r="G3638" s="206" t="s">
        <v>93</v>
      </c>
      <c r="H3638" s="212">
        <v>334111</v>
      </c>
    </row>
    <row r="3639" spans="1:8" x14ac:dyDescent="0.35">
      <c r="A3639" s="209">
        <v>3</v>
      </c>
      <c r="B3639" s="206" t="s">
        <v>333</v>
      </c>
      <c r="C3639" s="206" t="s">
        <v>93</v>
      </c>
      <c r="D3639" s="210" t="s">
        <v>3595</v>
      </c>
      <c r="E3639" s="213" t="s">
        <v>332</v>
      </c>
      <c r="F3639" s="209" t="s">
        <v>211</v>
      </c>
      <c r="G3639" s="206" t="s">
        <v>93</v>
      </c>
      <c r="H3639" s="212">
        <v>10113</v>
      </c>
    </row>
    <row r="3640" spans="1:8" hidden="1" x14ac:dyDescent="0.35">
      <c r="A3640" s="209">
        <v>3</v>
      </c>
      <c r="B3640" s="206" t="s">
        <v>333</v>
      </c>
      <c r="C3640" s="206" t="s">
        <v>93</v>
      </c>
      <c r="D3640" s="210" t="s">
        <v>3596</v>
      </c>
      <c r="E3640" s="214" t="s">
        <v>483</v>
      </c>
      <c r="F3640" s="209" t="s">
        <v>211</v>
      </c>
      <c r="G3640" s="206" t="s">
        <v>93</v>
      </c>
      <c r="H3640" s="212">
        <v>33411</v>
      </c>
    </row>
    <row r="3641" spans="1:8" hidden="1" x14ac:dyDescent="0.35">
      <c r="A3641" s="209">
        <v>3</v>
      </c>
      <c r="B3641" s="206" t="s">
        <v>333</v>
      </c>
      <c r="C3641" s="206" t="s">
        <v>93</v>
      </c>
      <c r="D3641" s="210" t="s">
        <v>3597</v>
      </c>
      <c r="E3641" s="215" t="s">
        <v>484</v>
      </c>
      <c r="F3641" s="209" t="s">
        <v>211</v>
      </c>
      <c r="G3641" s="206" t="s">
        <v>93</v>
      </c>
      <c r="H3641" s="212">
        <v>334111</v>
      </c>
    </row>
    <row r="3642" spans="1:8" hidden="1" x14ac:dyDescent="0.35">
      <c r="A3642" s="209">
        <v>3</v>
      </c>
      <c r="B3642" s="206" t="s">
        <v>333</v>
      </c>
      <c r="C3642" s="206" t="s">
        <v>93</v>
      </c>
      <c r="D3642" s="210" t="s">
        <v>3598</v>
      </c>
      <c r="E3642" s="215" t="s">
        <v>484</v>
      </c>
      <c r="F3642" s="209" t="s">
        <v>211</v>
      </c>
      <c r="G3642" s="206" t="s">
        <v>93</v>
      </c>
      <c r="H3642" s="212">
        <v>334111</v>
      </c>
    </row>
    <row r="3643" spans="1:8" ht="29" hidden="1" x14ac:dyDescent="0.35">
      <c r="A3643" s="209">
        <v>3</v>
      </c>
      <c r="B3643" s="206" t="s">
        <v>333</v>
      </c>
      <c r="C3643" s="206" t="s">
        <v>93</v>
      </c>
      <c r="D3643" s="210" t="s">
        <v>3599</v>
      </c>
      <c r="E3643" s="215" t="s">
        <v>484</v>
      </c>
      <c r="F3643" s="209" t="s">
        <v>211</v>
      </c>
      <c r="G3643" s="206" t="s">
        <v>93</v>
      </c>
      <c r="H3643" s="212">
        <v>334111</v>
      </c>
    </row>
    <row r="3644" spans="1:8" hidden="1" x14ac:dyDescent="0.35">
      <c r="A3644" s="209">
        <v>3</v>
      </c>
      <c r="B3644" s="206" t="s">
        <v>333</v>
      </c>
      <c r="C3644" s="206" t="s">
        <v>93</v>
      </c>
      <c r="D3644" s="210" t="s">
        <v>3600</v>
      </c>
      <c r="E3644" s="215" t="s">
        <v>484</v>
      </c>
      <c r="F3644" s="209" t="s">
        <v>211</v>
      </c>
      <c r="G3644" s="206" t="s">
        <v>93</v>
      </c>
      <c r="H3644" s="212">
        <v>334111</v>
      </c>
    </row>
    <row r="3645" spans="1:8" hidden="1" x14ac:dyDescent="0.35">
      <c r="A3645" s="209">
        <v>3</v>
      </c>
      <c r="B3645" s="206" t="s">
        <v>333</v>
      </c>
      <c r="C3645" s="206" t="s">
        <v>93</v>
      </c>
      <c r="D3645" s="210" t="s">
        <v>3601</v>
      </c>
      <c r="E3645" s="214" t="s">
        <v>483</v>
      </c>
      <c r="F3645" s="209" t="s">
        <v>211</v>
      </c>
      <c r="G3645" s="206" t="s">
        <v>93</v>
      </c>
      <c r="H3645" s="212">
        <v>33411</v>
      </c>
    </row>
    <row r="3646" spans="1:8" ht="29" hidden="1" x14ac:dyDescent="0.35">
      <c r="A3646" s="209">
        <v>3</v>
      </c>
      <c r="B3646" s="206" t="s">
        <v>333</v>
      </c>
      <c r="C3646" s="206" t="s">
        <v>93</v>
      </c>
      <c r="D3646" s="210" t="s">
        <v>3602</v>
      </c>
      <c r="E3646" s="215" t="s">
        <v>484</v>
      </c>
      <c r="F3646" s="209" t="s">
        <v>211</v>
      </c>
      <c r="G3646" s="206" t="s">
        <v>93</v>
      </c>
      <c r="H3646" s="212">
        <v>334111</v>
      </c>
    </row>
    <row r="3647" spans="1:8" ht="29" hidden="1" x14ac:dyDescent="0.35">
      <c r="A3647" s="209">
        <v>3</v>
      </c>
      <c r="B3647" s="206" t="s">
        <v>333</v>
      </c>
      <c r="C3647" s="206" t="s">
        <v>93</v>
      </c>
      <c r="D3647" s="210" t="s">
        <v>3603</v>
      </c>
      <c r="E3647" s="215" t="s">
        <v>484</v>
      </c>
      <c r="F3647" s="209" t="s">
        <v>211</v>
      </c>
      <c r="G3647" s="206" t="s">
        <v>93</v>
      </c>
      <c r="H3647" s="212">
        <v>334111</v>
      </c>
    </row>
    <row r="3648" spans="1:8" ht="29" hidden="1" x14ac:dyDescent="0.35">
      <c r="A3648" s="209">
        <v>3</v>
      </c>
      <c r="B3648" s="206" t="s">
        <v>333</v>
      </c>
      <c r="C3648" s="206" t="s">
        <v>93</v>
      </c>
      <c r="D3648" s="210" t="s">
        <v>3604</v>
      </c>
      <c r="E3648" s="215" t="s">
        <v>484</v>
      </c>
      <c r="F3648" s="209" t="s">
        <v>211</v>
      </c>
      <c r="G3648" s="206" t="s">
        <v>93</v>
      </c>
      <c r="H3648" s="212">
        <v>334111</v>
      </c>
    </row>
    <row r="3649" spans="1:8" hidden="1" x14ac:dyDescent="0.35">
      <c r="A3649" s="209">
        <v>3</v>
      </c>
      <c r="B3649" s="206" t="s">
        <v>333</v>
      </c>
      <c r="C3649" s="206" t="s">
        <v>93</v>
      </c>
      <c r="D3649" s="210" t="s">
        <v>3605</v>
      </c>
      <c r="E3649" s="214" t="s">
        <v>483</v>
      </c>
      <c r="F3649" s="209" t="s">
        <v>211</v>
      </c>
      <c r="G3649" s="206" t="s">
        <v>93</v>
      </c>
      <c r="H3649" s="212">
        <v>33411</v>
      </c>
    </row>
    <row r="3650" spans="1:8" hidden="1" x14ac:dyDescent="0.35">
      <c r="A3650" s="209">
        <v>3</v>
      </c>
      <c r="B3650" s="206" t="s">
        <v>333</v>
      </c>
      <c r="C3650" s="206" t="s">
        <v>93</v>
      </c>
      <c r="D3650" s="210" t="s">
        <v>3606</v>
      </c>
      <c r="E3650" s="215" t="s">
        <v>484</v>
      </c>
      <c r="F3650" s="209" t="s">
        <v>211</v>
      </c>
      <c r="G3650" s="206" t="s">
        <v>93</v>
      </c>
      <c r="H3650" s="212">
        <v>334111</v>
      </c>
    </row>
    <row r="3651" spans="1:8" hidden="1" x14ac:dyDescent="0.35">
      <c r="A3651" s="209">
        <v>3</v>
      </c>
      <c r="B3651" s="206" t="s">
        <v>333</v>
      </c>
      <c r="C3651" s="206" t="s">
        <v>93</v>
      </c>
      <c r="D3651" s="210" t="s">
        <v>3607</v>
      </c>
      <c r="E3651" s="215" t="s">
        <v>484</v>
      </c>
      <c r="F3651" s="209" t="s">
        <v>211</v>
      </c>
      <c r="G3651" s="206" t="s">
        <v>93</v>
      </c>
      <c r="H3651" s="212">
        <v>334111</v>
      </c>
    </row>
    <row r="3652" spans="1:8" hidden="1" x14ac:dyDescent="0.35">
      <c r="A3652" s="209">
        <v>3</v>
      </c>
      <c r="B3652" s="206" t="s">
        <v>333</v>
      </c>
      <c r="C3652" s="206" t="s">
        <v>93</v>
      </c>
      <c r="D3652" s="210" t="s">
        <v>3608</v>
      </c>
      <c r="E3652" s="215" t="s">
        <v>484</v>
      </c>
      <c r="F3652" s="209" t="s">
        <v>211</v>
      </c>
      <c r="G3652" s="206" t="s">
        <v>93</v>
      </c>
      <c r="H3652" s="212">
        <v>334111</v>
      </c>
    </row>
    <row r="3653" spans="1:8" x14ac:dyDescent="0.35">
      <c r="A3653" s="209">
        <v>3</v>
      </c>
      <c r="B3653" s="206" t="s">
        <v>333</v>
      </c>
      <c r="C3653" s="206" t="s">
        <v>93</v>
      </c>
      <c r="D3653" s="210" t="s">
        <v>3609</v>
      </c>
      <c r="E3653" s="213" t="s">
        <v>332</v>
      </c>
      <c r="F3653" s="209" t="s">
        <v>211</v>
      </c>
      <c r="G3653" s="206" t="s">
        <v>93</v>
      </c>
      <c r="H3653" s="212">
        <v>10114</v>
      </c>
    </row>
    <row r="3654" spans="1:8" hidden="1" x14ac:dyDescent="0.35">
      <c r="A3654" s="209">
        <v>3</v>
      </c>
      <c r="B3654" s="206" t="s">
        <v>333</v>
      </c>
      <c r="C3654" s="206" t="s">
        <v>93</v>
      </c>
      <c r="D3654" s="210" t="s">
        <v>3610</v>
      </c>
      <c r="E3654" s="214" t="s">
        <v>483</v>
      </c>
      <c r="F3654" s="209" t="s">
        <v>211</v>
      </c>
      <c r="G3654" s="206" t="s">
        <v>93</v>
      </c>
      <c r="H3654" s="212">
        <v>33411</v>
      </c>
    </row>
    <row r="3655" spans="1:8" hidden="1" x14ac:dyDescent="0.35">
      <c r="A3655" s="209">
        <v>3</v>
      </c>
      <c r="B3655" s="206" t="s">
        <v>333</v>
      </c>
      <c r="C3655" s="206" t="s">
        <v>93</v>
      </c>
      <c r="D3655" s="210" t="s">
        <v>3611</v>
      </c>
      <c r="E3655" s="215" t="s">
        <v>484</v>
      </c>
      <c r="F3655" s="209" t="s">
        <v>211</v>
      </c>
      <c r="G3655" s="206" t="s">
        <v>93</v>
      </c>
      <c r="H3655" s="212">
        <v>334111</v>
      </c>
    </row>
    <row r="3656" spans="1:8" x14ac:dyDescent="0.35">
      <c r="A3656" s="209">
        <v>3</v>
      </c>
      <c r="B3656" s="206" t="s">
        <v>333</v>
      </c>
      <c r="C3656" s="206" t="s">
        <v>93</v>
      </c>
      <c r="D3656" s="210" t="s">
        <v>436</v>
      </c>
      <c r="E3656" s="211" t="s">
        <v>330</v>
      </c>
      <c r="F3656" s="209" t="s">
        <v>150</v>
      </c>
      <c r="G3656" s="206" t="s">
        <v>93</v>
      </c>
      <c r="H3656" s="212">
        <v>1012</v>
      </c>
    </row>
    <row r="3657" spans="1:8" x14ac:dyDescent="0.35">
      <c r="A3657" s="209">
        <v>3</v>
      </c>
      <c r="B3657" s="206" t="s">
        <v>333</v>
      </c>
      <c r="C3657" s="206" t="s">
        <v>93</v>
      </c>
      <c r="D3657" s="210" t="s">
        <v>3612</v>
      </c>
      <c r="E3657" s="213" t="s">
        <v>332</v>
      </c>
      <c r="F3657" s="209" t="s">
        <v>150</v>
      </c>
      <c r="G3657" s="206" t="s">
        <v>93</v>
      </c>
      <c r="H3657" s="212">
        <v>10121</v>
      </c>
    </row>
    <row r="3658" spans="1:8" hidden="1" x14ac:dyDescent="0.35">
      <c r="A3658" s="209">
        <v>3</v>
      </c>
      <c r="B3658" s="206" t="s">
        <v>333</v>
      </c>
      <c r="C3658" s="206" t="s">
        <v>93</v>
      </c>
      <c r="D3658" s="210" t="s">
        <v>3613</v>
      </c>
      <c r="E3658" s="214" t="s">
        <v>483</v>
      </c>
      <c r="F3658" s="209" t="s">
        <v>150</v>
      </c>
      <c r="G3658" s="206" t="s">
        <v>93</v>
      </c>
      <c r="H3658" s="212">
        <v>33411</v>
      </c>
    </row>
    <row r="3659" spans="1:8" ht="29" hidden="1" x14ac:dyDescent="0.35">
      <c r="A3659" s="209">
        <v>3</v>
      </c>
      <c r="B3659" s="206" t="s">
        <v>333</v>
      </c>
      <c r="C3659" s="206" t="s">
        <v>93</v>
      </c>
      <c r="D3659" s="210" t="s">
        <v>3614</v>
      </c>
      <c r="E3659" s="215" t="s">
        <v>484</v>
      </c>
      <c r="F3659" s="209" t="s">
        <v>150</v>
      </c>
      <c r="G3659" s="206" t="s">
        <v>93</v>
      </c>
      <c r="H3659" s="212">
        <v>334111</v>
      </c>
    </row>
    <row r="3660" spans="1:8" hidden="1" x14ac:dyDescent="0.35">
      <c r="A3660" s="209">
        <v>3</v>
      </c>
      <c r="B3660" s="206" t="s">
        <v>333</v>
      </c>
      <c r="C3660" s="206" t="s">
        <v>93</v>
      </c>
      <c r="D3660" s="210" t="s">
        <v>3615</v>
      </c>
      <c r="E3660" s="215" t="s">
        <v>484</v>
      </c>
      <c r="F3660" s="209" t="s">
        <v>150</v>
      </c>
      <c r="G3660" s="206" t="s">
        <v>93</v>
      </c>
      <c r="H3660" s="212">
        <v>334111</v>
      </c>
    </row>
    <row r="3661" spans="1:8" hidden="1" x14ac:dyDescent="0.35">
      <c r="A3661" s="209">
        <v>3</v>
      </c>
      <c r="B3661" s="206" t="s">
        <v>333</v>
      </c>
      <c r="C3661" s="206" t="s">
        <v>93</v>
      </c>
      <c r="D3661" s="210" t="s">
        <v>3616</v>
      </c>
      <c r="E3661" s="214" t="s">
        <v>483</v>
      </c>
      <c r="F3661" s="209" t="s">
        <v>150</v>
      </c>
      <c r="G3661" s="206" t="s">
        <v>93</v>
      </c>
      <c r="H3661" s="212">
        <v>33411</v>
      </c>
    </row>
    <row r="3662" spans="1:8" ht="29" hidden="1" x14ac:dyDescent="0.35">
      <c r="A3662" s="209">
        <v>3</v>
      </c>
      <c r="B3662" s="206" t="s">
        <v>333</v>
      </c>
      <c r="C3662" s="206" t="s">
        <v>93</v>
      </c>
      <c r="D3662" s="210" t="s">
        <v>3617</v>
      </c>
      <c r="E3662" s="215" t="s">
        <v>484</v>
      </c>
      <c r="F3662" s="209" t="s">
        <v>150</v>
      </c>
      <c r="G3662" s="206" t="s">
        <v>93</v>
      </c>
      <c r="H3662" s="212">
        <v>334111</v>
      </c>
    </row>
    <row r="3663" spans="1:8" ht="29" hidden="1" x14ac:dyDescent="0.35">
      <c r="A3663" s="209">
        <v>3</v>
      </c>
      <c r="B3663" s="206" t="s">
        <v>333</v>
      </c>
      <c r="C3663" s="206" t="s">
        <v>93</v>
      </c>
      <c r="D3663" s="210" t="s">
        <v>3618</v>
      </c>
      <c r="E3663" s="215" t="s">
        <v>484</v>
      </c>
      <c r="F3663" s="209" t="s">
        <v>150</v>
      </c>
      <c r="G3663" s="206" t="s">
        <v>93</v>
      </c>
      <c r="H3663" s="212">
        <v>334111</v>
      </c>
    </row>
    <row r="3664" spans="1:8" hidden="1" x14ac:dyDescent="0.35">
      <c r="A3664" s="209">
        <v>3</v>
      </c>
      <c r="B3664" s="206" t="s">
        <v>333</v>
      </c>
      <c r="C3664" s="206" t="s">
        <v>93</v>
      </c>
      <c r="D3664" s="210" t="s">
        <v>3619</v>
      </c>
      <c r="E3664" s="214" t="s">
        <v>483</v>
      </c>
      <c r="F3664" s="209" t="s">
        <v>150</v>
      </c>
      <c r="G3664" s="206" t="s">
        <v>93</v>
      </c>
      <c r="H3664" s="212">
        <v>33411</v>
      </c>
    </row>
    <row r="3665" spans="1:8" ht="29" hidden="1" x14ac:dyDescent="0.35">
      <c r="A3665" s="209">
        <v>3</v>
      </c>
      <c r="B3665" s="206" t="s">
        <v>333</v>
      </c>
      <c r="C3665" s="206" t="s">
        <v>93</v>
      </c>
      <c r="D3665" s="210" t="s">
        <v>3620</v>
      </c>
      <c r="E3665" s="215" t="s">
        <v>484</v>
      </c>
      <c r="F3665" s="209" t="s">
        <v>150</v>
      </c>
      <c r="G3665" s="206" t="s">
        <v>93</v>
      </c>
      <c r="H3665" s="212">
        <v>334111</v>
      </c>
    </row>
    <row r="3666" spans="1:8" ht="29" hidden="1" x14ac:dyDescent="0.35">
      <c r="A3666" s="209">
        <v>3</v>
      </c>
      <c r="B3666" s="206" t="s">
        <v>333</v>
      </c>
      <c r="C3666" s="206" t="s">
        <v>93</v>
      </c>
      <c r="D3666" s="210" t="s">
        <v>3621</v>
      </c>
      <c r="E3666" s="215" t="s">
        <v>484</v>
      </c>
      <c r="F3666" s="209" t="s">
        <v>150</v>
      </c>
      <c r="G3666" s="206" t="s">
        <v>93</v>
      </c>
      <c r="H3666" s="212">
        <v>334111</v>
      </c>
    </row>
    <row r="3667" spans="1:8" x14ac:dyDescent="0.35">
      <c r="A3667" s="209">
        <v>3</v>
      </c>
      <c r="B3667" s="206" t="s">
        <v>333</v>
      </c>
      <c r="C3667" s="206" t="s">
        <v>93</v>
      </c>
      <c r="D3667" s="210" t="s">
        <v>3622</v>
      </c>
      <c r="E3667" s="213" t="s">
        <v>332</v>
      </c>
      <c r="F3667" s="209" t="s">
        <v>150</v>
      </c>
      <c r="G3667" s="206" t="s">
        <v>93</v>
      </c>
      <c r="H3667" s="212">
        <v>10122</v>
      </c>
    </row>
    <row r="3668" spans="1:8" hidden="1" x14ac:dyDescent="0.35">
      <c r="A3668" s="209">
        <v>3</v>
      </c>
      <c r="B3668" s="206" t="s">
        <v>333</v>
      </c>
      <c r="C3668" s="206" t="s">
        <v>93</v>
      </c>
      <c r="D3668" s="210" t="s">
        <v>3623</v>
      </c>
      <c r="E3668" s="214" t="s">
        <v>483</v>
      </c>
      <c r="F3668" s="209" t="s">
        <v>150</v>
      </c>
      <c r="G3668" s="206" t="s">
        <v>93</v>
      </c>
      <c r="H3668" s="212">
        <v>33411</v>
      </c>
    </row>
    <row r="3669" spans="1:8" ht="29" hidden="1" x14ac:dyDescent="0.35">
      <c r="A3669" s="209">
        <v>3</v>
      </c>
      <c r="B3669" s="206" t="s">
        <v>333</v>
      </c>
      <c r="C3669" s="206" t="s">
        <v>93</v>
      </c>
      <c r="D3669" s="210" t="s">
        <v>3624</v>
      </c>
      <c r="E3669" s="215" t="s">
        <v>484</v>
      </c>
      <c r="F3669" s="209" t="s">
        <v>150</v>
      </c>
      <c r="G3669" s="206" t="s">
        <v>93</v>
      </c>
      <c r="H3669" s="212">
        <v>334111</v>
      </c>
    </row>
    <row r="3670" spans="1:8" ht="29" hidden="1" x14ac:dyDescent="0.35">
      <c r="A3670" s="209">
        <v>3</v>
      </c>
      <c r="B3670" s="206" t="s">
        <v>333</v>
      </c>
      <c r="C3670" s="206" t="s">
        <v>93</v>
      </c>
      <c r="D3670" s="210" t="s">
        <v>3625</v>
      </c>
      <c r="E3670" s="215" t="s">
        <v>484</v>
      </c>
      <c r="F3670" s="209" t="s">
        <v>150</v>
      </c>
      <c r="G3670" s="206" t="s">
        <v>93</v>
      </c>
      <c r="H3670" s="212">
        <v>334111</v>
      </c>
    </row>
    <row r="3671" spans="1:8" hidden="1" x14ac:dyDescent="0.35">
      <c r="A3671" s="209">
        <v>3</v>
      </c>
      <c r="B3671" s="206" t="s">
        <v>333</v>
      </c>
      <c r="C3671" s="206" t="s">
        <v>93</v>
      </c>
      <c r="D3671" s="210" t="s">
        <v>3626</v>
      </c>
      <c r="E3671" s="214" t="s">
        <v>483</v>
      </c>
      <c r="F3671" s="209" t="s">
        <v>150</v>
      </c>
      <c r="G3671" s="206" t="s">
        <v>93</v>
      </c>
      <c r="H3671" s="212">
        <v>33411</v>
      </c>
    </row>
    <row r="3672" spans="1:8" hidden="1" x14ac:dyDescent="0.35">
      <c r="A3672" s="209">
        <v>3</v>
      </c>
      <c r="B3672" s="206" t="s">
        <v>333</v>
      </c>
      <c r="C3672" s="206" t="s">
        <v>93</v>
      </c>
      <c r="D3672" s="210" t="s">
        <v>3627</v>
      </c>
      <c r="E3672" s="215" t="s">
        <v>484</v>
      </c>
      <c r="F3672" s="209" t="s">
        <v>150</v>
      </c>
      <c r="G3672" s="206" t="s">
        <v>93</v>
      </c>
      <c r="H3672" s="212">
        <v>334111</v>
      </c>
    </row>
    <row r="3673" spans="1:8" hidden="1" x14ac:dyDescent="0.35">
      <c r="A3673" s="209">
        <v>3</v>
      </c>
      <c r="B3673" s="206" t="s">
        <v>333</v>
      </c>
      <c r="C3673" s="206" t="s">
        <v>93</v>
      </c>
      <c r="D3673" s="210" t="s">
        <v>3628</v>
      </c>
      <c r="E3673" s="214" t="s">
        <v>483</v>
      </c>
      <c r="F3673" s="209" t="s">
        <v>150</v>
      </c>
      <c r="G3673" s="206" t="s">
        <v>93</v>
      </c>
      <c r="H3673" s="212">
        <v>33411</v>
      </c>
    </row>
    <row r="3674" spans="1:8" hidden="1" x14ac:dyDescent="0.35">
      <c r="A3674" s="209">
        <v>3</v>
      </c>
      <c r="B3674" s="206" t="s">
        <v>333</v>
      </c>
      <c r="C3674" s="206" t="s">
        <v>93</v>
      </c>
      <c r="D3674" s="210" t="s">
        <v>3629</v>
      </c>
      <c r="E3674" s="215" t="s">
        <v>484</v>
      </c>
      <c r="F3674" s="209" t="s">
        <v>150</v>
      </c>
      <c r="G3674" s="206" t="s">
        <v>93</v>
      </c>
      <c r="H3674" s="212">
        <v>334111</v>
      </c>
    </row>
    <row r="3675" spans="1:8" ht="43.5" hidden="1" x14ac:dyDescent="0.35">
      <c r="A3675" s="209">
        <v>3</v>
      </c>
      <c r="B3675" s="206" t="s">
        <v>333</v>
      </c>
      <c r="C3675" s="206" t="s">
        <v>93</v>
      </c>
      <c r="D3675" s="210" t="s">
        <v>3630</v>
      </c>
      <c r="E3675" s="215" t="s">
        <v>484</v>
      </c>
      <c r="F3675" s="209" t="s">
        <v>150</v>
      </c>
      <c r="G3675" s="206" t="s">
        <v>93</v>
      </c>
      <c r="H3675" s="212">
        <v>334111</v>
      </c>
    </row>
    <row r="3676" spans="1:8" hidden="1" x14ac:dyDescent="0.35">
      <c r="A3676" s="209">
        <v>3</v>
      </c>
      <c r="B3676" s="206" t="s">
        <v>333</v>
      </c>
      <c r="C3676" s="206" t="s">
        <v>93</v>
      </c>
      <c r="D3676" s="210" t="s">
        <v>3631</v>
      </c>
      <c r="E3676" s="214" t="s">
        <v>483</v>
      </c>
      <c r="F3676" s="209" t="s">
        <v>150</v>
      </c>
      <c r="G3676" s="206" t="s">
        <v>93</v>
      </c>
      <c r="H3676" s="212">
        <v>33411</v>
      </c>
    </row>
    <row r="3677" spans="1:8" ht="29" hidden="1" x14ac:dyDescent="0.35">
      <c r="A3677" s="209">
        <v>3</v>
      </c>
      <c r="B3677" s="206" t="s">
        <v>333</v>
      </c>
      <c r="C3677" s="206" t="s">
        <v>93</v>
      </c>
      <c r="D3677" s="210" t="s">
        <v>3632</v>
      </c>
      <c r="E3677" s="215" t="s">
        <v>484</v>
      </c>
      <c r="F3677" s="209" t="s">
        <v>150</v>
      </c>
      <c r="G3677" s="206" t="s">
        <v>93</v>
      </c>
      <c r="H3677" s="212">
        <v>334111</v>
      </c>
    </row>
    <row r="3678" spans="1:8" hidden="1" x14ac:dyDescent="0.35">
      <c r="A3678" s="209">
        <v>3</v>
      </c>
      <c r="B3678" s="206" t="s">
        <v>333</v>
      </c>
      <c r="C3678" s="206" t="s">
        <v>93</v>
      </c>
      <c r="D3678" s="210" t="s">
        <v>3633</v>
      </c>
      <c r="E3678" s="214" t="s">
        <v>483</v>
      </c>
      <c r="F3678" s="209" t="s">
        <v>150</v>
      </c>
      <c r="G3678" s="206" t="s">
        <v>93</v>
      </c>
      <c r="H3678" s="212">
        <v>33411</v>
      </c>
    </row>
    <row r="3679" spans="1:8" ht="29" hidden="1" x14ac:dyDescent="0.35">
      <c r="A3679" s="209">
        <v>3</v>
      </c>
      <c r="B3679" s="206" t="s">
        <v>333</v>
      </c>
      <c r="C3679" s="206" t="s">
        <v>93</v>
      </c>
      <c r="D3679" s="210" t="s">
        <v>3634</v>
      </c>
      <c r="E3679" s="215" t="s">
        <v>484</v>
      </c>
      <c r="F3679" s="209" t="s">
        <v>150</v>
      </c>
      <c r="G3679" s="206" t="s">
        <v>93</v>
      </c>
      <c r="H3679" s="212">
        <v>334111</v>
      </c>
    </row>
    <row r="3680" spans="1:8" ht="43.5" hidden="1" x14ac:dyDescent="0.35">
      <c r="A3680" s="209">
        <v>3</v>
      </c>
      <c r="B3680" s="206" t="s">
        <v>333</v>
      </c>
      <c r="C3680" s="206" t="s">
        <v>93</v>
      </c>
      <c r="D3680" s="210" t="s">
        <v>3635</v>
      </c>
      <c r="E3680" s="215" t="s">
        <v>484</v>
      </c>
      <c r="F3680" s="209" t="s">
        <v>150</v>
      </c>
      <c r="G3680" s="206" t="s">
        <v>93</v>
      </c>
      <c r="H3680" s="212">
        <v>334111</v>
      </c>
    </row>
    <row r="3681" spans="1:8" ht="58" hidden="1" x14ac:dyDescent="0.35">
      <c r="A3681" s="209">
        <v>3</v>
      </c>
      <c r="B3681" s="206" t="s">
        <v>333</v>
      </c>
      <c r="C3681" s="206" t="s">
        <v>93</v>
      </c>
      <c r="D3681" s="210" t="s">
        <v>3636</v>
      </c>
      <c r="E3681" s="215" t="s">
        <v>484</v>
      </c>
      <c r="F3681" s="209" t="s">
        <v>150</v>
      </c>
      <c r="G3681" s="206" t="s">
        <v>93</v>
      </c>
      <c r="H3681" s="212">
        <v>334111</v>
      </c>
    </row>
    <row r="3682" spans="1:8" hidden="1" x14ac:dyDescent="0.35">
      <c r="A3682" s="209">
        <v>3</v>
      </c>
      <c r="B3682" s="206" t="s">
        <v>333</v>
      </c>
      <c r="C3682" s="206" t="s">
        <v>93</v>
      </c>
      <c r="D3682" s="210" t="s">
        <v>3637</v>
      </c>
      <c r="E3682" s="214" t="s">
        <v>483</v>
      </c>
      <c r="F3682" s="209" t="s">
        <v>150</v>
      </c>
      <c r="G3682" s="206" t="s">
        <v>93</v>
      </c>
      <c r="H3682" s="212">
        <v>33411</v>
      </c>
    </row>
    <row r="3683" spans="1:8" hidden="1" x14ac:dyDescent="0.35">
      <c r="A3683" s="209">
        <v>3</v>
      </c>
      <c r="B3683" s="206" t="s">
        <v>333</v>
      </c>
      <c r="C3683" s="206" t="s">
        <v>93</v>
      </c>
      <c r="D3683" s="210" t="s">
        <v>3638</v>
      </c>
      <c r="E3683" s="215" t="s">
        <v>484</v>
      </c>
      <c r="F3683" s="209" t="s">
        <v>150</v>
      </c>
      <c r="G3683" s="206" t="s">
        <v>93</v>
      </c>
      <c r="H3683" s="212">
        <v>334111</v>
      </c>
    </row>
    <row r="3684" spans="1:8" hidden="1" x14ac:dyDescent="0.35">
      <c r="A3684" s="209">
        <v>3</v>
      </c>
      <c r="B3684" s="206" t="s">
        <v>333</v>
      </c>
      <c r="C3684" s="206" t="s">
        <v>93</v>
      </c>
      <c r="D3684" s="210" t="s">
        <v>3639</v>
      </c>
      <c r="E3684" s="215" t="s">
        <v>484</v>
      </c>
      <c r="F3684" s="209" t="s">
        <v>150</v>
      </c>
      <c r="G3684" s="206" t="s">
        <v>93</v>
      </c>
      <c r="H3684" s="212">
        <v>334111</v>
      </c>
    </row>
    <row r="3685" spans="1:8" hidden="1" x14ac:dyDescent="0.35">
      <c r="A3685" s="209">
        <v>3</v>
      </c>
      <c r="B3685" s="206" t="s">
        <v>333</v>
      </c>
      <c r="C3685" s="206" t="s">
        <v>93</v>
      </c>
      <c r="D3685" s="210" t="s">
        <v>3640</v>
      </c>
      <c r="E3685" s="214" t="s">
        <v>483</v>
      </c>
      <c r="F3685" s="209" t="s">
        <v>150</v>
      </c>
      <c r="G3685" s="206" t="s">
        <v>93</v>
      </c>
      <c r="H3685" s="212">
        <v>33411</v>
      </c>
    </row>
    <row r="3686" spans="1:8" hidden="1" x14ac:dyDescent="0.35">
      <c r="A3686" s="209">
        <v>3</v>
      </c>
      <c r="B3686" s="206" t="s">
        <v>333</v>
      </c>
      <c r="C3686" s="206" t="s">
        <v>93</v>
      </c>
      <c r="D3686" s="210" t="s">
        <v>3641</v>
      </c>
      <c r="E3686" s="215" t="s">
        <v>484</v>
      </c>
      <c r="F3686" s="209" t="s">
        <v>150</v>
      </c>
      <c r="G3686" s="206" t="s">
        <v>93</v>
      </c>
      <c r="H3686" s="212">
        <v>334111</v>
      </c>
    </row>
    <row r="3687" spans="1:8" ht="29" hidden="1" x14ac:dyDescent="0.35">
      <c r="A3687" s="209">
        <v>3</v>
      </c>
      <c r="B3687" s="206" t="s">
        <v>333</v>
      </c>
      <c r="C3687" s="206" t="s">
        <v>93</v>
      </c>
      <c r="D3687" s="210" t="s">
        <v>3642</v>
      </c>
      <c r="E3687" s="215" t="s">
        <v>484</v>
      </c>
      <c r="F3687" s="209" t="s">
        <v>150</v>
      </c>
      <c r="G3687" s="206" t="s">
        <v>93</v>
      </c>
      <c r="H3687" s="212">
        <v>334111</v>
      </c>
    </row>
    <row r="3688" spans="1:8" hidden="1" x14ac:dyDescent="0.35">
      <c r="A3688" s="209">
        <v>3</v>
      </c>
      <c r="B3688" s="206" t="s">
        <v>333</v>
      </c>
      <c r="C3688" s="206" t="s">
        <v>93</v>
      </c>
      <c r="D3688" s="210" t="s">
        <v>3643</v>
      </c>
      <c r="E3688" s="215" t="s">
        <v>484</v>
      </c>
      <c r="F3688" s="209" t="s">
        <v>150</v>
      </c>
      <c r="G3688" s="206" t="s">
        <v>93</v>
      </c>
      <c r="H3688" s="212">
        <v>334111</v>
      </c>
    </row>
    <row r="3689" spans="1:8" hidden="1" x14ac:dyDescent="0.35">
      <c r="A3689" s="209">
        <v>3</v>
      </c>
      <c r="B3689" s="206" t="s">
        <v>333</v>
      </c>
      <c r="C3689" s="206" t="s">
        <v>93</v>
      </c>
      <c r="D3689" s="210" t="s">
        <v>3644</v>
      </c>
      <c r="E3689" s="214" t="s">
        <v>483</v>
      </c>
      <c r="F3689" s="217" t="s">
        <v>748</v>
      </c>
      <c r="G3689" s="206" t="s">
        <v>93</v>
      </c>
      <c r="H3689" s="212">
        <v>33411</v>
      </c>
    </row>
    <row r="3690" spans="1:8" hidden="1" x14ac:dyDescent="0.35">
      <c r="A3690" s="209">
        <v>3</v>
      </c>
      <c r="B3690" s="206" t="s">
        <v>333</v>
      </c>
      <c r="C3690" s="206" t="s">
        <v>93</v>
      </c>
      <c r="D3690" s="210" t="s">
        <v>3645</v>
      </c>
      <c r="E3690" s="215" t="s">
        <v>484</v>
      </c>
      <c r="F3690" s="217" t="s">
        <v>748</v>
      </c>
      <c r="G3690" s="206" t="s">
        <v>93</v>
      </c>
      <c r="H3690" s="212">
        <v>334111</v>
      </c>
    </row>
    <row r="3691" spans="1:8" ht="29" hidden="1" x14ac:dyDescent="0.35">
      <c r="A3691" s="209">
        <v>3</v>
      </c>
      <c r="B3691" s="206" t="s">
        <v>333</v>
      </c>
      <c r="C3691" s="206" t="s">
        <v>93</v>
      </c>
      <c r="D3691" s="210" t="s">
        <v>3646</v>
      </c>
      <c r="E3691" s="215" t="s">
        <v>484</v>
      </c>
      <c r="F3691" s="217" t="s">
        <v>748</v>
      </c>
      <c r="G3691" s="206" t="s">
        <v>93</v>
      </c>
      <c r="H3691" s="212">
        <v>334111</v>
      </c>
    </row>
    <row r="3692" spans="1:8" hidden="1" x14ac:dyDescent="0.35">
      <c r="A3692" s="209">
        <v>3</v>
      </c>
      <c r="B3692" s="206" t="s">
        <v>333</v>
      </c>
      <c r="C3692" s="206" t="s">
        <v>93</v>
      </c>
      <c r="D3692" s="210" t="s">
        <v>3647</v>
      </c>
      <c r="E3692" s="214" t="s">
        <v>483</v>
      </c>
      <c r="F3692" s="209" t="s">
        <v>150</v>
      </c>
      <c r="G3692" s="206" t="s">
        <v>93</v>
      </c>
      <c r="H3692" s="212">
        <v>33411</v>
      </c>
    </row>
    <row r="3693" spans="1:8" hidden="1" x14ac:dyDescent="0.35">
      <c r="A3693" s="209">
        <v>3</v>
      </c>
      <c r="B3693" s="206" t="s">
        <v>333</v>
      </c>
      <c r="C3693" s="206" t="s">
        <v>93</v>
      </c>
      <c r="D3693" s="210" t="s">
        <v>3648</v>
      </c>
      <c r="E3693" s="215" t="s">
        <v>484</v>
      </c>
      <c r="F3693" s="209" t="s">
        <v>150</v>
      </c>
      <c r="G3693" s="206" t="s">
        <v>93</v>
      </c>
      <c r="H3693" s="212">
        <v>334111</v>
      </c>
    </row>
    <row r="3694" spans="1:8" hidden="1" x14ac:dyDescent="0.35">
      <c r="A3694" s="209">
        <v>3</v>
      </c>
      <c r="B3694" s="206" t="s">
        <v>333</v>
      </c>
      <c r="C3694" s="206" t="s">
        <v>93</v>
      </c>
      <c r="D3694" s="210" t="s">
        <v>3649</v>
      </c>
      <c r="E3694" s="215" t="s">
        <v>484</v>
      </c>
      <c r="F3694" s="209" t="s">
        <v>150</v>
      </c>
      <c r="G3694" s="206" t="s">
        <v>93</v>
      </c>
      <c r="H3694" s="212">
        <v>334111</v>
      </c>
    </row>
    <row r="3695" spans="1:8" hidden="1" x14ac:dyDescent="0.35">
      <c r="A3695" s="209">
        <v>3</v>
      </c>
      <c r="B3695" s="206" t="s">
        <v>333</v>
      </c>
      <c r="C3695" s="206" t="s">
        <v>93</v>
      </c>
      <c r="D3695" s="210" t="s">
        <v>3650</v>
      </c>
      <c r="E3695" s="215" t="s">
        <v>484</v>
      </c>
      <c r="F3695" s="209" t="s">
        <v>150</v>
      </c>
      <c r="G3695" s="206" t="s">
        <v>93</v>
      </c>
      <c r="H3695" s="212">
        <v>334111</v>
      </c>
    </row>
    <row r="3696" spans="1:8" hidden="1" x14ac:dyDescent="0.35">
      <c r="A3696" s="209">
        <v>3</v>
      </c>
      <c r="B3696" s="206" t="s">
        <v>333</v>
      </c>
      <c r="C3696" s="206" t="s">
        <v>93</v>
      </c>
      <c r="D3696" s="210" t="s">
        <v>3651</v>
      </c>
      <c r="E3696" s="215" t="s">
        <v>484</v>
      </c>
      <c r="F3696" s="209" t="s">
        <v>150</v>
      </c>
      <c r="G3696" s="206" t="s">
        <v>93</v>
      </c>
      <c r="H3696" s="212">
        <v>334111</v>
      </c>
    </row>
    <row r="3697" spans="1:8" hidden="1" x14ac:dyDescent="0.35">
      <c r="A3697" s="209">
        <v>3</v>
      </c>
      <c r="B3697" s="206" t="s">
        <v>333</v>
      </c>
      <c r="C3697" s="206" t="s">
        <v>93</v>
      </c>
      <c r="D3697" s="210" t="s">
        <v>3652</v>
      </c>
      <c r="E3697" s="215" t="s">
        <v>484</v>
      </c>
      <c r="F3697" s="209" t="s">
        <v>150</v>
      </c>
      <c r="G3697" s="206" t="s">
        <v>93</v>
      </c>
      <c r="H3697" s="212">
        <v>334111</v>
      </c>
    </row>
    <row r="3698" spans="1:8" ht="29" hidden="1" x14ac:dyDescent="0.35">
      <c r="A3698" s="209">
        <v>3</v>
      </c>
      <c r="B3698" s="206" t="s">
        <v>333</v>
      </c>
      <c r="C3698" s="206" t="s">
        <v>93</v>
      </c>
      <c r="D3698" s="210" t="s">
        <v>3653</v>
      </c>
      <c r="E3698" s="215" t="s">
        <v>484</v>
      </c>
      <c r="F3698" s="209" t="s">
        <v>150</v>
      </c>
      <c r="G3698" s="206" t="s">
        <v>93</v>
      </c>
      <c r="H3698" s="212">
        <v>334111</v>
      </c>
    </row>
    <row r="3699" spans="1:8" hidden="1" x14ac:dyDescent="0.35">
      <c r="A3699" s="209">
        <v>3</v>
      </c>
      <c r="B3699" s="206" t="s">
        <v>333</v>
      </c>
      <c r="C3699" s="206" t="s">
        <v>93</v>
      </c>
      <c r="D3699" s="210" t="s">
        <v>3654</v>
      </c>
      <c r="E3699" s="214" t="s">
        <v>483</v>
      </c>
      <c r="F3699" s="209" t="s">
        <v>150</v>
      </c>
      <c r="G3699" s="206" t="s">
        <v>93</v>
      </c>
      <c r="H3699" s="212">
        <v>33411</v>
      </c>
    </row>
    <row r="3700" spans="1:8" hidden="1" x14ac:dyDescent="0.35">
      <c r="A3700" s="209">
        <v>3</v>
      </c>
      <c r="B3700" s="206" t="s">
        <v>333</v>
      </c>
      <c r="C3700" s="206" t="s">
        <v>93</v>
      </c>
      <c r="D3700" s="210" t="s">
        <v>3655</v>
      </c>
      <c r="E3700" s="215" t="s">
        <v>484</v>
      </c>
      <c r="F3700" s="209" t="s">
        <v>150</v>
      </c>
      <c r="G3700" s="206" t="s">
        <v>93</v>
      </c>
      <c r="H3700" s="212">
        <v>334111</v>
      </c>
    </row>
    <row r="3701" spans="1:8" hidden="1" x14ac:dyDescent="0.35">
      <c r="A3701" s="209">
        <v>3</v>
      </c>
      <c r="B3701" s="206" t="s">
        <v>333</v>
      </c>
      <c r="C3701" s="206" t="s">
        <v>93</v>
      </c>
      <c r="D3701" s="210" t="s">
        <v>3656</v>
      </c>
      <c r="E3701" s="215" t="s">
        <v>484</v>
      </c>
      <c r="F3701" s="209" t="s">
        <v>150</v>
      </c>
      <c r="G3701" s="206" t="s">
        <v>93</v>
      </c>
      <c r="H3701" s="212">
        <v>334111</v>
      </c>
    </row>
    <row r="3702" spans="1:8" hidden="1" x14ac:dyDescent="0.35">
      <c r="A3702" s="209">
        <v>3</v>
      </c>
      <c r="B3702" s="206" t="s">
        <v>333</v>
      </c>
      <c r="C3702" s="206" t="s">
        <v>93</v>
      </c>
      <c r="D3702" s="210" t="s">
        <v>3657</v>
      </c>
      <c r="E3702" s="215" t="s">
        <v>484</v>
      </c>
      <c r="F3702" s="209" t="s">
        <v>150</v>
      </c>
      <c r="G3702" s="206" t="s">
        <v>93</v>
      </c>
      <c r="H3702" s="212">
        <v>334111</v>
      </c>
    </row>
    <row r="3703" spans="1:8" hidden="1" x14ac:dyDescent="0.35">
      <c r="A3703" s="209">
        <v>3</v>
      </c>
      <c r="B3703" s="206" t="s">
        <v>333</v>
      </c>
      <c r="C3703" s="206" t="s">
        <v>93</v>
      </c>
      <c r="D3703" s="210" t="s">
        <v>3658</v>
      </c>
      <c r="E3703" s="215" t="s">
        <v>484</v>
      </c>
      <c r="F3703" s="209" t="s">
        <v>150</v>
      </c>
      <c r="G3703" s="206" t="s">
        <v>93</v>
      </c>
      <c r="H3703" s="212">
        <v>334111</v>
      </c>
    </row>
    <row r="3704" spans="1:8" hidden="1" x14ac:dyDescent="0.35">
      <c r="A3704" s="209">
        <v>3</v>
      </c>
      <c r="B3704" s="206" t="s">
        <v>333</v>
      </c>
      <c r="C3704" s="206" t="s">
        <v>93</v>
      </c>
      <c r="D3704" s="210" t="s">
        <v>3659</v>
      </c>
      <c r="E3704" s="214" t="s">
        <v>483</v>
      </c>
      <c r="F3704" s="209" t="s">
        <v>150</v>
      </c>
      <c r="G3704" s="206" t="s">
        <v>93</v>
      </c>
      <c r="H3704" s="212">
        <v>33411</v>
      </c>
    </row>
    <row r="3705" spans="1:8" hidden="1" x14ac:dyDescent="0.35">
      <c r="A3705" s="209">
        <v>3</v>
      </c>
      <c r="B3705" s="206" t="s">
        <v>333</v>
      </c>
      <c r="C3705" s="206" t="s">
        <v>93</v>
      </c>
      <c r="D3705" s="210" t="s">
        <v>3660</v>
      </c>
      <c r="E3705" s="215" t="s">
        <v>484</v>
      </c>
      <c r="F3705" s="209" t="s">
        <v>150</v>
      </c>
      <c r="G3705" s="206" t="s">
        <v>93</v>
      </c>
      <c r="H3705" s="212">
        <v>334111</v>
      </c>
    </row>
    <row r="3706" spans="1:8" ht="29" hidden="1" x14ac:dyDescent="0.35">
      <c r="A3706" s="209">
        <v>3</v>
      </c>
      <c r="B3706" s="206" t="s">
        <v>333</v>
      </c>
      <c r="C3706" s="206" t="s">
        <v>93</v>
      </c>
      <c r="D3706" s="210" t="s">
        <v>3661</v>
      </c>
      <c r="E3706" s="215" t="s">
        <v>484</v>
      </c>
      <c r="F3706" s="209" t="s">
        <v>150</v>
      </c>
      <c r="G3706" s="206" t="s">
        <v>93</v>
      </c>
      <c r="H3706" s="212">
        <v>334111</v>
      </c>
    </row>
    <row r="3707" spans="1:8" hidden="1" x14ac:dyDescent="0.35">
      <c r="A3707" s="209">
        <v>3</v>
      </c>
      <c r="B3707" s="206" t="s">
        <v>333</v>
      </c>
      <c r="C3707" s="206" t="s">
        <v>93</v>
      </c>
      <c r="D3707" s="210" t="s">
        <v>3662</v>
      </c>
      <c r="E3707" s="214" t="s">
        <v>483</v>
      </c>
      <c r="F3707" s="209" t="s">
        <v>150</v>
      </c>
      <c r="G3707" s="206" t="s">
        <v>93</v>
      </c>
      <c r="H3707" s="212">
        <v>33411</v>
      </c>
    </row>
    <row r="3708" spans="1:8" ht="29" hidden="1" x14ac:dyDescent="0.35">
      <c r="A3708" s="209">
        <v>3</v>
      </c>
      <c r="B3708" s="206" t="s">
        <v>333</v>
      </c>
      <c r="C3708" s="206" t="s">
        <v>93</v>
      </c>
      <c r="D3708" s="210" t="s">
        <v>3663</v>
      </c>
      <c r="E3708" s="215" t="s">
        <v>484</v>
      </c>
      <c r="F3708" s="209" t="s">
        <v>150</v>
      </c>
      <c r="G3708" s="206" t="s">
        <v>93</v>
      </c>
      <c r="H3708" s="212">
        <v>334111</v>
      </c>
    </row>
    <row r="3709" spans="1:8" ht="29" hidden="1" x14ac:dyDescent="0.35">
      <c r="A3709" s="209">
        <v>3</v>
      </c>
      <c r="B3709" s="206" t="s">
        <v>333</v>
      </c>
      <c r="C3709" s="206" t="s">
        <v>93</v>
      </c>
      <c r="D3709" s="210" t="s">
        <v>3664</v>
      </c>
      <c r="E3709" s="215" t="s">
        <v>484</v>
      </c>
      <c r="F3709" s="209" t="s">
        <v>150</v>
      </c>
      <c r="G3709" s="206" t="s">
        <v>93</v>
      </c>
      <c r="H3709" s="212">
        <v>334111</v>
      </c>
    </row>
    <row r="3710" spans="1:8" x14ac:dyDescent="0.35">
      <c r="A3710" s="209">
        <v>3</v>
      </c>
      <c r="B3710" s="206" t="s">
        <v>333</v>
      </c>
      <c r="C3710" s="206" t="s">
        <v>93</v>
      </c>
      <c r="D3710" s="210" t="s">
        <v>3665</v>
      </c>
      <c r="E3710" s="213" t="s">
        <v>332</v>
      </c>
      <c r="F3710" s="209" t="s">
        <v>150</v>
      </c>
      <c r="G3710" s="206" t="s">
        <v>93</v>
      </c>
      <c r="H3710" s="212">
        <v>10123</v>
      </c>
    </row>
    <row r="3711" spans="1:8" ht="29" hidden="1" x14ac:dyDescent="0.35">
      <c r="A3711" s="209">
        <v>3</v>
      </c>
      <c r="B3711" s="206" t="s">
        <v>333</v>
      </c>
      <c r="C3711" s="206" t="s">
        <v>93</v>
      </c>
      <c r="D3711" s="210" t="s">
        <v>3666</v>
      </c>
      <c r="E3711" s="214" t="s">
        <v>483</v>
      </c>
      <c r="F3711" s="209" t="s">
        <v>150</v>
      </c>
      <c r="G3711" s="206" t="s">
        <v>93</v>
      </c>
      <c r="H3711" s="212">
        <v>33411</v>
      </c>
    </row>
    <row r="3712" spans="1:8" ht="29" hidden="1" x14ac:dyDescent="0.35">
      <c r="A3712" s="209">
        <v>3</v>
      </c>
      <c r="B3712" s="206" t="s">
        <v>333</v>
      </c>
      <c r="C3712" s="206" t="s">
        <v>93</v>
      </c>
      <c r="D3712" s="210" t="s">
        <v>3667</v>
      </c>
      <c r="E3712" s="215" t="s">
        <v>484</v>
      </c>
      <c r="F3712" s="209" t="s">
        <v>150</v>
      </c>
      <c r="G3712" s="206" t="s">
        <v>93</v>
      </c>
      <c r="H3712" s="212">
        <v>334111</v>
      </c>
    </row>
    <row r="3713" spans="1:8" ht="29" hidden="1" x14ac:dyDescent="0.35">
      <c r="A3713" s="209">
        <v>3</v>
      </c>
      <c r="B3713" s="206" t="s">
        <v>333</v>
      </c>
      <c r="C3713" s="206" t="s">
        <v>93</v>
      </c>
      <c r="D3713" s="210" t="s">
        <v>3668</v>
      </c>
      <c r="E3713" s="215" t="s">
        <v>484</v>
      </c>
      <c r="F3713" s="209" t="s">
        <v>150</v>
      </c>
      <c r="G3713" s="206" t="s">
        <v>93</v>
      </c>
      <c r="H3713" s="212">
        <v>334111</v>
      </c>
    </row>
    <row r="3714" spans="1:8" hidden="1" x14ac:dyDescent="0.35">
      <c r="A3714" s="209">
        <v>3</v>
      </c>
      <c r="B3714" s="206" t="s">
        <v>333</v>
      </c>
      <c r="C3714" s="206" t="s">
        <v>93</v>
      </c>
      <c r="D3714" s="210" t="s">
        <v>3669</v>
      </c>
      <c r="E3714" s="215" t="s">
        <v>484</v>
      </c>
      <c r="F3714" s="209" t="s">
        <v>150</v>
      </c>
      <c r="G3714" s="206" t="s">
        <v>93</v>
      </c>
      <c r="H3714" s="212">
        <v>334111</v>
      </c>
    </row>
    <row r="3715" spans="1:8" ht="29" hidden="1" x14ac:dyDescent="0.35">
      <c r="A3715" s="209">
        <v>3</v>
      </c>
      <c r="B3715" s="206" t="s">
        <v>333</v>
      </c>
      <c r="C3715" s="206" t="s">
        <v>93</v>
      </c>
      <c r="D3715" s="210" t="s">
        <v>3670</v>
      </c>
      <c r="E3715" s="214" t="s">
        <v>483</v>
      </c>
      <c r="F3715" s="209" t="s">
        <v>150</v>
      </c>
      <c r="G3715" s="206" t="s">
        <v>93</v>
      </c>
      <c r="H3715" s="212">
        <v>33411</v>
      </c>
    </row>
    <row r="3716" spans="1:8" hidden="1" x14ac:dyDescent="0.35">
      <c r="A3716" s="209">
        <v>3</v>
      </c>
      <c r="B3716" s="206" t="s">
        <v>333</v>
      </c>
      <c r="C3716" s="206" t="s">
        <v>93</v>
      </c>
      <c r="D3716" s="210" t="s">
        <v>3671</v>
      </c>
      <c r="E3716" s="215" t="s">
        <v>484</v>
      </c>
      <c r="F3716" s="209" t="s">
        <v>150</v>
      </c>
      <c r="G3716" s="206" t="s">
        <v>93</v>
      </c>
      <c r="H3716" s="212">
        <v>334111</v>
      </c>
    </row>
    <row r="3717" spans="1:8" hidden="1" x14ac:dyDescent="0.35">
      <c r="A3717" s="209">
        <v>3</v>
      </c>
      <c r="B3717" s="206" t="s">
        <v>333</v>
      </c>
      <c r="C3717" s="206" t="s">
        <v>93</v>
      </c>
      <c r="D3717" s="210" t="s">
        <v>3672</v>
      </c>
      <c r="E3717" s="215" t="s">
        <v>484</v>
      </c>
      <c r="F3717" s="209" t="s">
        <v>150</v>
      </c>
      <c r="G3717" s="206" t="s">
        <v>93</v>
      </c>
      <c r="H3717" s="212">
        <v>334111</v>
      </c>
    </row>
    <row r="3718" spans="1:8" hidden="1" x14ac:dyDescent="0.35">
      <c r="A3718" s="209">
        <v>3</v>
      </c>
      <c r="B3718" s="206" t="s">
        <v>333</v>
      </c>
      <c r="C3718" s="206" t="s">
        <v>93</v>
      </c>
      <c r="D3718" s="210" t="s">
        <v>3669</v>
      </c>
      <c r="E3718" s="215" t="s">
        <v>484</v>
      </c>
      <c r="F3718" s="209" t="s">
        <v>150</v>
      </c>
      <c r="G3718" s="206" t="s">
        <v>93</v>
      </c>
      <c r="H3718" s="212">
        <v>334111</v>
      </c>
    </row>
    <row r="3719" spans="1:8" ht="29" hidden="1" x14ac:dyDescent="0.35">
      <c r="A3719" s="209">
        <v>3</v>
      </c>
      <c r="B3719" s="206" t="s">
        <v>333</v>
      </c>
      <c r="C3719" s="206" t="s">
        <v>93</v>
      </c>
      <c r="D3719" s="210" t="s">
        <v>3673</v>
      </c>
      <c r="E3719" s="215" t="s">
        <v>484</v>
      </c>
      <c r="F3719" s="209" t="s">
        <v>150</v>
      </c>
      <c r="G3719" s="206" t="s">
        <v>93</v>
      </c>
      <c r="H3719" s="212">
        <v>334111</v>
      </c>
    </row>
    <row r="3720" spans="1:8" x14ac:dyDescent="0.35">
      <c r="A3720" s="209">
        <v>3</v>
      </c>
      <c r="B3720" s="206" t="s">
        <v>333</v>
      </c>
      <c r="C3720" s="206" t="s">
        <v>93</v>
      </c>
      <c r="D3720" s="210" t="s">
        <v>437</v>
      </c>
      <c r="E3720" s="211" t="s">
        <v>330</v>
      </c>
      <c r="F3720" s="209" t="s">
        <v>213</v>
      </c>
      <c r="G3720" s="206" t="s">
        <v>93</v>
      </c>
      <c r="H3720" s="212">
        <v>1013</v>
      </c>
    </row>
    <row r="3721" spans="1:8" x14ac:dyDescent="0.35">
      <c r="A3721" s="209">
        <v>3</v>
      </c>
      <c r="B3721" s="206" t="s">
        <v>333</v>
      </c>
      <c r="C3721" s="206" t="s">
        <v>93</v>
      </c>
      <c r="D3721" s="210" t="s">
        <v>3674</v>
      </c>
      <c r="E3721" s="213" t="s">
        <v>332</v>
      </c>
      <c r="F3721" s="209" t="s">
        <v>213</v>
      </c>
      <c r="G3721" s="206" t="s">
        <v>93</v>
      </c>
      <c r="H3721" s="212">
        <v>10131</v>
      </c>
    </row>
    <row r="3722" spans="1:8" ht="29" hidden="1" x14ac:dyDescent="0.35">
      <c r="A3722" s="209">
        <v>3</v>
      </c>
      <c r="B3722" s="206" t="s">
        <v>333</v>
      </c>
      <c r="C3722" s="206" t="s">
        <v>93</v>
      </c>
      <c r="D3722" s="210" t="s">
        <v>3675</v>
      </c>
      <c r="E3722" s="214" t="s">
        <v>483</v>
      </c>
      <c r="F3722" s="209" t="s">
        <v>213</v>
      </c>
      <c r="G3722" s="206" t="s">
        <v>93</v>
      </c>
      <c r="H3722" s="212">
        <v>33411</v>
      </c>
    </row>
    <row r="3723" spans="1:8" ht="29" hidden="1" x14ac:dyDescent="0.35">
      <c r="A3723" s="209">
        <v>3</v>
      </c>
      <c r="B3723" s="206" t="s">
        <v>333</v>
      </c>
      <c r="C3723" s="206" t="s">
        <v>93</v>
      </c>
      <c r="D3723" s="210" t="s">
        <v>3676</v>
      </c>
      <c r="E3723" s="215" t="s">
        <v>484</v>
      </c>
      <c r="F3723" s="209" t="s">
        <v>213</v>
      </c>
      <c r="G3723" s="206" t="s">
        <v>93</v>
      </c>
      <c r="H3723" s="212">
        <v>334111</v>
      </c>
    </row>
    <row r="3724" spans="1:8" ht="29" hidden="1" x14ac:dyDescent="0.35">
      <c r="A3724" s="209">
        <v>3</v>
      </c>
      <c r="B3724" s="206" t="s">
        <v>333</v>
      </c>
      <c r="C3724" s="206" t="s">
        <v>93</v>
      </c>
      <c r="D3724" s="210" t="s">
        <v>3677</v>
      </c>
      <c r="E3724" s="215" t="s">
        <v>484</v>
      </c>
      <c r="F3724" s="209" t="s">
        <v>213</v>
      </c>
      <c r="G3724" s="206" t="s">
        <v>93</v>
      </c>
      <c r="H3724" s="212">
        <v>334111</v>
      </c>
    </row>
    <row r="3725" spans="1:8" hidden="1" x14ac:dyDescent="0.35">
      <c r="A3725" s="209">
        <v>3</v>
      </c>
      <c r="B3725" s="206" t="s">
        <v>333</v>
      </c>
      <c r="C3725" s="206" t="s">
        <v>93</v>
      </c>
      <c r="D3725" s="210" t="s">
        <v>3678</v>
      </c>
      <c r="E3725" s="214" t="s">
        <v>483</v>
      </c>
      <c r="F3725" s="209" t="s">
        <v>213</v>
      </c>
      <c r="G3725" s="206" t="s">
        <v>93</v>
      </c>
      <c r="H3725" s="212">
        <v>33411</v>
      </c>
    </row>
    <row r="3726" spans="1:8" hidden="1" x14ac:dyDescent="0.35">
      <c r="A3726" s="209">
        <v>3</v>
      </c>
      <c r="B3726" s="206" t="s">
        <v>333</v>
      </c>
      <c r="C3726" s="206" t="s">
        <v>93</v>
      </c>
      <c r="D3726" s="210" t="s">
        <v>3679</v>
      </c>
      <c r="E3726" s="215" t="s">
        <v>484</v>
      </c>
      <c r="F3726" s="209" t="s">
        <v>213</v>
      </c>
      <c r="G3726" s="206" t="s">
        <v>93</v>
      </c>
      <c r="H3726" s="212">
        <v>334111</v>
      </c>
    </row>
    <row r="3727" spans="1:8" hidden="1" x14ac:dyDescent="0.35">
      <c r="A3727" s="209">
        <v>3</v>
      </c>
      <c r="B3727" s="206" t="s">
        <v>333</v>
      </c>
      <c r="C3727" s="206" t="s">
        <v>93</v>
      </c>
      <c r="D3727" s="210" t="s">
        <v>3680</v>
      </c>
      <c r="E3727" s="215" t="s">
        <v>484</v>
      </c>
      <c r="F3727" s="209" t="s">
        <v>213</v>
      </c>
      <c r="G3727" s="206" t="s">
        <v>93</v>
      </c>
      <c r="H3727" s="212">
        <v>334111</v>
      </c>
    </row>
    <row r="3728" spans="1:8" hidden="1" x14ac:dyDescent="0.35">
      <c r="A3728" s="209">
        <v>3</v>
      </c>
      <c r="B3728" s="206" t="s">
        <v>333</v>
      </c>
      <c r="C3728" s="206" t="s">
        <v>93</v>
      </c>
      <c r="D3728" s="210" t="s">
        <v>3681</v>
      </c>
      <c r="E3728" s="215" t="s">
        <v>484</v>
      </c>
      <c r="F3728" s="209" t="s">
        <v>213</v>
      </c>
      <c r="G3728" s="206" t="s">
        <v>93</v>
      </c>
      <c r="H3728" s="212">
        <v>334111</v>
      </c>
    </row>
    <row r="3729" spans="1:8" ht="29" hidden="1" x14ac:dyDescent="0.35">
      <c r="A3729" s="209">
        <v>3</v>
      </c>
      <c r="B3729" s="206" t="s">
        <v>333</v>
      </c>
      <c r="C3729" s="206" t="s">
        <v>93</v>
      </c>
      <c r="D3729" s="210" t="s">
        <v>3682</v>
      </c>
      <c r="E3729" s="214" t="s">
        <v>483</v>
      </c>
      <c r="F3729" s="209" t="s">
        <v>213</v>
      </c>
      <c r="G3729" s="206" t="s">
        <v>93</v>
      </c>
      <c r="H3729" s="212">
        <v>33411</v>
      </c>
    </row>
    <row r="3730" spans="1:8" ht="43.5" hidden="1" x14ac:dyDescent="0.35">
      <c r="A3730" s="209">
        <v>3</v>
      </c>
      <c r="B3730" s="206" t="s">
        <v>333</v>
      </c>
      <c r="C3730" s="206" t="s">
        <v>93</v>
      </c>
      <c r="D3730" s="210" t="s">
        <v>3683</v>
      </c>
      <c r="E3730" s="215" t="s">
        <v>484</v>
      </c>
      <c r="F3730" s="209" t="s">
        <v>213</v>
      </c>
      <c r="G3730" s="206" t="s">
        <v>93</v>
      </c>
      <c r="H3730" s="212">
        <v>334111</v>
      </c>
    </row>
    <row r="3731" spans="1:8" ht="29" hidden="1" x14ac:dyDescent="0.35">
      <c r="A3731" s="209">
        <v>3</v>
      </c>
      <c r="B3731" s="206" t="s">
        <v>333</v>
      </c>
      <c r="C3731" s="206" t="s">
        <v>93</v>
      </c>
      <c r="D3731" s="210" t="s">
        <v>3684</v>
      </c>
      <c r="E3731" s="215" t="s">
        <v>484</v>
      </c>
      <c r="F3731" s="209" t="s">
        <v>213</v>
      </c>
      <c r="G3731" s="206" t="s">
        <v>93</v>
      </c>
      <c r="H3731" s="212">
        <v>334111</v>
      </c>
    </row>
    <row r="3732" spans="1:8" hidden="1" x14ac:dyDescent="0.35">
      <c r="A3732" s="209">
        <v>3</v>
      </c>
      <c r="B3732" s="206" t="s">
        <v>333</v>
      </c>
      <c r="C3732" s="206" t="s">
        <v>93</v>
      </c>
      <c r="D3732" s="210" t="s">
        <v>3685</v>
      </c>
      <c r="E3732" s="215" t="s">
        <v>484</v>
      </c>
      <c r="F3732" s="209" t="s">
        <v>213</v>
      </c>
      <c r="G3732" s="206" t="s">
        <v>93</v>
      </c>
      <c r="H3732" s="212">
        <v>334111</v>
      </c>
    </row>
    <row r="3733" spans="1:8" ht="29" x14ac:dyDescent="0.35">
      <c r="A3733" s="209">
        <v>3</v>
      </c>
      <c r="B3733" s="206" t="s">
        <v>333</v>
      </c>
      <c r="C3733" s="206" t="s">
        <v>93</v>
      </c>
      <c r="D3733" s="210" t="s">
        <v>3686</v>
      </c>
      <c r="E3733" s="213" t="s">
        <v>332</v>
      </c>
      <c r="F3733" s="209" t="s">
        <v>213</v>
      </c>
      <c r="G3733" s="206" t="s">
        <v>93</v>
      </c>
      <c r="H3733" s="212">
        <v>10132</v>
      </c>
    </row>
    <row r="3734" spans="1:8" hidden="1" x14ac:dyDescent="0.35">
      <c r="A3734" s="209">
        <v>3</v>
      </c>
      <c r="B3734" s="206" t="s">
        <v>333</v>
      </c>
      <c r="C3734" s="206" t="s">
        <v>93</v>
      </c>
      <c r="D3734" s="210" t="s">
        <v>3687</v>
      </c>
      <c r="E3734" s="214" t="s">
        <v>483</v>
      </c>
      <c r="F3734" s="209" t="s">
        <v>213</v>
      </c>
      <c r="G3734" s="206" t="s">
        <v>93</v>
      </c>
      <c r="H3734" s="212">
        <v>33411</v>
      </c>
    </row>
    <row r="3735" spans="1:8" hidden="1" x14ac:dyDescent="0.35">
      <c r="A3735" s="209">
        <v>3</v>
      </c>
      <c r="B3735" s="206" t="s">
        <v>333</v>
      </c>
      <c r="C3735" s="206" t="s">
        <v>93</v>
      </c>
      <c r="D3735" s="210" t="s">
        <v>3688</v>
      </c>
      <c r="E3735" s="215" t="s">
        <v>484</v>
      </c>
      <c r="F3735" s="209" t="s">
        <v>213</v>
      </c>
      <c r="G3735" s="206" t="s">
        <v>93</v>
      </c>
      <c r="H3735" s="212">
        <v>334111</v>
      </c>
    </row>
    <row r="3736" spans="1:8" ht="29" hidden="1" x14ac:dyDescent="0.35">
      <c r="A3736" s="209">
        <v>3</v>
      </c>
      <c r="B3736" s="206" t="s">
        <v>333</v>
      </c>
      <c r="C3736" s="206" t="s">
        <v>93</v>
      </c>
      <c r="D3736" s="210" t="s">
        <v>3689</v>
      </c>
      <c r="E3736" s="215" t="s">
        <v>484</v>
      </c>
      <c r="F3736" s="209" t="s">
        <v>213</v>
      </c>
      <c r="G3736" s="206" t="s">
        <v>93</v>
      </c>
      <c r="H3736" s="212">
        <v>334111</v>
      </c>
    </row>
    <row r="3737" spans="1:8" ht="29" hidden="1" x14ac:dyDescent="0.35">
      <c r="A3737" s="209">
        <v>3</v>
      </c>
      <c r="B3737" s="206" t="s">
        <v>333</v>
      </c>
      <c r="C3737" s="206" t="s">
        <v>93</v>
      </c>
      <c r="D3737" s="210" t="s">
        <v>3690</v>
      </c>
      <c r="E3737" s="215" t="s">
        <v>484</v>
      </c>
      <c r="F3737" s="209" t="s">
        <v>213</v>
      </c>
      <c r="G3737" s="206" t="s">
        <v>93</v>
      </c>
      <c r="H3737" s="212">
        <v>334111</v>
      </c>
    </row>
    <row r="3738" spans="1:8" hidden="1" x14ac:dyDescent="0.35">
      <c r="A3738" s="209">
        <v>3</v>
      </c>
      <c r="B3738" s="206" t="s">
        <v>333</v>
      </c>
      <c r="C3738" s="206" t="s">
        <v>93</v>
      </c>
      <c r="D3738" s="210" t="s">
        <v>3691</v>
      </c>
      <c r="E3738" s="214" t="s">
        <v>483</v>
      </c>
      <c r="F3738" s="209" t="s">
        <v>213</v>
      </c>
      <c r="G3738" s="206" t="s">
        <v>93</v>
      </c>
      <c r="H3738" s="212">
        <v>33411</v>
      </c>
    </row>
    <row r="3739" spans="1:8" hidden="1" x14ac:dyDescent="0.35">
      <c r="A3739" s="209">
        <v>3</v>
      </c>
      <c r="B3739" s="206" t="s">
        <v>333</v>
      </c>
      <c r="C3739" s="206" t="s">
        <v>93</v>
      </c>
      <c r="D3739" s="210" t="s">
        <v>3692</v>
      </c>
      <c r="E3739" s="215" t="s">
        <v>484</v>
      </c>
      <c r="F3739" s="209" t="s">
        <v>213</v>
      </c>
      <c r="G3739" s="206" t="s">
        <v>93</v>
      </c>
      <c r="H3739" s="212">
        <v>334111</v>
      </c>
    </row>
    <row r="3740" spans="1:8" hidden="1" x14ac:dyDescent="0.35">
      <c r="A3740" s="209">
        <v>3</v>
      </c>
      <c r="B3740" s="206" t="s">
        <v>333</v>
      </c>
      <c r="C3740" s="206" t="s">
        <v>93</v>
      </c>
      <c r="D3740" s="210" t="s">
        <v>3693</v>
      </c>
      <c r="E3740" s="215" t="s">
        <v>484</v>
      </c>
      <c r="F3740" s="209" t="s">
        <v>213</v>
      </c>
      <c r="G3740" s="206" t="s">
        <v>93</v>
      </c>
      <c r="H3740" s="212">
        <v>334111</v>
      </c>
    </row>
    <row r="3741" spans="1:8" hidden="1" x14ac:dyDescent="0.35">
      <c r="A3741" s="209">
        <v>3</v>
      </c>
      <c r="B3741" s="206" t="s">
        <v>333</v>
      </c>
      <c r="C3741" s="206" t="s">
        <v>93</v>
      </c>
      <c r="D3741" s="210" t="s">
        <v>3694</v>
      </c>
      <c r="E3741" s="215" t="s">
        <v>484</v>
      </c>
      <c r="F3741" s="209" t="s">
        <v>213</v>
      </c>
      <c r="G3741" s="206" t="s">
        <v>93</v>
      </c>
      <c r="H3741" s="212">
        <v>334111</v>
      </c>
    </row>
    <row r="3742" spans="1:8" hidden="1" x14ac:dyDescent="0.35">
      <c r="A3742" s="209">
        <v>3</v>
      </c>
      <c r="B3742" s="206" t="s">
        <v>333</v>
      </c>
      <c r="C3742" s="206" t="s">
        <v>93</v>
      </c>
      <c r="D3742" s="210" t="s">
        <v>3695</v>
      </c>
      <c r="E3742" s="215" t="s">
        <v>484</v>
      </c>
      <c r="F3742" s="209" t="s">
        <v>213</v>
      </c>
      <c r="G3742" s="206" t="s">
        <v>93</v>
      </c>
      <c r="H3742" s="212">
        <v>334111</v>
      </c>
    </row>
    <row r="3743" spans="1:8" hidden="1" x14ac:dyDescent="0.35">
      <c r="A3743" s="209">
        <v>3</v>
      </c>
      <c r="B3743" s="206" t="s">
        <v>333</v>
      </c>
      <c r="C3743" s="206" t="s">
        <v>93</v>
      </c>
      <c r="D3743" s="210" t="s">
        <v>3696</v>
      </c>
      <c r="E3743" s="214" t="s">
        <v>483</v>
      </c>
      <c r="F3743" s="209" t="s">
        <v>213</v>
      </c>
      <c r="G3743" s="206" t="s">
        <v>93</v>
      </c>
      <c r="H3743" s="212">
        <v>33411</v>
      </c>
    </row>
    <row r="3744" spans="1:8" ht="29" hidden="1" x14ac:dyDescent="0.35">
      <c r="A3744" s="209">
        <v>3</v>
      </c>
      <c r="B3744" s="206" t="s">
        <v>333</v>
      </c>
      <c r="C3744" s="206" t="s">
        <v>93</v>
      </c>
      <c r="D3744" s="210" t="s">
        <v>3697</v>
      </c>
      <c r="E3744" s="215" t="s">
        <v>484</v>
      </c>
      <c r="F3744" s="209" t="s">
        <v>213</v>
      </c>
      <c r="G3744" s="206" t="s">
        <v>93</v>
      </c>
      <c r="H3744" s="212">
        <v>334111</v>
      </c>
    </row>
    <row r="3745" spans="1:8" hidden="1" x14ac:dyDescent="0.35">
      <c r="A3745" s="209">
        <v>3</v>
      </c>
      <c r="B3745" s="206" t="s">
        <v>333</v>
      </c>
      <c r="C3745" s="206" t="s">
        <v>93</v>
      </c>
      <c r="D3745" s="210" t="s">
        <v>3698</v>
      </c>
      <c r="E3745" s="214" t="s">
        <v>483</v>
      </c>
      <c r="F3745" s="209" t="s">
        <v>213</v>
      </c>
      <c r="G3745" s="206" t="s">
        <v>93</v>
      </c>
      <c r="H3745" s="212">
        <v>33411</v>
      </c>
    </row>
    <row r="3746" spans="1:8" hidden="1" x14ac:dyDescent="0.35">
      <c r="A3746" s="209">
        <v>3</v>
      </c>
      <c r="B3746" s="206" t="s">
        <v>333</v>
      </c>
      <c r="C3746" s="206" t="s">
        <v>93</v>
      </c>
      <c r="D3746" s="210" t="s">
        <v>3699</v>
      </c>
      <c r="E3746" s="215" t="s">
        <v>484</v>
      </c>
      <c r="F3746" s="209" t="s">
        <v>213</v>
      </c>
      <c r="G3746" s="206" t="s">
        <v>93</v>
      </c>
      <c r="H3746" s="212">
        <v>334111</v>
      </c>
    </row>
    <row r="3747" spans="1:8" hidden="1" x14ac:dyDescent="0.35">
      <c r="A3747" s="209">
        <v>3</v>
      </c>
      <c r="B3747" s="206" t="s">
        <v>333</v>
      </c>
      <c r="C3747" s="206" t="s">
        <v>93</v>
      </c>
      <c r="D3747" s="210" t="s">
        <v>3700</v>
      </c>
      <c r="E3747" s="214" t="s">
        <v>483</v>
      </c>
      <c r="F3747" s="209" t="s">
        <v>213</v>
      </c>
      <c r="G3747" s="206" t="s">
        <v>93</v>
      </c>
      <c r="H3747" s="212">
        <v>33411</v>
      </c>
    </row>
    <row r="3748" spans="1:8" ht="29" hidden="1" x14ac:dyDescent="0.35">
      <c r="A3748" s="209">
        <v>3</v>
      </c>
      <c r="B3748" s="206" t="s">
        <v>333</v>
      </c>
      <c r="C3748" s="206" t="s">
        <v>93</v>
      </c>
      <c r="D3748" s="210" t="s">
        <v>3701</v>
      </c>
      <c r="E3748" s="215" t="s">
        <v>484</v>
      </c>
      <c r="F3748" s="209" t="s">
        <v>213</v>
      </c>
      <c r="G3748" s="206" t="s">
        <v>93</v>
      </c>
      <c r="H3748" s="212">
        <v>334111</v>
      </c>
    </row>
    <row r="3749" spans="1:8" hidden="1" x14ac:dyDescent="0.35">
      <c r="A3749" s="209">
        <v>3</v>
      </c>
      <c r="B3749" s="206" t="s">
        <v>333</v>
      </c>
      <c r="C3749" s="206" t="s">
        <v>93</v>
      </c>
      <c r="D3749" s="210" t="s">
        <v>3702</v>
      </c>
      <c r="E3749" s="214" t="s">
        <v>483</v>
      </c>
      <c r="F3749" s="209" t="s">
        <v>213</v>
      </c>
      <c r="G3749" s="206" t="s">
        <v>93</v>
      </c>
      <c r="H3749" s="212">
        <v>33411</v>
      </c>
    </row>
    <row r="3750" spans="1:8" ht="29" hidden="1" x14ac:dyDescent="0.35">
      <c r="A3750" s="209">
        <v>3</v>
      </c>
      <c r="B3750" s="206" t="s">
        <v>333</v>
      </c>
      <c r="C3750" s="206" t="s">
        <v>93</v>
      </c>
      <c r="D3750" s="210" t="s">
        <v>3703</v>
      </c>
      <c r="E3750" s="215" t="s">
        <v>484</v>
      </c>
      <c r="F3750" s="209" t="s">
        <v>213</v>
      </c>
      <c r="G3750" s="206" t="s">
        <v>93</v>
      </c>
      <c r="H3750" s="212">
        <v>334111</v>
      </c>
    </row>
    <row r="3751" spans="1:8" hidden="1" x14ac:dyDescent="0.35">
      <c r="A3751" s="209">
        <v>3</v>
      </c>
      <c r="B3751" s="206" t="s">
        <v>333</v>
      </c>
      <c r="C3751" s="206" t="s">
        <v>93</v>
      </c>
      <c r="D3751" s="210" t="s">
        <v>3704</v>
      </c>
      <c r="E3751" s="214" t="s">
        <v>483</v>
      </c>
      <c r="F3751" s="209" t="s">
        <v>213</v>
      </c>
      <c r="G3751" s="206" t="s">
        <v>93</v>
      </c>
      <c r="H3751" s="212">
        <v>33411</v>
      </c>
    </row>
    <row r="3752" spans="1:8" ht="29" hidden="1" x14ac:dyDescent="0.35">
      <c r="A3752" s="209">
        <v>3</v>
      </c>
      <c r="B3752" s="206" t="s">
        <v>333</v>
      </c>
      <c r="C3752" s="206" t="s">
        <v>93</v>
      </c>
      <c r="D3752" s="210" t="s">
        <v>3705</v>
      </c>
      <c r="E3752" s="215" t="s">
        <v>484</v>
      </c>
      <c r="F3752" s="209" t="s">
        <v>213</v>
      </c>
      <c r="G3752" s="206" t="s">
        <v>93</v>
      </c>
      <c r="H3752" s="212">
        <v>334111</v>
      </c>
    </row>
    <row r="3753" spans="1:8" ht="29" hidden="1" x14ac:dyDescent="0.35">
      <c r="A3753" s="209">
        <v>3</v>
      </c>
      <c r="B3753" s="206" t="s">
        <v>333</v>
      </c>
      <c r="C3753" s="206" t="s">
        <v>93</v>
      </c>
      <c r="D3753" s="210" t="s">
        <v>3706</v>
      </c>
      <c r="E3753" s="215" t="s">
        <v>484</v>
      </c>
      <c r="F3753" s="209" t="s">
        <v>213</v>
      </c>
      <c r="G3753" s="206" t="s">
        <v>93</v>
      </c>
      <c r="H3753" s="212">
        <v>334111</v>
      </c>
    </row>
    <row r="3754" spans="1:8" ht="29" hidden="1" x14ac:dyDescent="0.35">
      <c r="A3754" s="209">
        <v>3</v>
      </c>
      <c r="B3754" s="206" t="s">
        <v>333</v>
      </c>
      <c r="C3754" s="206" t="s">
        <v>93</v>
      </c>
      <c r="D3754" s="210" t="s">
        <v>3707</v>
      </c>
      <c r="E3754" s="215" t="s">
        <v>484</v>
      </c>
      <c r="F3754" s="209" t="s">
        <v>213</v>
      </c>
      <c r="G3754" s="206" t="s">
        <v>93</v>
      </c>
      <c r="H3754" s="212">
        <v>334111</v>
      </c>
    </row>
    <row r="3755" spans="1:8" ht="29" hidden="1" x14ac:dyDescent="0.35">
      <c r="A3755" s="209">
        <v>3</v>
      </c>
      <c r="B3755" s="206" t="s">
        <v>333</v>
      </c>
      <c r="C3755" s="206" t="s">
        <v>93</v>
      </c>
      <c r="D3755" s="210" t="s">
        <v>3708</v>
      </c>
      <c r="E3755" s="215" t="s">
        <v>484</v>
      </c>
      <c r="F3755" s="209" t="s">
        <v>213</v>
      </c>
      <c r="G3755" s="206" t="s">
        <v>93</v>
      </c>
      <c r="H3755" s="212">
        <v>334111</v>
      </c>
    </row>
    <row r="3756" spans="1:8" hidden="1" x14ac:dyDescent="0.35">
      <c r="A3756" s="209">
        <v>3</v>
      </c>
      <c r="B3756" s="206" t="s">
        <v>333</v>
      </c>
      <c r="C3756" s="206" t="s">
        <v>93</v>
      </c>
      <c r="D3756" s="210" t="s">
        <v>3709</v>
      </c>
      <c r="E3756" s="214" t="s">
        <v>483</v>
      </c>
      <c r="F3756" s="209" t="s">
        <v>213</v>
      </c>
      <c r="G3756" s="206" t="s">
        <v>93</v>
      </c>
      <c r="H3756" s="212">
        <v>33411</v>
      </c>
    </row>
    <row r="3757" spans="1:8" ht="29" hidden="1" x14ac:dyDescent="0.35">
      <c r="A3757" s="209">
        <v>3</v>
      </c>
      <c r="B3757" s="206" t="s">
        <v>333</v>
      </c>
      <c r="C3757" s="206" t="s">
        <v>93</v>
      </c>
      <c r="D3757" s="210" t="s">
        <v>3710</v>
      </c>
      <c r="E3757" s="215" t="s">
        <v>484</v>
      </c>
      <c r="F3757" s="209" t="s">
        <v>213</v>
      </c>
      <c r="G3757" s="206" t="s">
        <v>93</v>
      </c>
      <c r="H3757" s="212">
        <v>334111</v>
      </c>
    </row>
    <row r="3758" spans="1:8" hidden="1" x14ac:dyDescent="0.35">
      <c r="A3758" s="209">
        <v>3</v>
      </c>
      <c r="B3758" s="206" t="s">
        <v>333</v>
      </c>
      <c r="C3758" s="206" t="s">
        <v>93</v>
      </c>
      <c r="D3758" s="210" t="s">
        <v>3711</v>
      </c>
      <c r="E3758" s="215" t="s">
        <v>484</v>
      </c>
      <c r="F3758" s="209" t="s">
        <v>213</v>
      </c>
      <c r="G3758" s="206" t="s">
        <v>93</v>
      </c>
      <c r="H3758" s="212">
        <v>334111</v>
      </c>
    </row>
    <row r="3759" spans="1:8" hidden="1" x14ac:dyDescent="0.35">
      <c r="A3759" s="209">
        <v>3</v>
      </c>
      <c r="B3759" s="206" t="s">
        <v>333</v>
      </c>
      <c r="C3759" s="206" t="s">
        <v>93</v>
      </c>
      <c r="D3759" s="210" t="s">
        <v>3712</v>
      </c>
      <c r="E3759" s="214" t="s">
        <v>483</v>
      </c>
      <c r="F3759" s="209" t="s">
        <v>213</v>
      </c>
      <c r="G3759" s="206" t="s">
        <v>93</v>
      </c>
      <c r="H3759" s="212">
        <v>33411</v>
      </c>
    </row>
    <row r="3760" spans="1:8" ht="29" hidden="1" x14ac:dyDescent="0.35">
      <c r="A3760" s="209">
        <v>3</v>
      </c>
      <c r="B3760" s="206" t="s">
        <v>333</v>
      </c>
      <c r="C3760" s="206" t="s">
        <v>93</v>
      </c>
      <c r="D3760" s="210" t="s">
        <v>3713</v>
      </c>
      <c r="E3760" s="215" t="s">
        <v>484</v>
      </c>
      <c r="F3760" s="209" t="s">
        <v>213</v>
      </c>
      <c r="G3760" s="206" t="s">
        <v>93</v>
      </c>
      <c r="H3760" s="212">
        <v>334111</v>
      </c>
    </row>
    <row r="3761" spans="1:8" ht="29" hidden="1" x14ac:dyDescent="0.35">
      <c r="A3761" s="209">
        <v>3</v>
      </c>
      <c r="B3761" s="206" t="s">
        <v>333</v>
      </c>
      <c r="C3761" s="206" t="s">
        <v>93</v>
      </c>
      <c r="D3761" s="210" t="s">
        <v>3714</v>
      </c>
      <c r="E3761" s="215" t="s">
        <v>484</v>
      </c>
      <c r="F3761" s="209" t="s">
        <v>213</v>
      </c>
      <c r="G3761" s="206" t="s">
        <v>93</v>
      </c>
      <c r="H3761" s="212">
        <v>334111</v>
      </c>
    </row>
    <row r="3762" spans="1:8" ht="29" hidden="1" x14ac:dyDescent="0.35">
      <c r="A3762" s="209">
        <v>3</v>
      </c>
      <c r="B3762" s="206" t="s">
        <v>333</v>
      </c>
      <c r="C3762" s="206" t="s">
        <v>93</v>
      </c>
      <c r="D3762" s="210" t="s">
        <v>3715</v>
      </c>
      <c r="E3762" s="215" t="s">
        <v>484</v>
      </c>
      <c r="F3762" s="209" t="s">
        <v>213</v>
      </c>
      <c r="G3762" s="206" t="s">
        <v>93</v>
      </c>
      <c r="H3762" s="212">
        <v>334111</v>
      </c>
    </row>
    <row r="3763" spans="1:8" hidden="1" x14ac:dyDescent="0.35">
      <c r="A3763" s="209">
        <v>3</v>
      </c>
      <c r="B3763" s="206" t="s">
        <v>333</v>
      </c>
      <c r="C3763" s="206" t="s">
        <v>93</v>
      </c>
      <c r="D3763" s="210" t="s">
        <v>3716</v>
      </c>
      <c r="E3763" s="214" t="s">
        <v>483</v>
      </c>
      <c r="F3763" s="209" t="s">
        <v>213</v>
      </c>
      <c r="G3763" s="206" t="s">
        <v>93</v>
      </c>
      <c r="H3763" s="212">
        <v>33411</v>
      </c>
    </row>
    <row r="3764" spans="1:8" ht="29" hidden="1" x14ac:dyDescent="0.35">
      <c r="A3764" s="209">
        <v>3</v>
      </c>
      <c r="B3764" s="206" t="s">
        <v>333</v>
      </c>
      <c r="C3764" s="206" t="s">
        <v>93</v>
      </c>
      <c r="D3764" s="210" t="s">
        <v>3717</v>
      </c>
      <c r="E3764" s="215" t="s">
        <v>484</v>
      </c>
      <c r="F3764" s="209" t="s">
        <v>213</v>
      </c>
      <c r="G3764" s="206" t="s">
        <v>93</v>
      </c>
      <c r="H3764" s="212">
        <v>334111</v>
      </c>
    </row>
    <row r="3765" spans="1:8" ht="29" hidden="1" x14ac:dyDescent="0.35">
      <c r="A3765" s="209">
        <v>3</v>
      </c>
      <c r="B3765" s="206" t="s">
        <v>333</v>
      </c>
      <c r="C3765" s="206" t="s">
        <v>93</v>
      </c>
      <c r="D3765" s="210" t="s">
        <v>3718</v>
      </c>
      <c r="E3765" s="215" t="s">
        <v>484</v>
      </c>
      <c r="F3765" s="209" t="s">
        <v>213</v>
      </c>
      <c r="G3765" s="206" t="s">
        <v>93</v>
      </c>
      <c r="H3765" s="212">
        <v>334111</v>
      </c>
    </row>
    <row r="3766" spans="1:8" ht="29" hidden="1" x14ac:dyDescent="0.35">
      <c r="A3766" s="209">
        <v>3</v>
      </c>
      <c r="B3766" s="206" t="s">
        <v>333</v>
      </c>
      <c r="C3766" s="206" t="s">
        <v>93</v>
      </c>
      <c r="D3766" s="210" t="s">
        <v>3719</v>
      </c>
      <c r="E3766" s="215" t="s">
        <v>484</v>
      </c>
      <c r="F3766" s="209" t="s">
        <v>213</v>
      </c>
      <c r="G3766" s="206" t="s">
        <v>93</v>
      </c>
      <c r="H3766" s="212">
        <v>334111</v>
      </c>
    </row>
    <row r="3767" spans="1:8" hidden="1" x14ac:dyDescent="0.35">
      <c r="A3767" s="209">
        <v>3</v>
      </c>
      <c r="B3767" s="206" t="s">
        <v>333</v>
      </c>
      <c r="C3767" s="206" t="s">
        <v>93</v>
      </c>
      <c r="D3767" s="210" t="s">
        <v>3720</v>
      </c>
      <c r="E3767" s="214" t="s">
        <v>483</v>
      </c>
      <c r="F3767" s="209" t="s">
        <v>213</v>
      </c>
      <c r="G3767" s="206" t="s">
        <v>93</v>
      </c>
      <c r="H3767" s="212">
        <v>33411</v>
      </c>
    </row>
    <row r="3768" spans="1:8" ht="29" hidden="1" x14ac:dyDescent="0.35">
      <c r="A3768" s="209">
        <v>3</v>
      </c>
      <c r="B3768" s="206" t="s">
        <v>333</v>
      </c>
      <c r="C3768" s="206" t="s">
        <v>93</v>
      </c>
      <c r="D3768" s="210" t="s">
        <v>3721</v>
      </c>
      <c r="E3768" s="215" t="s">
        <v>484</v>
      </c>
      <c r="F3768" s="209" t="s">
        <v>213</v>
      </c>
      <c r="G3768" s="206" t="s">
        <v>93</v>
      </c>
      <c r="H3768" s="212">
        <v>334111</v>
      </c>
    </row>
    <row r="3769" spans="1:8" ht="29" hidden="1" x14ac:dyDescent="0.35">
      <c r="A3769" s="209">
        <v>3</v>
      </c>
      <c r="B3769" s="206" t="s">
        <v>333</v>
      </c>
      <c r="C3769" s="206" t="s">
        <v>93</v>
      </c>
      <c r="D3769" s="210" t="s">
        <v>3722</v>
      </c>
      <c r="E3769" s="215" t="s">
        <v>484</v>
      </c>
      <c r="F3769" s="209" t="s">
        <v>213</v>
      </c>
      <c r="G3769" s="206" t="s">
        <v>93</v>
      </c>
      <c r="H3769" s="212">
        <v>334111</v>
      </c>
    </row>
    <row r="3770" spans="1:8" ht="29" hidden="1" x14ac:dyDescent="0.35">
      <c r="A3770" s="209">
        <v>3</v>
      </c>
      <c r="B3770" s="206" t="s">
        <v>333</v>
      </c>
      <c r="C3770" s="206" t="s">
        <v>93</v>
      </c>
      <c r="D3770" s="210" t="s">
        <v>3723</v>
      </c>
      <c r="E3770" s="215" t="s">
        <v>484</v>
      </c>
      <c r="F3770" s="209" t="s">
        <v>213</v>
      </c>
      <c r="G3770" s="206" t="s">
        <v>93</v>
      </c>
      <c r="H3770" s="212">
        <v>334111</v>
      </c>
    </row>
    <row r="3771" spans="1:8" x14ac:dyDescent="0.35">
      <c r="A3771" s="209">
        <v>3</v>
      </c>
      <c r="B3771" s="206" t="s">
        <v>333</v>
      </c>
      <c r="C3771" s="206" t="s">
        <v>93</v>
      </c>
      <c r="D3771" s="210" t="s">
        <v>3724</v>
      </c>
      <c r="E3771" s="213" t="s">
        <v>332</v>
      </c>
      <c r="F3771" s="209" t="s">
        <v>213</v>
      </c>
      <c r="G3771" s="206" t="s">
        <v>93</v>
      </c>
      <c r="H3771" s="212">
        <v>10133</v>
      </c>
    </row>
    <row r="3772" spans="1:8" hidden="1" x14ac:dyDescent="0.35">
      <c r="A3772" s="209">
        <v>3</v>
      </c>
      <c r="B3772" s="206" t="s">
        <v>333</v>
      </c>
      <c r="C3772" s="206" t="s">
        <v>93</v>
      </c>
      <c r="D3772" s="210" t="s">
        <v>3725</v>
      </c>
      <c r="E3772" s="214" t="s">
        <v>483</v>
      </c>
      <c r="F3772" s="209" t="s">
        <v>213</v>
      </c>
      <c r="G3772" s="206" t="s">
        <v>93</v>
      </c>
      <c r="H3772" s="212">
        <v>33411</v>
      </c>
    </row>
    <row r="3773" spans="1:8" hidden="1" x14ac:dyDescent="0.35">
      <c r="A3773" s="209">
        <v>3</v>
      </c>
      <c r="B3773" s="206" t="s">
        <v>333</v>
      </c>
      <c r="C3773" s="206" t="s">
        <v>93</v>
      </c>
      <c r="D3773" s="210" t="s">
        <v>3726</v>
      </c>
      <c r="E3773" s="215" t="s">
        <v>484</v>
      </c>
      <c r="F3773" s="209" t="s">
        <v>213</v>
      </c>
      <c r="G3773" s="206" t="s">
        <v>93</v>
      </c>
      <c r="H3773" s="212">
        <v>334111</v>
      </c>
    </row>
    <row r="3774" spans="1:8" ht="29" hidden="1" x14ac:dyDescent="0.35">
      <c r="A3774" s="209">
        <v>3</v>
      </c>
      <c r="B3774" s="206" t="s">
        <v>333</v>
      </c>
      <c r="C3774" s="206" t="s">
        <v>93</v>
      </c>
      <c r="D3774" s="210" t="s">
        <v>3727</v>
      </c>
      <c r="E3774" s="215" t="s">
        <v>484</v>
      </c>
      <c r="F3774" s="209" t="s">
        <v>213</v>
      </c>
      <c r="G3774" s="206" t="s">
        <v>93</v>
      </c>
      <c r="H3774" s="212">
        <v>334111</v>
      </c>
    </row>
    <row r="3775" spans="1:8" hidden="1" x14ac:dyDescent="0.35">
      <c r="A3775" s="209">
        <v>3</v>
      </c>
      <c r="B3775" s="206" t="s">
        <v>333</v>
      </c>
      <c r="C3775" s="206" t="s">
        <v>93</v>
      </c>
      <c r="D3775" s="210" t="s">
        <v>3728</v>
      </c>
      <c r="E3775" s="215" t="s">
        <v>484</v>
      </c>
      <c r="F3775" s="209" t="s">
        <v>213</v>
      </c>
      <c r="G3775" s="206" t="s">
        <v>93</v>
      </c>
      <c r="H3775" s="212">
        <v>334111</v>
      </c>
    </row>
    <row r="3776" spans="1:8" hidden="1" x14ac:dyDescent="0.35">
      <c r="A3776" s="209">
        <v>3</v>
      </c>
      <c r="B3776" s="206" t="s">
        <v>333</v>
      </c>
      <c r="C3776" s="206" t="s">
        <v>93</v>
      </c>
      <c r="D3776" s="210" t="s">
        <v>3729</v>
      </c>
      <c r="E3776" s="214" t="s">
        <v>483</v>
      </c>
      <c r="F3776" s="209" t="s">
        <v>213</v>
      </c>
      <c r="G3776" s="206" t="s">
        <v>93</v>
      </c>
      <c r="H3776" s="212">
        <v>33411</v>
      </c>
    </row>
    <row r="3777" spans="1:8" hidden="1" x14ac:dyDescent="0.35">
      <c r="A3777" s="209">
        <v>3</v>
      </c>
      <c r="B3777" s="206" t="s">
        <v>333</v>
      </c>
      <c r="C3777" s="206" t="s">
        <v>93</v>
      </c>
      <c r="D3777" s="210" t="s">
        <v>3730</v>
      </c>
      <c r="E3777" s="215" t="s">
        <v>484</v>
      </c>
      <c r="F3777" s="209" t="s">
        <v>213</v>
      </c>
      <c r="G3777" s="206" t="s">
        <v>93</v>
      </c>
      <c r="H3777" s="212">
        <v>334111</v>
      </c>
    </row>
    <row r="3778" spans="1:8" hidden="1" x14ac:dyDescent="0.35">
      <c r="A3778" s="209">
        <v>3</v>
      </c>
      <c r="B3778" s="206" t="s">
        <v>333</v>
      </c>
      <c r="C3778" s="206" t="s">
        <v>93</v>
      </c>
      <c r="D3778" s="210" t="s">
        <v>3731</v>
      </c>
      <c r="E3778" s="215" t="s">
        <v>484</v>
      </c>
      <c r="F3778" s="209" t="s">
        <v>213</v>
      </c>
      <c r="G3778" s="206" t="s">
        <v>93</v>
      </c>
      <c r="H3778" s="212">
        <v>334111</v>
      </c>
    </row>
    <row r="3779" spans="1:8" hidden="1" x14ac:dyDescent="0.35">
      <c r="A3779" s="209">
        <v>3</v>
      </c>
      <c r="B3779" s="206" t="s">
        <v>333</v>
      </c>
      <c r="C3779" s="206" t="s">
        <v>93</v>
      </c>
      <c r="D3779" s="210" t="s">
        <v>3732</v>
      </c>
      <c r="E3779" s="214" t="s">
        <v>483</v>
      </c>
      <c r="F3779" s="209" t="s">
        <v>213</v>
      </c>
      <c r="G3779" s="206" t="s">
        <v>93</v>
      </c>
      <c r="H3779" s="212">
        <v>33411</v>
      </c>
    </row>
    <row r="3780" spans="1:8" ht="29" hidden="1" x14ac:dyDescent="0.35">
      <c r="A3780" s="209">
        <v>3</v>
      </c>
      <c r="B3780" s="206" t="s">
        <v>333</v>
      </c>
      <c r="C3780" s="206" t="s">
        <v>93</v>
      </c>
      <c r="D3780" s="210" t="s">
        <v>3733</v>
      </c>
      <c r="E3780" s="215" t="s">
        <v>484</v>
      </c>
      <c r="F3780" s="209" t="s">
        <v>213</v>
      </c>
      <c r="G3780" s="206" t="s">
        <v>93</v>
      </c>
      <c r="H3780" s="212">
        <v>334111</v>
      </c>
    </row>
    <row r="3781" spans="1:8" hidden="1" x14ac:dyDescent="0.35">
      <c r="A3781" s="209">
        <v>3</v>
      </c>
      <c r="B3781" s="206" t="s">
        <v>333</v>
      </c>
      <c r="C3781" s="206" t="s">
        <v>93</v>
      </c>
      <c r="D3781" s="210" t="s">
        <v>3734</v>
      </c>
      <c r="E3781" s="215" t="s">
        <v>484</v>
      </c>
      <c r="F3781" s="209" t="s">
        <v>213</v>
      </c>
      <c r="G3781" s="206" t="s">
        <v>93</v>
      </c>
      <c r="H3781" s="212">
        <v>334111</v>
      </c>
    </row>
  </sheetData>
  <sheetProtection algorithmName="SHA-512" hashValue="iLtzrpsMq3GJxP6FOdH2j0nd+ns8Hhq4vPQ4pTT8Ih7SbMA13w3uCnGWSspbxzMjgHjOsvPGjZ7Og+WyS7JMbw==" saltValue="ulYIyabCuKXagBPsN+pdlQ==" spinCount="100000" sheet="1" objects="1" scenarios="1"/>
  <autoFilter ref="A5:H3781" xr:uid="{A6966206-7FEE-4B81-8775-8FD662AF6F53}">
    <filterColumn colId="4">
      <filters>
        <filter val="(Probis Level 1)"/>
        <filter val="(Probis Level 2)"/>
      </filters>
    </filterColumn>
  </autoFilter>
  <mergeCells count="5">
    <mergeCell ref="A4:A5"/>
    <mergeCell ref="B4:B5"/>
    <mergeCell ref="C4:C5"/>
    <mergeCell ref="D4:E4"/>
    <mergeCell ref="F4: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EF220-417E-4C7B-9979-E6E88E7E2A5D}">
  <dimension ref="A1:D14"/>
  <sheetViews>
    <sheetView showGridLines="0" workbookViewId="0">
      <selection activeCell="A2" sqref="A2"/>
    </sheetView>
  </sheetViews>
  <sheetFormatPr defaultColWidth="25.81640625" defaultRowHeight="13" x14ac:dyDescent="0.3"/>
  <cols>
    <col min="1" max="1" width="5.81640625" style="234" customWidth="1"/>
    <col min="2" max="2" width="13.453125" style="234" customWidth="1"/>
    <col min="3" max="3" width="27.1796875" style="234" customWidth="1"/>
    <col min="4" max="4" width="103.36328125" style="234" customWidth="1"/>
    <col min="5" max="16384" width="25.81640625" style="234"/>
  </cols>
  <sheetData>
    <row r="1" spans="1:4" ht="18.5" x14ac:dyDescent="0.45">
      <c r="A1" s="238" t="s">
        <v>3751</v>
      </c>
    </row>
    <row r="3" spans="1:4" s="237" customFormat="1" ht="20.5" customHeight="1" x14ac:dyDescent="0.35">
      <c r="A3" s="232" t="s">
        <v>3752</v>
      </c>
      <c r="B3" s="233" t="s">
        <v>0</v>
      </c>
      <c r="C3" s="233" t="s">
        <v>1</v>
      </c>
      <c r="D3" s="233" t="s">
        <v>3753</v>
      </c>
    </row>
    <row r="4" spans="1:4" ht="31" customHeight="1" x14ac:dyDescent="0.3">
      <c r="A4" s="299">
        <v>1</v>
      </c>
      <c r="B4" s="301" t="s">
        <v>3754</v>
      </c>
      <c r="C4" s="235" t="s">
        <v>78</v>
      </c>
      <c r="D4" s="235" t="s">
        <v>3755</v>
      </c>
    </row>
    <row r="5" spans="1:4" ht="31" customHeight="1" x14ac:dyDescent="0.3">
      <c r="A5" s="300"/>
      <c r="B5" s="301"/>
      <c r="C5" s="235" t="s">
        <v>79</v>
      </c>
      <c r="D5" s="235" t="s">
        <v>3756</v>
      </c>
    </row>
    <row r="6" spans="1:4" ht="31" customHeight="1" x14ac:dyDescent="0.3">
      <c r="A6" s="299">
        <v>2</v>
      </c>
      <c r="B6" s="301" t="s">
        <v>81</v>
      </c>
      <c r="C6" s="235" t="s">
        <v>87</v>
      </c>
      <c r="D6" s="235" t="s">
        <v>3757</v>
      </c>
    </row>
    <row r="7" spans="1:4" ht="31" customHeight="1" x14ac:dyDescent="0.3">
      <c r="A7" s="300"/>
      <c r="B7" s="301"/>
      <c r="C7" s="235" t="s">
        <v>3758</v>
      </c>
      <c r="D7" s="235" t="s">
        <v>3759</v>
      </c>
    </row>
    <row r="8" spans="1:4" ht="31" customHeight="1" x14ac:dyDescent="0.3">
      <c r="A8" s="300"/>
      <c r="B8" s="301"/>
      <c r="C8" s="236" t="s">
        <v>88</v>
      </c>
      <c r="D8" s="236" t="s">
        <v>3760</v>
      </c>
    </row>
    <row r="9" spans="1:4" ht="31" customHeight="1" x14ac:dyDescent="0.3">
      <c r="A9" s="300"/>
      <c r="B9" s="301"/>
      <c r="C9" s="235" t="s">
        <v>81</v>
      </c>
      <c r="D9" s="235" t="s">
        <v>3761</v>
      </c>
    </row>
    <row r="10" spans="1:4" ht="31" customHeight="1" x14ac:dyDescent="0.3">
      <c r="A10" s="300"/>
      <c r="B10" s="301"/>
      <c r="C10" s="235" t="s">
        <v>89</v>
      </c>
      <c r="D10" s="235" t="s">
        <v>3762</v>
      </c>
    </row>
    <row r="11" spans="1:4" ht="31" customHeight="1" x14ac:dyDescent="0.3">
      <c r="A11" s="302">
        <v>3</v>
      </c>
      <c r="B11" s="301" t="s">
        <v>333</v>
      </c>
      <c r="C11" s="235" t="s">
        <v>343</v>
      </c>
      <c r="D11" s="235" t="s">
        <v>3763</v>
      </c>
    </row>
    <row r="12" spans="1:4" ht="31" customHeight="1" x14ac:dyDescent="0.3">
      <c r="A12" s="302"/>
      <c r="B12" s="301"/>
      <c r="C12" s="235" t="s">
        <v>93</v>
      </c>
      <c r="D12" s="235" t="s">
        <v>3764</v>
      </c>
    </row>
    <row r="13" spans="1:4" ht="31" customHeight="1" x14ac:dyDescent="0.3">
      <c r="A13" s="302"/>
      <c r="B13" s="301"/>
      <c r="C13" s="235" t="s">
        <v>91</v>
      </c>
      <c r="D13" s="235" t="s">
        <v>3765</v>
      </c>
    </row>
    <row r="14" spans="1:4" ht="31" customHeight="1" x14ac:dyDescent="0.3">
      <c r="A14" s="302"/>
      <c r="B14" s="301"/>
      <c r="C14" s="235" t="s">
        <v>92</v>
      </c>
      <c r="D14" s="235" t="s">
        <v>3766</v>
      </c>
    </row>
  </sheetData>
  <sheetProtection algorithmName="SHA-512" hashValue="7hfnsEyRjj6a07Yzj59/ZffR6YZopibJOTlmUIpJtiWtekSt9uNbf7tVG7aLaHJyhRChAcrojAHnXEPjQnKHVA==" saltValue="358Ha185qcEgpd6B1xflYw==" spinCount="100000" sheet="1" objects="1" scenarios="1"/>
  <mergeCells count="6">
    <mergeCell ref="A6:A10"/>
    <mergeCell ref="B6:B10"/>
    <mergeCell ref="A11:A14"/>
    <mergeCell ref="B11:B14"/>
    <mergeCell ref="A4:A5"/>
    <mergeCell ref="B4:B5"/>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7A37-678B-4E4D-B833-7A9312DC9573}">
  <dimension ref="A2:I16"/>
  <sheetViews>
    <sheetView showGridLines="0" workbookViewId="0"/>
  </sheetViews>
  <sheetFormatPr defaultColWidth="8.81640625" defaultRowHeight="14.5" x14ac:dyDescent="0.35"/>
  <cols>
    <col min="1" max="1" width="5.1796875" style="169" customWidth="1"/>
    <col min="2" max="2" width="20.453125" customWidth="1"/>
    <col min="3" max="3" width="10.453125" customWidth="1"/>
    <col min="4" max="4" width="12" customWidth="1"/>
    <col min="5" max="5" width="10.81640625" customWidth="1"/>
    <col min="6" max="6" width="11.1796875" customWidth="1"/>
    <col min="7" max="8" width="5.81640625" customWidth="1"/>
    <col min="9" max="9" width="23.1796875" hidden="1" customWidth="1"/>
    <col min="10" max="11" width="5.81640625" customWidth="1"/>
  </cols>
  <sheetData>
    <row r="2" spans="1:9" x14ac:dyDescent="0.35">
      <c r="A2" s="182" t="s">
        <v>893</v>
      </c>
      <c r="B2" s="181"/>
      <c r="C2" s="181"/>
      <c r="D2" s="181"/>
      <c r="E2" s="181"/>
      <c r="F2" s="181"/>
      <c r="G2" s="181"/>
      <c r="H2" s="181"/>
      <c r="I2" s="181"/>
    </row>
    <row r="4" spans="1:9" ht="20.25" customHeight="1" x14ac:dyDescent="0.35">
      <c r="A4" s="303" t="s">
        <v>60</v>
      </c>
      <c r="B4" s="303" t="s">
        <v>57</v>
      </c>
      <c r="C4" s="304" t="s">
        <v>758</v>
      </c>
      <c r="D4" s="304"/>
      <c r="E4" s="304"/>
      <c r="F4" s="304"/>
      <c r="G4" s="181"/>
      <c r="H4" s="181"/>
      <c r="I4" s="181"/>
    </row>
    <row r="5" spans="1:9" ht="29" x14ac:dyDescent="0.35">
      <c r="A5" s="303"/>
      <c r="B5" s="303"/>
      <c r="C5" s="183" t="s">
        <v>95</v>
      </c>
      <c r="D5" s="184" t="s">
        <v>470</v>
      </c>
      <c r="E5" s="183" t="s">
        <v>113</v>
      </c>
      <c r="F5" s="184" t="s">
        <v>111</v>
      </c>
      <c r="G5" s="181"/>
      <c r="H5" s="181"/>
      <c r="I5" s="185" t="s">
        <v>756</v>
      </c>
    </row>
    <row r="6" spans="1:9" x14ac:dyDescent="0.35">
      <c r="A6" s="186">
        <v>1</v>
      </c>
      <c r="B6" s="187" t="s">
        <v>471</v>
      </c>
      <c r="C6" s="188">
        <v>0.5</v>
      </c>
      <c r="D6" s="188">
        <v>0.75</v>
      </c>
      <c r="E6" s="189">
        <v>0.75</v>
      </c>
      <c r="F6" s="188">
        <v>0.5</v>
      </c>
      <c r="G6" s="181"/>
      <c r="H6" s="181"/>
      <c r="I6" s="190" t="s">
        <v>94</v>
      </c>
    </row>
    <row r="7" spans="1:9" x14ac:dyDescent="0.35">
      <c r="A7" s="186">
        <v>2</v>
      </c>
      <c r="B7" s="191" t="s">
        <v>472</v>
      </c>
      <c r="C7" s="188">
        <v>0.75</v>
      </c>
      <c r="D7" s="188">
        <v>1</v>
      </c>
      <c r="E7" s="188">
        <v>1</v>
      </c>
      <c r="F7" s="188">
        <v>0.75</v>
      </c>
      <c r="G7" s="181"/>
      <c r="H7" s="181"/>
      <c r="I7" s="190" t="s">
        <v>98</v>
      </c>
    </row>
    <row r="8" spans="1:9" x14ac:dyDescent="0.35">
      <c r="A8" s="186">
        <v>3</v>
      </c>
      <c r="B8" s="191" t="s">
        <v>108</v>
      </c>
      <c r="C8" s="188">
        <v>1</v>
      </c>
      <c r="D8" s="188">
        <v>1.25</v>
      </c>
      <c r="E8" s="188">
        <v>1.25</v>
      </c>
      <c r="F8" s="188">
        <v>1</v>
      </c>
      <c r="G8" s="181"/>
      <c r="H8" s="181"/>
      <c r="I8" s="190" t="s">
        <v>100</v>
      </c>
    </row>
    <row r="9" spans="1:9" x14ac:dyDescent="0.35">
      <c r="A9" s="186">
        <v>4</v>
      </c>
      <c r="B9" s="191" t="s">
        <v>473</v>
      </c>
      <c r="C9" s="188">
        <v>0.25</v>
      </c>
      <c r="D9" s="188">
        <v>0.5</v>
      </c>
      <c r="E9" s="188">
        <v>0.5</v>
      </c>
      <c r="F9" s="188">
        <v>0.25</v>
      </c>
      <c r="G9" s="181"/>
      <c r="H9" s="181"/>
      <c r="I9" s="190" t="s">
        <v>102</v>
      </c>
    </row>
    <row r="10" spans="1:9" x14ac:dyDescent="0.35">
      <c r="A10" s="192" t="s">
        <v>757</v>
      </c>
      <c r="B10" s="193" t="s">
        <v>894</v>
      </c>
      <c r="C10" s="181"/>
      <c r="D10" s="181"/>
      <c r="E10" s="181"/>
      <c r="F10" s="181"/>
      <c r="G10" s="181"/>
      <c r="H10" s="181"/>
      <c r="I10" s="190" t="s">
        <v>104</v>
      </c>
    </row>
    <row r="11" spans="1:9" x14ac:dyDescent="0.35">
      <c r="A11" s="181"/>
      <c r="B11" s="194"/>
      <c r="C11" s="181"/>
      <c r="D11" s="181"/>
      <c r="E11" s="181"/>
      <c r="F11" s="181"/>
      <c r="G11" s="181"/>
      <c r="H11" s="181"/>
      <c r="I11" s="190" t="s">
        <v>106</v>
      </c>
    </row>
    <row r="12" spans="1:9" x14ac:dyDescent="0.35">
      <c r="A12" s="195" t="s">
        <v>895</v>
      </c>
      <c r="B12" s="181"/>
      <c r="C12" s="181"/>
      <c r="D12" s="181"/>
      <c r="E12" s="181"/>
      <c r="F12" s="181"/>
      <c r="G12" s="181"/>
      <c r="H12" s="181"/>
      <c r="I12" s="196" t="s">
        <v>471</v>
      </c>
    </row>
    <row r="13" spans="1:9" x14ac:dyDescent="0.35">
      <c r="A13" s="181"/>
      <c r="B13" s="181"/>
      <c r="C13" s="181"/>
      <c r="D13" s="181"/>
      <c r="E13" s="181"/>
      <c r="F13" s="181"/>
      <c r="G13" s="181"/>
      <c r="H13" s="181"/>
      <c r="I13" s="196" t="s">
        <v>108</v>
      </c>
    </row>
    <row r="14" spans="1:9" x14ac:dyDescent="0.35">
      <c r="A14" s="181"/>
      <c r="B14" s="181"/>
      <c r="C14" s="181"/>
      <c r="D14" s="197"/>
      <c r="E14" s="198"/>
      <c r="F14" s="181"/>
      <c r="G14" s="181"/>
      <c r="H14" s="181"/>
      <c r="I14" s="181"/>
    </row>
    <row r="15" spans="1:9" x14ac:dyDescent="0.35">
      <c r="A15" s="181"/>
      <c r="B15" s="181"/>
      <c r="C15" s="181"/>
      <c r="D15" s="197"/>
      <c r="E15" s="197"/>
      <c r="F15" s="181"/>
      <c r="G15" s="181"/>
      <c r="H15" s="181"/>
      <c r="I15" s="181"/>
    </row>
    <row r="16" spans="1:9" x14ac:dyDescent="0.35">
      <c r="A16" s="181"/>
      <c r="B16" s="181"/>
      <c r="C16" s="181"/>
      <c r="D16" s="197"/>
      <c r="E16" s="198"/>
      <c r="F16" s="181"/>
      <c r="G16" s="181"/>
      <c r="H16" s="181"/>
      <c r="I16" s="181"/>
    </row>
  </sheetData>
  <sheetProtection algorithmName="SHA-512" hashValue="2McjkgDrhnmF9NhIgM7Vd6FO2sy0G3w1dqwWe4OQglFLnv+st0Fm3B2gDy+gfirBM/p0XhKpB/aUvnJzUHuMYw==" saltValue="5aqx7z1MkrQKvNUwmzCnvg==" spinCount="100000" sheet="1" objects="1" scenarios="1"/>
  <mergeCells count="3">
    <mergeCell ref="A4:A5"/>
    <mergeCell ref="B4:B5"/>
    <mergeCell ref="C4:F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FC6A-E747-47B2-A2F9-219D69F44677}">
  <sheetPr codeName="Sheet4"/>
  <dimension ref="B1:H23"/>
  <sheetViews>
    <sheetView workbookViewId="0">
      <selection activeCell="B10" sqref="B10"/>
    </sheetView>
  </sheetViews>
  <sheetFormatPr defaultColWidth="8.81640625" defaultRowHeight="14.5" x14ac:dyDescent="0.35"/>
  <cols>
    <col min="2" max="2" width="34.1796875" bestFit="1" customWidth="1"/>
    <col min="3" max="3" width="31" bestFit="1" customWidth="1"/>
    <col min="4" max="4" width="8" bestFit="1" customWidth="1"/>
    <col min="5" max="5" width="8.453125" bestFit="1" customWidth="1"/>
    <col min="6" max="6" width="8" bestFit="1" customWidth="1"/>
    <col min="7" max="7" width="17.81640625" bestFit="1" customWidth="1"/>
  </cols>
  <sheetData>
    <row r="1" spans="2:3" x14ac:dyDescent="0.35">
      <c r="B1" s="1" t="s">
        <v>39</v>
      </c>
    </row>
    <row r="3" spans="2:3" x14ac:dyDescent="0.35">
      <c r="B3" t="s">
        <v>35</v>
      </c>
      <c r="C3" t="s">
        <v>36</v>
      </c>
    </row>
    <row r="5" spans="2:3" x14ac:dyDescent="0.35">
      <c r="B5" s="1" t="s">
        <v>25</v>
      </c>
    </row>
    <row r="6" spans="2:3" x14ac:dyDescent="0.35">
      <c r="B6" t="s">
        <v>37</v>
      </c>
      <c r="C6" t="s">
        <v>3</v>
      </c>
    </row>
    <row r="7" spans="2:3" x14ac:dyDescent="0.35">
      <c r="B7" t="s">
        <v>38</v>
      </c>
      <c r="C7" s="2" t="s">
        <v>6</v>
      </c>
    </row>
    <row r="9" spans="2:3" x14ac:dyDescent="0.35">
      <c r="B9" s="1" t="s">
        <v>26</v>
      </c>
    </row>
    <row r="10" spans="2:3" x14ac:dyDescent="0.35">
      <c r="B10" t="s">
        <v>37</v>
      </c>
      <c r="C10" t="s">
        <v>3</v>
      </c>
    </row>
    <row r="11" spans="2:3" x14ac:dyDescent="0.35">
      <c r="B11" t="s">
        <v>38</v>
      </c>
      <c r="C11" s="2" t="s">
        <v>6</v>
      </c>
    </row>
    <row r="13" spans="2:3" x14ac:dyDescent="0.35">
      <c r="B13" s="3" t="s">
        <v>43</v>
      </c>
    </row>
    <row r="15" spans="2:3" x14ac:dyDescent="0.35">
      <c r="B15" t="s">
        <v>12</v>
      </c>
      <c r="C15" t="s">
        <v>3</v>
      </c>
    </row>
    <row r="16" spans="2:3" x14ac:dyDescent="0.35">
      <c r="B16" t="s">
        <v>29</v>
      </c>
      <c r="C16" t="s">
        <v>3</v>
      </c>
    </row>
    <row r="17" spans="2:8" x14ac:dyDescent="0.35">
      <c r="B17" s="1" t="s">
        <v>30</v>
      </c>
    </row>
    <row r="18" spans="2:8" x14ac:dyDescent="0.35">
      <c r="B18" s="8" t="s">
        <v>18</v>
      </c>
      <c r="C18" s="7" t="s">
        <v>19</v>
      </c>
      <c r="D18" s="7" t="s">
        <v>14</v>
      </c>
      <c r="E18" s="7" t="s">
        <v>15</v>
      </c>
      <c r="F18" s="7" t="s">
        <v>21</v>
      </c>
      <c r="G18" s="7" t="s">
        <v>23</v>
      </c>
    </row>
    <row r="19" spans="2:8" x14ac:dyDescent="0.35">
      <c r="B19" s="4" t="s">
        <v>40</v>
      </c>
      <c r="C19" s="4" t="s">
        <v>3</v>
      </c>
      <c r="D19" s="4" t="s">
        <v>41</v>
      </c>
      <c r="E19" s="4" t="s">
        <v>3</v>
      </c>
      <c r="F19" s="4" t="s">
        <v>41</v>
      </c>
      <c r="G19" s="4" t="s">
        <v>42</v>
      </c>
    </row>
    <row r="20" spans="2:8" x14ac:dyDescent="0.35">
      <c r="B20" s="8"/>
      <c r="C20" s="4"/>
      <c r="D20" s="4"/>
      <c r="E20" s="4"/>
      <c r="F20" s="4"/>
      <c r="G20" s="4"/>
      <c r="H20" t="s">
        <v>22</v>
      </c>
    </row>
    <row r="21" spans="2:8" x14ac:dyDescent="0.35">
      <c r="B21" s="8"/>
      <c r="C21" s="4"/>
      <c r="D21" s="4"/>
      <c r="E21" s="4"/>
      <c r="F21" s="4"/>
      <c r="G21" s="4"/>
    </row>
    <row r="22" spans="2:8" x14ac:dyDescent="0.35">
      <c r="B22" s="9"/>
      <c r="C22" s="6"/>
      <c r="D22" s="6"/>
      <c r="E22" s="6"/>
      <c r="F22" s="6"/>
      <c r="G22" s="6"/>
    </row>
    <row r="23" spans="2:8" x14ac:dyDescent="0.35">
      <c r="B23" t="s">
        <v>24</v>
      </c>
      <c r="C2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59</vt:i4>
      </vt:variant>
    </vt:vector>
  </HeadingPairs>
  <TitlesOfParts>
    <vt:vector size="68" baseType="lpstr">
      <vt:lpstr>MASTER DATA</vt:lpstr>
      <vt:lpstr>REPORT</vt:lpstr>
      <vt:lpstr>RISK REGISTER</vt:lpstr>
      <vt:lpstr>RTL&amp;PELUANG</vt:lpstr>
      <vt:lpstr>NOMENKLATUR</vt:lpstr>
      <vt:lpstr>MATRIKS PROBIS</vt:lpstr>
      <vt:lpstr>DEFINISI KRITERIA</vt:lpstr>
      <vt:lpstr>BATASAN RISIKO</vt:lpstr>
      <vt:lpstr>REALISASI</vt:lpstr>
      <vt:lpstr>A._Engineering_Proyek_Design_dan_Build</vt:lpstr>
      <vt:lpstr>B._Engineering_Proyek_EPC_dengan_FEED_Beauty_Contest</vt:lpstr>
      <vt:lpstr>BatasanRisiko</vt:lpstr>
      <vt:lpstr>Building_Information_Modelling</vt:lpstr>
      <vt:lpstr>Business_Process_Management</vt:lpstr>
      <vt:lpstr>C._Engineering_Proyek_EPC_tanpa_FEED</vt:lpstr>
      <vt:lpstr>Commissioning</vt:lpstr>
      <vt:lpstr>Construction</vt:lpstr>
      <vt:lpstr>D._Engineering_Proyek_Konstruksi</vt:lpstr>
      <vt:lpstr>E._Engineering_Proyek_Investasi_D_dan_B</vt:lpstr>
      <vt:lpstr>Engineering</vt:lpstr>
      <vt:lpstr>F._Engineering_Proyek_Investasi_EPC</vt:lpstr>
      <vt:lpstr>Financial</vt:lpstr>
      <vt:lpstr>Financial.</vt:lpstr>
      <vt:lpstr>GCG</vt:lpstr>
      <vt:lpstr>General_Affair</vt:lpstr>
      <vt:lpstr>Human_Capital</vt:lpstr>
      <vt:lpstr>Human_Resources</vt:lpstr>
      <vt:lpstr>Investasi</vt:lpstr>
      <vt:lpstr>Investor_Relation</vt:lpstr>
      <vt:lpstr>K3L</vt:lpstr>
      <vt:lpstr>Keuangan</vt:lpstr>
      <vt:lpstr>Knowledge_Management</vt:lpstr>
      <vt:lpstr>Law_dan_Compliance</vt:lpstr>
      <vt:lpstr>Legal</vt:lpstr>
      <vt:lpstr>Manajemen_Informasi</vt:lpstr>
      <vt:lpstr>Manajemen_Kinerja</vt:lpstr>
      <vt:lpstr>Manajemen_Kontrak</vt:lpstr>
      <vt:lpstr>Manajemen_Risiko</vt:lpstr>
      <vt:lpstr>Marketing</vt:lpstr>
      <vt:lpstr>Natural</vt:lpstr>
      <vt:lpstr>Natural_Alam</vt:lpstr>
      <vt:lpstr>Operation_dan_Maintenance</vt:lpstr>
      <vt:lpstr>Operational</vt:lpstr>
      <vt:lpstr>Operational.</vt:lpstr>
      <vt:lpstr>Owner</vt:lpstr>
      <vt:lpstr>Peformance_Cost_dan_Schedule</vt:lpstr>
      <vt:lpstr>Pemasaran</vt:lpstr>
      <vt:lpstr>Pengawasan_Intern</vt:lpstr>
      <vt:lpstr>Penyebab</vt:lpstr>
      <vt:lpstr>Perencanaan_Pengendalian_Proyek</vt:lpstr>
      <vt:lpstr>Perencanaan_Usaha_Korporat</vt:lpstr>
      <vt:lpstr>Pihak_terkait</vt:lpstr>
      <vt:lpstr>PKBL_dan_CSR</vt:lpstr>
      <vt:lpstr>REPORT!Print_Area</vt:lpstr>
      <vt:lpstr>Procurement</vt:lpstr>
      <vt:lpstr>Public_dan_Legal</vt:lpstr>
      <vt:lpstr>Public_Relation</vt:lpstr>
      <vt:lpstr>Quality_Assurance</vt:lpstr>
      <vt:lpstr>Research_dan_Development</vt:lpstr>
      <vt:lpstr>Revenue</vt:lpstr>
      <vt:lpstr>Revenue_2</vt:lpstr>
      <vt:lpstr>Safety_Health_dan_Environment</vt:lpstr>
      <vt:lpstr>Sinergi_Bisnis</vt:lpstr>
      <vt:lpstr>Sistem_Manajemen_Pengamanan</vt:lpstr>
      <vt:lpstr>Social</vt:lpstr>
      <vt:lpstr>Strategic</vt:lpstr>
      <vt:lpstr>Teknologi_dan_Metode_Kerja</vt:lpstr>
      <vt:lpstr>Third_Party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NURHOLIFAH</cp:lastModifiedBy>
  <cp:lastPrinted>2021-11-03T09:22:10Z</cp:lastPrinted>
  <dcterms:created xsi:type="dcterms:W3CDTF">2021-09-23T03:25:11Z</dcterms:created>
  <dcterms:modified xsi:type="dcterms:W3CDTF">2022-11-30T08:02:15Z</dcterms:modified>
</cp:coreProperties>
</file>