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/Google Drive/RTSL_Cloud City Benchmarks/Reference Documents/"/>
    </mc:Choice>
  </mc:AlternateContent>
  <xr:revisionPtr revIDLastSave="0" documentId="13_ncr:1_{78EACAC2-C8B0-6B48-B27A-3A951037A823}" xr6:coauthVersionLast="44" xr6:coauthVersionMax="44" xr10:uidLastSave="{00000000-0000-0000-0000-000000000000}"/>
  <bookViews>
    <workbookView xWindow="4180" yWindow="460" windowWidth="25580" windowHeight="17540" xr2:uid="{EA70FB5A-E334-4AC5-98F0-2216802CEE99}"/>
  </bookViews>
  <sheets>
    <sheet name="Costing Tool" sheetId="2" r:id="rId1"/>
  </sheets>
  <externalReferences>
    <externalReference r:id="rId2"/>
  </externalReferences>
  <definedNames>
    <definedName name="CountriesCodes">'[1]Internal data'!$N$4:$O$219</definedName>
    <definedName name="CountryName">'[1]Basic inputs for tool'!$C$6</definedName>
    <definedName name="ExtraDaysFar">'[1]Basic Inputs'!$D$67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69" i="2" l="1"/>
  <c r="Y169" i="2" s="1"/>
  <c r="W169" i="2"/>
  <c r="V169" i="2"/>
  <c r="S168" i="2"/>
  <c r="Y168" i="2" s="1"/>
  <c r="V168" i="2"/>
  <c r="S167" i="2"/>
  <c r="W167" i="2" s="1"/>
  <c r="Y167" i="2"/>
  <c r="X167" i="2"/>
  <c r="V167" i="2"/>
  <c r="U167" i="2"/>
  <c r="T167" i="2"/>
  <c r="S166" i="2"/>
  <c r="Y166" i="2"/>
  <c r="X166" i="2"/>
  <c r="W166" i="2"/>
  <c r="V166" i="2"/>
  <c r="U166" i="2"/>
  <c r="T166" i="2"/>
  <c r="S165" i="2"/>
  <c r="Y165" i="2" s="1"/>
  <c r="W165" i="2"/>
  <c r="V165" i="2"/>
  <c r="S164" i="2"/>
  <c r="Y164" i="2" s="1"/>
  <c r="V164" i="2"/>
  <c r="S163" i="2"/>
  <c r="W163" i="2" s="1"/>
  <c r="Y163" i="2"/>
  <c r="X163" i="2"/>
  <c r="V163" i="2"/>
  <c r="U163" i="2"/>
  <c r="T163" i="2"/>
  <c r="S162" i="2"/>
  <c r="Y162" i="2"/>
  <c r="X162" i="2"/>
  <c r="W162" i="2"/>
  <c r="V162" i="2"/>
  <c r="U162" i="2"/>
  <c r="T162" i="2"/>
  <c r="S161" i="2"/>
  <c r="Y161" i="2" s="1"/>
  <c r="W161" i="2"/>
  <c r="V161" i="2"/>
  <c r="S160" i="2"/>
  <c r="Y160" i="2" s="1"/>
  <c r="S159" i="2"/>
  <c r="W159" i="2" s="1"/>
  <c r="Y159" i="2"/>
  <c r="X159" i="2"/>
  <c r="V159" i="2"/>
  <c r="U159" i="2"/>
  <c r="T159" i="2"/>
  <c r="S158" i="2"/>
  <c r="Y158" i="2"/>
  <c r="X158" i="2"/>
  <c r="W158" i="2"/>
  <c r="V158" i="2"/>
  <c r="U158" i="2"/>
  <c r="T158" i="2"/>
  <c r="S157" i="2"/>
  <c r="Y157" i="2" s="1"/>
  <c r="W157" i="2"/>
  <c r="V157" i="2"/>
  <c r="S156" i="2"/>
  <c r="Y156" i="2" s="1"/>
  <c r="V156" i="2"/>
  <c r="S155" i="2"/>
  <c r="W155" i="2" s="1"/>
  <c r="Y155" i="2"/>
  <c r="X155" i="2"/>
  <c r="V155" i="2"/>
  <c r="U155" i="2"/>
  <c r="T155" i="2"/>
  <c r="S154" i="2"/>
  <c r="Y154" i="2"/>
  <c r="X154" i="2"/>
  <c r="W154" i="2"/>
  <c r="V154" i="2"/>
  <c r="U154" i="2"/>
  <c r="T154" i="2"/>
  <c r="S153" i="2"/>
  <c r="Y153" i="2" s="1"/>
  <c r="W153" i="2"/>
  <c r="V153" i="2"/>
  <c r="S152" i="2"/>
  <c r="Y152" i="2" s="1"/>
  <c r="V152" i="2"/>
  <c r="Y151" i="2"/>
  <c r="O6" i="2"/>
  <c r="P6" i="2" s="1"/>
  <c r="S148" i="2"/>
  <c r="W148" i="2" s="1"/>
  <c r="Y148" i="2"/>
  <c r="X148" i="2"/>
  <c r="V148" i="2"/>
  <c r="U148" i="2"/>
  <c r="T148" i="2"/>
  <c r="S147" i="2"/>
  <c r="Y147" i="2"/>
  <c r="X147" i="2"/>
  <c r="W147" i="2"/>
  <c r="V147" i="2"/>
  <c r="U147" i="2"/>
  <c r="T147" i="2"/>
  <c r="S146" i="2"/>
  <c r="Y146" i="2" s="1"/>
  <c r="W146" i="2"/>
  <c r="V146" i="2"/>
  <c r="S145" i="2"/>
  <c r="Y145" i="2" s="1"/>
  <c r="V145" i="2"/>
  <c r="Y144" i="2"/>
  <c r="S141" i="2"/>
  <c r="Y141" i="2" s="1"/>
  <c r="W141" i="2"/>
  <c r="V141" i="2"/>
  <c r="S140" i="2"/>
  <c r="Y140" i="2" s="1"/>
  <c r="V140" i="2"/>
  <c r="S139" i="2"/>
  <c r="W139" i="2" s="1"/>
  <c r="Y139" i="2"/>
  <c r="X139" i="2"/>
  <c r="V139" i="2"/>
  <c r="U139" i="2"/>
  <c r="T139" i="2"/>
  <c r="S138" i="2"/>
  <c r="Y138" i="2"/>
  <c r="X138" i="2"/>
  <c r="W138" i="2"/>
  <c r="V138" i="2"/>
  <c r="U138" i="2"/>
  <c r="T138" i="2"/>
  <c r="S137" i="2"/>
  <c r="Y137" i="2" s="1"/>
  <c r="W137" i="2"/>
  <c r="V137" i="2"/>
  <c r="S136" i="2"/>
  <c r="Y136" i="2" s="1"/>
  <c r="V136" i="2"/>
  <c r="S135" i="2"/>
  <c r="W135" i="2" s="1"/>
  <c r="Y135" i="2"/>
  <c r="X135" i="2"/>
  <c r="V135" i="2"/>
  <c r="U135" i="2"/>
  <c r="T135" i="2"/>
  <c r="S134" i="2"/>
  <c r="Y134" i="2"/>
  <c r="X134" i="2"/>
  <c r="W134" i="2"/>
  <c r="V134" i="2"/>
  <c r="U134" i="2"/>
  <c r="T134" i="2"/>
  <c r="S133" i="2"/>
  <c r="Y133" i="2" s="1"/>
  <c r="W133" i="2"/>
  <c r="V133" i="2"/>
  <c r="S132" i="2"/>
  <c r="Y132" i="2" s="1"/>
  <c r="V132" i="2"/>
  <c r="Y131" i="2"/>
  <c r="S128" i="2"/>
  <c r="Y128" i="2" s="1"/>
  <c r="W128" i="2"/>
  <c r="V128" i="2"/>
  <c r="S127" i="2"/>
  <c r="Y127" i="2" s="1"/>
  <c r="S126" i="2"/>
  <c r="W126" i="2" s="1"/>
  <c r="Y126" i="2"/>
  <c r="X126" i="2"/>
  <c r="V126" i="2"/>
  <c r="U126" i="2"/>
  <c r="T126" i="2"/>
  <c r="S125" i="2"/>
  <c r="Y125" i="2"/>
  <c r="X125" i="2"/>
  <c r="W125" i="2"/>
  <c r="V125" i="2"/>
  <c r="U125" i="2"/>
  <c r="T125" i="2"/>
  <c r="S124" i="2"/>
  <c r="Y124" i="2" s="1"/>
  <c r="W124" i="2"/>
  <c r="V124" i="2"/>
  <c r="S123" i="2"/>
  <c r="Y123" i="2" s="1"/>
  <c r="S122" i="2"/>
  <c r="W122" i="2" s="1"/>
  <c r="Y122" i="2"/>
  <c r="X122" i="2"/>
  <c r="V122" i="2"/>
  <c r="U122" i="2"/>
  <c r="T122" i="2"/>
  <c r="S121" i="2"/>
  <c r="Y121" i="2"/>
  <c r="X121" i="2"/>
  <c r="W121" i="2"/>
  <c r="V121" i="2"/>
  <c r="U121" i="2"/>
  <c r="T121" i="2"/>
  <c r="S120" i="2"/>
  <c r="Y120" i="2" s="1"/>
  <c r="W120" i="2"/>
  <c r="V120" i="2"/>
  <c r="S119" i="2"/>
  <c r="Y119" i="2" s="1"/>
  <c r="V119" i="2"/>
  <c r="S118" i="2"/>
  <c r="W118" i="2" s="1"/>
  <c r="Y118" i="2"/>
  <c r="X118" i="2"/>
  <c r="V118" i="2"/>
  <c r="U118" i="2"/>
  <c r="T118" i="2"/>
  <c r="S117" i="2"/>
  <c r="Y117" i="2"/>
  <c r="X117" i="2"/>
  <c r="W117" i="2"/>
  <c r="V117" i="2"/>
  <c r="U117" i="2"/>
  <c r="T117" i="2"/>
  <c r="S116" i="2"/>
  <c r="Y116" i="2" s="1"/>
  <c r="W116" i="2"/>
  <c r="V116" i="2"/>
  <c r="S115" i="2"/>
  <c r="Y115" i="2" s="1"/>
  <c r="V115" i="2"/>
  <c r="S114" i="2"/>
  <c r="W114" i="2" s="1"/>
  <c r="Y114" i="2"/>
  <c r="X114" i="2"/>
  <c r="V114" i="2"/>
  <c r="U114" i="2"/>
  <c r="T114" i="2"/>
  <c r="S113" i="2"/>
  <c r="Y113" i="2"/>
  <c r="X113" i="2"/>
  <c r="W113" i="2"/>
  <c r="V113" i="2"/>
  <c r="U113" i="2"/>
  <c r="T113" i="2"/>
  <c r="S112" i="2"/>
  <c r="Y112" i="2" s="1"/>
  <c r="W112" i="2"/>
  <c r="V112" i="2"/>
  <c r="S111" i="2"/>
  <c r="Y111" i="2" s="1"/>
  <c r="Y110" i="2"/>
  <c r="EL2" i="2"/>
  <c r="EP2" i="2"/>
  <c r="ET2" i="2"/>
  <c r="EX2" i="2"/>
  <c r="FB2" i="2"/>
  <c r="FF2" i="2"/>
  <c r="FJ2" i="2"/>
  <c r="FN2" i="2"/>
  <c r="FR2" i="2"/>
  <c r="FT3" i="2"/>
  <c r="FS3" i="2"/>
  <c r="FR3" i="2"/>
  <c r="FQ3" i="2"/>
  <c r="FP3" i="2"/>
  <c r="FO3" i="2"/>
  <c r="FN3" i="2"/>
  <c r="FM3" i="2"/>
  <c r="FL3" i="2"/>
  <c r="FK3" i="2"/>
  <c r="FJ3" i="2"/>
  <c r="FI3" i="2"/>
  <c r="FH3" i="2"/>
  <c r="FG3" i="2"/>
  <c r="FF3" i="2"/>
  <c r="FE3" i="2"/>
  <c r="FD3" i="2"/>
  <c r="FC3" i="2"/>
  <c r="FB3" i="2"/>
  <c r="FA3" i="2"/>
  <c r="EZ3" i="2"/>
  <c r="EY3" i="2"/>
  <c r="EX3" i="2"/>
  <c r="EW3" i="2"/>
  <c r="EV3" i="2"/>
  <c r="EU3" i="2"/>
  <c r="ET3" i="2"/>
  <c r="ES3" i="2"/>
  <c r="ER3" i="2"/>
  <c r="EQ3" i="2"/>
  <c r="EP3" i="2"/>
  <c r="EO3" i="2"/>
  <c r="CN2" i="2"/>
  <c r="CS2" i="2"/>
  <c r="CX2" i="2"/>
  <c r="DC2" i="2"/>
  <c r="DH2" i="2"/>
  <c r="DM2" i="2"/>
  <c r="DR2" i="2"/>
  <c r="DR3" i="2"/>
  <c r="DV3" i="2"/>
  <c r="DS3" i="2"/>
  <c r="DU3" i="2"/>
  <c r="DT3" i="2"/>
  <c r="DM3" i="2"/>
  <c r="DQ3" i="2"/>
  <c r="DN3" i="2"/>
  <c r="DP3" i="2"/>
  <c r="DO3" i="2"/>
  <c r="DH3" i="2"/>
  <c r="DL3" i="2"/>
  <c r="DI3" i="2"/>
  <c r="DK3" i="2"/>
  <c r="DJ3" i="2"/>
  <c r="DC3" i="2"/>
  <c r="DG3" i="2"/>
  <c r="DD3" i="2"/>
  <c r="DF3" i="2"/>
  <c r="DE3" i="2"/>
  <c r="CX3" i="2"/>
  <c r="DB3" i="2"/>
  <c r="CY3" i="2"/>
  <c r="DA3" i="2"/>
  <c r="CZ3" i="2"/>
  <c r="CS3" i="2"/>
  <c r="CW3" i="2"/>
  <c r="CT3" i="2"/>
  <c r="CV3" i="2"/>
  <c r="CU3" i="2"/>
  <c r="CN3" i="2"/>
  <c r="CR3" i="2"/>
  <c r="CO3" i="2"/>
  <c r="CQ3" i="2"/>
  <c r="CP3" i="2"/>
  <c r="XES2" i="2"/>
  <c r="XER2" i="2"/>
  <c r="XEQ2" i="2"/>
  <c r="EK2" i="2"/>
  <c r="EO2" i="2"/>
  <c r="ES2" i="2"/>
  <c r="EW2" i="2"/>
  <c r="FA2" i="2"/>
  <c r="FE2" i="2"/>
  <c r="FI2" i="2"/>
  <c r="FM2" i="2"/>
  <c r="FQ2" i="2"/>
  <c r="A1" i="2"/>
  <c r="Q6" i="2" l="1"/>
  <c r="U6" i="2"/>
  <c r="V111" i="2"/>
  <c r="V160" i="2"/>
  <c r="W111" i="2"/>
  <c r="T112" i="2"/>
  <c r="X112" i="2"/>
  <c r="W115" i="2"/>
  <c r="T116" i="2"/>
  <c r="X116" i="2"/>
  <c r="W119" i="2"/>
  <c r="T120" i="2"/>
  <c r="X120" i="2"/>
  <c r="W123" i="2"/>
  <c r="T124" i="2"/>
  <c r="X124" i="2"/>
  <c r="W127" i="2"/>
  <c r="T128" i="2"/>
  <c r="X128" i="2"/>
  <c r="W132" i="2"/>
  <c r="T133" i="2"/>
  <c r="X133" i="2"/>
  <c r="W136" i="2"/>
  <c r="T137" i="2"/>
  <c r="X137" i="2"/>
  <c r="W140" i="2"/>
  <c r="T141" i="2"/>
  <c r="X141" i="2"/>
  <c r="W145" i="2"/>
  <c r="T146" i="2"/>
  <c r="X146" i="2"/>
  <c r="W152" i="2"/>
  <c r="T153" i="2"/>
  <c r="X153" i="2"/>
  <c r="W156" i="2"/>
  <c r="T157" i="2"/>
  <c r="X157" i="2"/>
  <c r="W160" i="2"/>
  <c r="T161" i="2"/>
  <c r="X161" i="2"/>
  <c r="W164" i="2"/>
  <c r="T165" i="2"/>
  <c r="X165" i="2"/>
  <c r="W168" i="2"/>
  <c r="T169" i="2"/>
  <c r="X169" i="2"/>
  <c r="V123" i="2"/>
  <c r="V127" i="2"/>
  <c r="T111" i="2"/>
  <c r="X111" i="2"/>
  <c r="U112" i="2"/>
  <c r="T115" i="2"/>
  <c r="X115" i="2"/>
  <c r="U116" i="2"/>
  <c r="T119" i="2"/>
  <c r="X119" i="2"/>
  <c r="U120" i="2"/>
  <c r="T123" i="2"/>
  <c r="X123" i="2"/>
  <c r="U124" i="2"/>
  <c r="T127" i="2"/>
  <c r="X127" i="2"/>
  <c r="U128" i="2"/>
  <c r="T132" i="2"/>
  <c r="X132" i="2"/>
  <c r="U133" i="2"/>
  <c r="T136" i="2"/>
  <c r="X136" i="2"/>
  <c r="U137" i="2"/>
  <c r="T140" i="2"/>
  <c r="X140" i="2"/>
  <c r="U141" i="2"/>
  <c r="T145" i="2"/>
  <c r="X145" i="2"/>
  <c r="U146" i="2"/>
  <c r="T152" i="2"/>
  <c r="X152" i="2"/>
  <c r="U153" i="2"/>
  <c r="T156" i="2"/>
  <c r="X156" i="2"/>
  <c r="U157" i="2"/>
  <c r="T160" i="2"/>
  <c r="X160" i="2"/>
  <c r="U161" i="2"/>
  <c r="T164" i="2"/>
  <c r="X164" i="2"/>
  <c r="U165" i="2"/>
  <c r="T168" i="2"/>
  <c r="X168" i="2"/>
  <c r="U169" i="2"/>
  <c r="U111" i="2"/>
  <c r="U115" i="2"/>
  <c r="U119" i="2"/>
  <c r="U123" i="2"/>
  <c r="U127" i="2"/>
  <c r="U132" i="2"/>
  <c r="U136" i="2"/>
  <c r="U140" i="2"/>
  <c r="U145" i="2"/>
  <c r="T6" i="2"/>
  <c r="U152" i="2"/>
  <c r="U156" i="2"/>
  <c r="U160" i="2"/>
  <c r="U164" i="2"/>
  <c r="U168" i="2"/>
  <c r="U151" i="2" l="1"/>
  <c r="U144" i="2"/>
  <c r="U131" i="2"/>
  <c r="U110" i="2"/>
  <c r="T151" i="2"/>
  <c r="T144" i="2"/>
  <c r="T131" i="2"/>
  <c r="T110" i="2"/>
  <c r="V6" i="2"/>
  <c r="R6" i="2"/>
  <c r="V151" i="2" l="1"/>
  <c r="V144" i="2"/>
  <c r="V131" i="2"/>
  <c r="V110" i="2"/>
  <c r="S6" i="2"/>
  <c r="X6" i="2" s="1"/>
  <c r="W6" i="2"/>
  <c r="W144" i="2" l="1"/>
  <c r="W131" i="2"/>
  <c r="W110" i="2"/>
  <c r="W151" i="2"/>
  <c r="X144" i="2"/>
  <c r="X131" i="2"/>
  <c r="X110" i="2"/>
  <c r="X151" i="2"/>
</calcChain>
</file>

<file path=xl/sharedStrings.xml><?xml version="1.0" encoding="utf-8"?>
<sst xmlns="http://schemas.openxmlformats.org/spreadsheetml/2006/main" count="131" uniqueCount="95">
  <si>
    <t>PLANNING AND COSTING TOOL FOR THE DEVELOPMENT OF NATIONAL ACTION PLAN FOR HEALTH SECURITY   2018 - 2022</t>
  </si>
  <si>
    <t>Formula for meeting</t>
  </si>
  <si>
    <t>Consultant</t>
  </si>
  <si>
    <t>Field Visit</t>
  </si>
  <si>
    <t>PREVENT</t>
  </si>
  <si>
    <t>Meeting DATA</t>
  </si>
  <si>
    <t>FIELD VISITS</t>
  </si>
  <si>
    <t>CONSULTANT</t>
  </si>
  <si>
    <t>PROCUREMENT</t>
  </si>
  <si>
    <t>Other</t>
  </si>
  <si>
    <t>General Objective:  To prevent and reduce the likelihood of outbreaks and other public health hazards and events defined by IHR (2005).</t>
  </si>
  <si>
    <t>Unique ID</t>
  </si>
  <si>
    <t>Category</t>
  </si>
  <si>
    <t>Total cost</t>
  </si>
  <si>
    <t>Participants</t>
  </si>
  <si>
    <t>Away participants</t>
  </si>
  <si>
    <t>No of days</t>
  </si>
  <si>
    <t>Per diem</t>
  </si>
  <si>
    <t>Per diem away</t>
  </si>
  <si>
    <t>Rent of venue</t>
  </si>
  <si>
    <t>Lunch</t>
  </si>
  <si>
    <t>Tea break</t>
  </si>
  <si>
    <t>Stationary</t>
  </si>
  <si>
    <t>No of trainers</t>
  </si>
  <si>
    <t>Trainer fee</t>
  </si>
  <si>
    <t>Extra for trainer</t>
  </si>
  <si>
    <t>No of days for trainer</t>
  </si>
  <si>
    <t>Trainer per diem</t>
  </si>
  <si>
    <t>Extra pp</t>
  </si>
  <si>
    <t>Extra per day</t>
  </si>
  <si>
    <t>List 1</t>
  </si>
  <si>
    <t>List 2</t>
  </si>
  <si>
    <t>List 3</t>
  </si>
  <si>
    <t>For later</t>
  </si>
  <si>
    <t>No of supervisors</t>
  </si>
  <si>
    <t>Vehicle category</t>
  </si>
  <si>
    <t>No of vehicles</t>
  </si>
  <si>
    <t>Cost per day per vehicle</t>
  </si>
  <si>
    <t>Fuel cost per day</t>
  </si>
  <si>
    <t>No of drivers</t>
  </si>
  <si>
    <t>Driver per diem</t>
  </si>
  <si>
    <t>Extra per field visit</t>
  </si>
  <si>
    <t>Total costs</t>
  </si>
  <si>
    <t>List4</t>
  </si>
  <si>
    <t>International national</t>
  </si>
  <si>
    <t>No of consultants</t>
  </si>
  <si>
    <t>Number of days consultants</t>
  </si>
  <si>
    <t>Per diem consultant</t>
  </si>
  <si>
    <t>Consultant rate</t>
  </si>
  <si>
    <t>Consultant travel</t>
  </si>
  <si>
    <t>Total consult</t>
  </si>
  <si>
    <t>HR Extra 1</t>
  </si>
  <si>
    <t>HR Extra 2</t>
  </si>
  <si>
    <t>Total costs HR</t>
  </si>
  <si>
    <t>List 4</t>
  </si>
  <si>
    <t>Descripion1</t>
  </si>
  <si>
    <t>Quantity 1</t>
  </si>
  <si>
    <t>Price 1</t>
  </si>
  <si>
    <t>Cost proc 1</t>
  </si>
  <si>
    <t>Quantity 2</t>
  </si>
  <si>
    <t>Price 2</t>
  </si>
  <si>
    <t>Cost proc 2</t>
  </si>
  <si>
    <t>Total cost procurement</t>
  </si>
  <si>
    <t>Procurement category</t>
  </si>
  <si>
    <t>Description other</t>
  </si>
  <si>
    <t>Cost other</t>
  </si>
  <si>
    <t>Assessment recommendations:</t>
  </si>
  <si>
    <t>User to enter list of recommendations in one cell</t>
  </si>
  <si>
    <t/>
  </si>
  <si>
    <t>TECHNICAL AREA</t>
  </si>
  <si>
    <t>National Legislation and Financing</t>
  </si>
  <si>
    <t xml:space="preserve">Frequency per year of implementation </t>
  </si>
  <si>
    <t>Annual Cost Estimates</t>
  </si>
  <si>
    <t>UniqueID</t>
  </si>
  <si>
    <t>Indicator</t>
  </si>
  <si>
    <t>Objectives</t>
  </si>
  <si>
    <t>Summary of Key Activities (Strategic actions)</t>
  </si>
  <si>
    <t>Detailed activity description (input description for costing)</t>
  </si>
  <si>
    <t>Responsible authority
for Implementation (budget holder)</t>
  </si>
  <si>
    <t>Implementation scale (National, regional, district, sub-national?)</t>
  </si>
  <si>
    <t>Comments1 (Potential challenges, comments on implementation arrangements, other)</t>
  </si>
  <si>
    <t>Comments2 (Potential challenges, comments on implementation arrangements, other)</t>
  </si>
  <si>
    <t>Related existing plan/ framework / Programme or on-going activities</t>
  </si>
  <si>
    <t>Existing budget(y/n)</t>
  </si>
  <si>
    <t>Existing budget source (government, donor?)</t>
  </si>
  <si>
    <t>Estimated cost 
(Local currency)</t>
  </si>
  <si>
    <t>TotalOver5Years</t>
  </si>
  <si>
    <t>CostCategory1</t>
  </si>
  <si>
    <t>CostCategory2</t>
  </si>
  <si>
    <t xml:space="preserve">The JEE or SPAR indicator </t>
  </si>
  <si>
    <t>TOTALS</t>
  </si>
  <si>
    <t>Key activity from draft plan</t>
  </si>
  <si>
    <t>Description 2</t>
  </si>
  <si>
    <t>Detailed cost assumptions (including units, unit costs, quantities, frequency, etc.)</t>
  </si>
  <si>
    <t>Benchmark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</si>
</sst>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8">
    <xf numFmtId="0" fontId="0" fillId="0" borderId="0" xfId="0"/>
    <xf numFmtId="0" fontId="4" fillId="0" borderId="0" xfId="0" applyFont="1" applyFill="1" applyAlignment="1">
      <alignment vertical="center"/>
    </xf>
    <xf numFmtId="0" fontId="5" fillId="3" borderId="0" xfId="0" applyFont="1" applyFill="1" applyAlignment="1"/>
    <xf numFmtId="0" fontId="0" fillId="4" borderId="0" xfId="0" applyFill="1"/>
    <xf numFmtId="0" fontId="6" fillId="0" borderId="0" xfId="0" applyFont="1" applyFill="1" applyAlignment="1">
      <alignment horizontal="left" vertical="top"/>
    </xf>
    <xf numFmtId="0" fontId="7" fillId="5" borderId="0" xfId="0" applyFont="1" applyFill="1" applyAlignment="1">
      <alignment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8" fillId="8" borderId="3" xfId="0" applyFont="1" applyFill="1" applyBorder="1" applyAlignment="1"/>
    <xf numFmtId="0" fontId="9" fillId="8" borderId="4" xfId="0" applyFont="1" applyFill="1" applyBorder="1" applyAlignment="1"/>
    <xf numFmtId="0" fontId="9" fillId="8" borderId="5" xfId="0" applyFont="1" applyFill="1" applyBorder="1" applyAlignment="1"/>
    <xf numFmtId="0" fontId="9" fillId="9" borderId="8" xfId="0" applyFont="1" applyFill="1" applyBorder="1" applyAlignment="1">
      <alignment vertical="top" wrapText="1"/>
    </xf>
    <xf numFmtId="0" fontId="3" fillId="10" borderId="0" xfId="0" applyFont="1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6" fillId="0" borderId="8" xfId="0" applyNumberFormat="1" applyFont="1" applyFill="1" applyBorder="1" applyAlignment="1">
      <alignment vertical="center" wrapText="1"/>
    </xf>
    <xf numFmtId="164" fontId="0" fillId="0" borderId="8" xfId="1" applyNumberFormat="1" applyFont="1" applyBorder="1" applyAlignment="1">
      <alignment vertical="center"/>
    </xf>
    <xf numFmtId="0" fontId="10" fillId="0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0" fillId="6" borderId="0" xfId="0" applyFill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9" fillId="8" borderId="10" xfId="0" applyFont="1" applyFill="1" applyBorder="1" applyAlignment="1">
      <alignment vertical="top" wrapText="1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12" borderId="6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6" fillId="0" borderId="0" xfId="0" applyFont="1"/>
    <xf numFmtId="0" fontId="6" fillId="0" borderId="0" xfId="0" applyFont="1" applyFill="1" applyBorder="1" applyAlignment="1">
      <alignment vertical="center" wrapText="1"/>
    </xf>
    <xf numFmtId="0" fontId="7" fillId="13" borderId="0" xfId="0" applyFont="1" applyFill="1" applyBorder="1" applyAlignment="1">
      <alignment vertical="center" wrapText="1"/>
    </xf>
    <xf numFmtId="0" fontId="11" fillId="13" borderId="0" xfId="0" applyFont="1" applyFill="1" applyBorder="1" applyAlignment="1">
      <alignment vertical="center"/>
    </xf>
    <xf numFmtId="0" fontId="6" fillId="14" borderId="6" xfId="0" applyFont="1" applyFill="1" applyBorder="1" applyAlignment="1">
      <alignment vertical="center"/>
    </xf>
    <xf numFmtId="0" fontId="6" fillId="14" borderId="2" xfId="0" applyFont="1" applyFill="1" applyBorder="1" applyAlignment="1">
      <alignment vertical="center"/>
    </xf>
    <xf numFmtId="0" fontId="6" fillId="14" borderId="7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 wrapText="1"/>
    </xf>
    <xf numFmtId="0" fontId="6" fillId="15" borderId="8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vertical="center" wrapText="1"/>
    </xf>
    <xf numFmtId="0" fontId="6" fillId="16" borderId="1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vertical="center" wrapText="1"/>
    </xf>
    <xf numFmtId="164" fontId="9" fillId="0" borderId="8" xfId="0" applyNumberFormat="1" applyFont="1" applyFill="1" applyBorder="1" applyAlignment="1">
      <alignment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vertical="center"/>
    </xf>
    <xf numFmtId="1" fontId="6" fillId="0" borderId="8" xfId="0" applyNumberFormat="1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6" fillId="18" borderId="0" xfId="0" applyFont="1" applyFill="1" applyBorder="1" applyAlignment="1">
      <alignment horizontal="center" vertical="center"/>
    </xf>
    <xf numFmtId="0" fontId="4" fillId="0" borderId="0" xfId="0" applyFont="1"/>
    <xf numFmtId="0" fontId="6" fillId="0" borderId="0" xfId="0" applyFont="1" applyAlignment="1">
      <alignment wrapText="1"/>
    </xf>
    <xf numFmtId="0" fontId="6" fillId="12" borderId="0" xfId="0" applyFont="1" applyFill="1"/>
    <xf numFmtId="164" fontId="6" fillId="0" borderId="0" xfId="1" applyNumberFormat="1" applyFont="1"/>
    <xf numFmtId="0" fontId="12" fillId="0" borderId="0" xfId="0" applyFont="1"/>
    <xf numFmtId="0" fontId="13" fillId="17" borderId="8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9" fillId="9" borderId="6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9" borderId="7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AMcClelland/Dropbox%20(Resolve)/Resolve%20Library/Prevent%20Epidemics/Team%20Member%20Folders/Chris/Costing%20Tool/WHO/WHO%20Costing%20Tool%202.0/WHO%20NAPHS%20planning%20and%20costing%20tool%2010July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vigation tools"/>
      <sheetName val="Basic Inputs"/>
      <sheetName val="Basic inputs for tool"/>
      <sheetName val="Internal data"/>
      <sheetName val="National Legislation"/>
      <sheetName val="IHR Coordination"/>
      <sheetName val="AMR"/>
      <sheetName val="Zoonotic events"/>
      <sheetName val="Food safety"/>
      <sheetName val="Biosafety and biosecurity"/>
      <sheetName val="Immunization"/>
      <sheetName val="Laboratory"/>
      <sheetName val="Surveillance"/>
      <sheetName val="Reporting"/>
      <sheetName val="HR"/>
      <sheetName val="Health emergency framework"/>
      <sheetName val="Linking PH and security"/>
      <sheetName val="Health service provision"/>
      <sheetName val="Medical countermeasures"/>
      <sheetName val="Risk communication"/>
      <sheetName val="PoE"/>
      <sheetName val="Chemical events"/>
      <sheetName val="Radiation emergencies"/>
      <sheetName val="Other technical  focus area"/>
      <sheetName val="Summary costing tables"/>
      <sheetName val="Graphs"/>
      <sheetName val="Chart1"/>
      <sheetName val="Pending"/>
      <sheetName val="Procurement List"/>
      <sheetName val="WHO NAPHS planning and costing "/>
    </sheetNames>
    <sheetDataSet>
      <sheetData sheetId="0"/>
      <sheetData sheetId="1">
        <row r="67">
          <cell r="D67">
            <v>0</v>
          </cell>
        </row>
      </sheetData>
      <sheetData sheetId="2">
        <row r="6">
          <cell r="C6" t="str">
            <v>&lt;&lt;Please select country name from list&gt;&gt;</v>
          </cell>
        </row>
        <row r="7">
          <cell r="C7">
            <v>2018</v>
          </cell>
        </row>
        <row r="65">
          <cell r="B65" t="str">
            <v>National</v>
          </cell>
          <cell r="C65" t="str">
            <v>Capital</v>
          </cell>
          <cell r="D65" t="str">
            <v>Meeting</v>
          </cell>
          <cell r="E65" t="str">
            <v>Ministry of Health</v>
          </cell>
        </row>
        <row r="66">
          <cell r="B66" t="str">
            <v>SNU1 (provincial/regional/state)</v>
          </cell>
          <cell r="C66" t="str">
            <v>Recurrent</v>
          </cell>
          <cell r="D66" t="str">
            <v>Training</v>
          </cell>
          <cell r="E66" t="str">
            <v>Ministry of Agriculture</v>
          </cell>
        </row>
        <row r="67">
          <cell r="B67" t="str">
            <v>SNU2 (district/county)</v>
          </cell>
          <cell r="C67" t="str">
            <v>Other</v>
          </cell>
          <cell r="D67" t="str">
            <v>Workshop</v>
          </cell>
          <cell r="E67" t="str">
            <v>Ministry of Finance</v>
          </cell>
        </row>
        <row r="68">
          <cell r="B68" t="str">
            <v>Other unit</v>
          </cell>
          <cell r="C68" t="str">
            <v>Other 2</v>
          </cell>
          <cell r="D68" t="str">
            <v>SOP/Guidelines</v>
          </cell>
          <cell r="E68" t="str">
            <v>Other ministry</v>
          </cell>
        </row>
        <row r="69">
          <cell r="C69" t="str">
            <v>Other 3</v>
          </cell>
          <cell r="D69" t="str">
            <v>Communications</v>
          </cell>
          <cell r="E69" t="str">
            <v>Other ministry 2</v>
          </cell>
        </row>
        <row r="70">
          <cell r="C70" t="str">
            <v>Other 4</v>
          </cell>
          <cell r="D70" t="str">
            <v>Construction</v>
          </cell>
          <cell r="E70" t="str">
            <v>Other country partner</v>
          </cell>
        </row>
        <row r="71">
          <cell r="C71" t="str">
            <v>Other 5</v>
          </cell>
          <cell r="D71" t="str">
            <v>Consultancy</v>
          </cell>
          <cell r="E71" t="str">
            <v>Other country partner 2</v>
          </cell>
        </row>
        <row r="72">
          <cell r="C72" t="str">
            <v>Other 6</v>
          </cell>
          <cell r="D72" t="str">
            <v>Evaluation/Assessment</v>
          </cell>
          <cell r="E72" t="str">
            <v>Other 5</v>
          </cell>
        </row>
        <row r="73">
          <cell r="C73" t="str">
            <v>Other 7</v>
          </cell>
          <cell r="D73" t="str">
            <v>Field visits</v>
          </cell>
          <cell r="E73" t="str">
            <v>Other 6</v>
          </cell>
        </row>
        <row r="74">
          <cell r="C74" t="str">
            <v>Other 8</v>
          </cell>
          <cell r="D74" t="str">
            <v>Human Resources</v>
          </cell>
          <cell r="E74" t="str">
            <v>Other 7</v>
          </cell>
        </row>
        <row r="75">
          <cell r="D75" t="str">
            <v>Infrastructure</v>
          </cell>
          <cell r="E75" t="str">
            <v>Other 8</v>
          </cell>
        </row>
        <row r="76">
          <cell r="D76" t="str">
            <v>Printing</v>
          </cell>
          <cell r="E76" t="str">
            <v>Other 9</v>
          </cell>
        </row>
        <row r="77">
          <cell r="D77" t="str">
            <v>Procurement</v>
          </cell>
          <cell r="E77" t="str">
            <v>Other 10</v>
          </cell>
        </row>
        <row r="78">
          <cell r="D78" t="str">
            <v>Service delivery</v>
          </cell>
          <cell r="E78" t="str">
            <v>Other 11</v>
          </cell>
        </row>
        <row r="79">
          <cell r="D79" t="str">
            <v>Simulation exercise</v>
          </cell>
          <cell r="E79" t="str">
            <v>Other 12</v>
          </cell>
        </row>
        <row r="80">
          <cell r="D80" t="str">
            <v>Social mobilisation</v>
          </cell>
          <cell r="E80" t="str">
            <v>Other 13</v>
          </cell>
        </row>
        <row r="81">
          <cell r="D81" t="str">
            <v>Other 1</v>
          </cell>
          <cell r="E81" t="str">
            <v>Other 14</v>
          </cell>
        </row>
        <row r="82">
          <cell r="D82" t="str">
            <v>Other 2</v>
          </cell>
          <cell r="E82" t="str">
            <v>Other 15</v>
          </cell>
        </row>
      </sheetData>
      <sheetData sheetId="3">
        <row r="4">
          <cell r="N4" t="str">
            <v>Afghanistan</v>
          </cell>
          <cell r="O4" t="str">
            <v xml:space="preserve">AFG </v>
          </cell>
        </row>
        <row r="5">
          <cell r="N5" t="str">
            <v>Albania</v>
          </cell>
          <cell r="O5" t="str">
            <v xml:space="preserve">ALB </v>
          </cell>
        </row>
        <row r="6">
          <cell r="N6" t="str">
            <v>Algeria</v>
          </cell>
          <cell r="O6" t="str">
            <v xml:space="preserve">DZA </v>
          </cell>
        </row>
        <row r="7">
          <cell r="N7" t="str">
            <v>Andorra</v>
          </cell>
          <cell r="O7" t="str">
            <v xml:space="preserve">AND </v>
          </cell>
        </row>
        <row r="8">
          <cell r="N8" t="str">
            <v>Angola</v>
          </cell>
          <cell r="O8" t="str">
            <v xml:space="preserve">AGO </v>
          </cell>
        </row>
        <row r="9">
          <cell r="N9" t="str">
            <v>Antigua And Barbuda</v>
          </cell>
          <cell r="O9" t="str">
            <v xml:space="preserve">ATG </v>
          </cell>
        </row>
        <row r="10">
          <cell r="N10" t="str">
            <v>Argentina</v>
          </cell>
          <cell r="O10" t="str">
            <v xml:space="preserve">ARG </v>
          </cell>
        </row>
        <row r="11">
          <cell r="N11" t="str">
            <v>Armenia</v>
          </cell>
          <cell r="O11" t="str">
            <v xml:space="preserve">ARM </v>
          </cell>
        </row>
        <row r="12">
          <cell r="N12" t="str">
            <v>Australia</v>
          </cell>
          <cell r="O12" t="str">
            <v xml:space="preserve">AUS </v>
          </cell>
        </row>
        <row r="13">
          <cell r="N13" t="str">
            <v>Austria</v>
          </cell>
          <cell r="O13" t="str">
            <v xml:space="preserve">AUT </v>
          </cell>
        </row>
        <row r="14">
          <cell r="N14" t="str">
            <v>Azerbaijan</v>
          </cell>
          <cell r="O14" t="str">
            <v xml:space="preserve">AZE </v>
          </cell>
        </row>
        <row r="15">
          <cell r="N15" t="str">
            <v>Bahamas</v>
          </cell>
          <cell r="O15" t="str">
            <v xml:space="preserve">BHS </v>
          </cell>
        </row>
        <row r="16">
          <cell r="N16" t="str">
            <v>Bahrain</v>
          </cell>
          <cell r="O16" t="str">
            <v xml:space="preserve">BHR </v>
          </cell>
        </row>
        <row r="17">
          <cell r="N17" t="str">
            <v>Bangladesh</v>
          </cell>
          <cell r="O17" t="str">
            <v xml:space="preserve">BGD </v>
          </cell>
        </row>
        <row r="18">
          <cell r="N18" t="str">
            <v>Barbados</v>
          </cell>
          <cell r="O18" t="str">
            <v xml:space="preserve">BRB </v>
          </cell>
        </row>
        <row r="19">
          <cell r="N19" t="str">
            <v>Belarus</v>
          </cell>
          <cell r="O19" t="str">
            <v xml:space="preserve">BLR </v>
          </cell>
        </row>
        <row r="20">
          <cell r="N20" t="str">
            <v>Belgium</v>
          </cell>
          <cell r="O20" t="str">
            <v xml:space="preserve">BEL </v>
          </cell>
        </row>
        <row r="21">
          <cell r="N21" t="str">
            <v>Belize</v>
          </cell>
          <cell r="O21" t="str">
            <v xml:space="preserve">BLZ </v>
          </cell>
        </row>
        <row r="22">
          <cell r="N22" t="str">
            <v>Benin</v>
          </cell>
          <cell r="O22" t="str">
            <v xml:space="preserve">BEN </v>
          </cell>
        </row>
        <row r="23">
          <cell r="N23" t="str">
            <v>Bhutan</v>
          </cell>
          <cell r="O23" t="str">
            <v xml:space="preserve">BTN </v>
          </cell>
        </row>
        <row r="24">
          <cell r="N24" t="str">
            <v>Bolivia</v>
          </cell>
          <cell r="O24" t="str">
            <v>BOL</v>
          </cell>
        </row>
        <row r="25">
          <cell r="N25" t="str">
            <v>Bosnia and Herzegovina</v>
          </cell>
          <cell r="O25" t="str">
            <v xml:space="preserve">BIH </v>
          </cell>
        </row>
        <row r="26">
          <cell r="N26" t="str">
            <v>Botswana</v>
          </cell>
          <cell r="O26" t="str">
            <v xml:space="preserve">BWA </v>
          </cell>
        </row>
        <row r="27">
          <cell r="N27" t="str">
            <v>Brazil</v>
          </cell>
          <cell r="O27" t="str">
            <v xml:space="preserve">BRA </v>
          </cell>
        </row>
        <row r="28">
          <cell r="N28" t="str">
            <v>Brunei Darussalam</v>
          </cell>
          <cell r="O28" t="str">
            <v xml:space="preserve">BRN </v>
          </cell>
        </row>
        <row r="29">
          <cell r="N29" t="str">
            <v>Bulgaria</v>
          </cell>
          <cell r="O29" t="str">
            <v xml:space="preserve">BGR </v>
          </cell>
        </row>
        <row r="30">
          <cell r="N30" t="str">
            <v>Burkina Faso</v>
          </cell>
          <cell r="O30" t="str">
            <v xml:space="preserve">BFA </v>
          </cell>
        </row>
        <row r="31">
          <cell r="N31" t="str">
            <v>Burundi</v>
          </cell>
          <cell r="O31" t="str">
            <v xml:space="preserve">BDI </v>
          </cell>
        </row>
        <row r="32">
          <cell r="N32" t="str">
            <v>Cambodia</v>
          </cell>
          <cell r="O32" t="str">
            <v xml:space="preserve">KHM </v>
          </cell>
        </row>
        <row r="33">
          <cell r="N33" t="str">
            <v>Cameroon</v>
          </cell>
          <cell r="O33" t="str">
            <v xml:space="preserve">CMR </v>
          </cell>
        </row>
        <row r="34">
          <cell r="N34" t="str">
            <v>Canada</v>
          </cell>
          <cell r="O34" t="str">
            <v xml:space="preserve">CAN </v>
          </cell>
        </row>
        <row r="35">
          <cell r="N35" t="str">
            <v>Cape Verde</v>
          </cell>
          <cell r="O35" t="str">
            <v>CPV</v>
          </cell>
        </row>
        <row r="36">
          <cell r="N36" t="str">
            <v>Central African Republic</v>
          </cell>
          <cell r="O36" t="str">
            <v xml:space="preserve">CAF </v>
          </cell>
        </row>
        <row r="37">
          <cell r="N37" t="str">
            <v>Chad</v>
          </cell>
          <cell r="O37" t="str">
            <v xml:space="preserve">TCD </v>
          </cell>
        </row>
        <row r="38">
          <cell r="N38" t="str">
            <v>Chile</v>
          </cell>
          <cell r="O38" t="str">
            <v xml:space="preserve">CHL </v>
          </cell>
        </row>
        <row r="39">
          <cell r="N39" t="str">
            <v>China</v>
          </cell>
          <cell r="O39" t="str">
            <v xml:space="preserve">CHN </v>
          </cell>
        </row>
        <row r="40">
          <cell r="N40" t="str">
            <v>Colombia</v>
          </cell>
          <cell r="O40" t="str">
            <v xml:space="preserve">COL </v>
          </cell>
        </row>
        <row r="41">
          <cell r="N41" t="str">
            <v>Comoros</v>
          </cell>
          <cell r="O41" t="str">
            <v xml:space="preserve">COM </v>
          </cell>
        </row>
        <row r="42">
          <cell r="N42" t="str">
            <v>Congo</v>
          </cell>
          <cell r="O42" t="str">
            <v xml:space="preserve">COG </v>
          </cell>
        </row>
        <row r="43">
          <cell r="N43" t="str">
            <v>Cook Islands</v>
          </cell>
          <cell r="O43" t="str">
            <v xml:space="preserve">COK </v>
          </cell>
        </row>
        <row r="44">
          <cell r="N44" t="str">
            <v>Costa Rica</v>
          </cell>
          <cell r="O44" t="str">
            <v xml:space="preserve">CRI </v>
          </cell>
        </row>
        <row r="45">
          <cell r="N45" t="str">
            <v>Côte d'Ivoire</v>
          </cell>
          <cell r="O45" t="str">
            <v xml:space="preserve">CIV </v>
          </cell>
        </row>
        <row r="46">
          <cell r="N46" t="str">
            <v>Croatia</v>
          </cell>
          <cell r="O46" t="str">
            <v xml:space="preserve">HRV </v>
          </cell>
        </row>
        <row r="47">
          <cell r="N47" t="str">
            <v>Cuba</v>
          </cell>
          <cell r="O47" t="str">
            <v xml:space="preserve">CUB </v>
          </cell>
        </row>
        <row r="48">
          <cell r="N48" t="str">
            <v>Cyprus</v>
          </cell>
          <cell r="O48" t="str">
            <v xml:space="preserve">CYP </v>
          </cell>
        </row>
        <row r="49">
          <cell r="N49" t="str">
            <v>Czech Republic</v>
          </cell>
          <cell r="O49" t="str">
            <v xml:space="preserve">CZE </v>
          </cell>
        </row>
        <row r="50">
          <cell r="N50" t="str">
            <v>Democratic Peoples Republic of Korea</v>
          </cell>
          <cell r="O50" t="str">
            <v>PRK</v>
          </cell>
        </row>
        <row r="51">
          <cell r="N51" t="str">
            <v>Democratic Republic of the Congo</v>
          </cell>
          <cell r="O51" t="str">
            <v>COD</v>
          </cell>
        </row>
        <row r="52">
          <cell r="N52" t="str">
            <v>Denmark</v>
          </cell>
          <cell r="O52" t="str">
            <v xml:space="preserve">DNK </v>
          </cell>
        </row>
        <row r="53">
          <cell r="N53" t="str">
            <v>Djibouti</v>
          </cell>
          <cell r="O53" t="str">
            <v xml:space="preserve">DJI </v>
          </cell>
        </row>
        <row r="54">
          <cell r="N54" t="str">
            <v>Dominica</v>
          </cell>
          <cell r="O54" t="str">
            <v xml:space="preserve">DMA </v>
          </cell>
        </row>
        <row r="55">
          <cell r="N55" t="str">
            <v>Dominican Republic</v>
          </cell>
          <cell r="O55" t="str">
            <v xml:space="preserve">DOM </v>
          </cell>
        </row>
        <row r="56">
          <cell r="N56" t="str">
            <v>Ecuador</v>
          </cell>
          <cell r="O56" t="str">
            <v xml:space="preserve">ECU </v>
          </cell>
        </row>
        <row r="57">
          <cell r="N57" t="str">
            <v>Egypt</v>
          </cell>
          <cell r="O57" t="str">
            <v xml:space="preserve">EGY </v>
          </cell>
        </row>
        <row r="58">
          <cell r="N58" t="str">
            <v>El Salvador</v>
          </cell>
          <cell r="O58" t="str">
            <v xml:space="preserve">SLV </v>
          </cell>
        </row>
        <row r="59">
          <cell r="N59" t="str">
            <v>Equatorial Guinea</v>
          </cell>
          <cell r="O59" t="str">
            <v xml:space="preserve">GNQ </v>
          </cell>
        </row>
        <row r="60">
          <cell r="N60" t="str">
            <v>Eritrea</v>
          </cell>
          <cell r="O60" t="str">
            <v xml:space="preserve">ERI </v>
          </cell>
        </row>
        <row r="61">
          <cell r="N61" t="str">
            <v>Estonia</v>
          </cell>
          <cell r="O61" t="str">
            <v xml:space="preserve">EST </v>
          </cell>
        </row>
        <row r="62">
          <cell r="N62" t="str">
            <v>Ethiopia</v>
          </cell>
          <cell r="O62" t="str">
            <v xml:space="preserve">ETH </v>
          </cell>
        </row>
        <row r="63">
          <cell r="N63" t="str">
            <v>Fiji</v>
          </cell>
          <cell r="O63" t="str">
            <v xml:space="preserve">FJI </v>
          </cell>
        </row>
        <row r="64">
          <cell r="N64" t="str">
            <v>Finland</v>
          </cell>
          <cell r="O64" t="str">
            <v xml:space="preserve">FIN </v>
          </cell>
        </row>
        <row r="65">
          <cell r="N65" t="str">
            <v>France</v>
          </cell>
          <cell r="O65" t="str">
            <v xml:space="preserve">FRA </v>
          </cell>
        </row>
        <row r="66">
          <cell r="N66" t="str">
            <v>Gabon</v>
          </cell>
          <cell r="O66" t="str">
            <v xml:space="preserve">GAB </v>
          </cell>
        </row>
        <row r="67">
          <cell r="N67" t="str">
            <v>Gambia</v>
          </cell>
          <cell r="O67" t="str">
            <v xml:space="preserve">GMB </v>
          </cell>
        </row>
        <row r="68">
          <cell r="N68" t="str">
            <v>Georgia</v>
          </cell>
          <cell r="O68" t="str">
            <v xml:space="preserve">GEO </v>
          </cell>
        </row>
        <row r="69">
          <cell r="N69" t="str">
            <v>Germany</v>
          </cell>
          <cell r="O69" t="str">
            <v xml:space="preserve">DEU </v>
          </cell>
        </row>
        <row r="70">
          <cell r="N70" t="str">
            <v>Ghana</v>
          </cell>
          <cell r="O70" t="str">
            <v xml:space="preserve">GHA </v>
          </cell>
        </row>
        <row r="71">
          <cell r="N71" t="str">
            <v>Greece</v>
          </cell>
          <cell r="O71" t="str">
            <v xml:space="preserve">GRC </v>
          </cell>
        </row>
        <row r="72">
          <cell r="N72" t="str">
            <v>Grenada</v>
          </cell>
          <cell r="O72" t="str">
            <v xml:space="preserve">GRD </v>
          </cell>
        </row>
        <row r="73">
          <cell r="N73" t="str">
            <v>Guatemala</v>
          </cell>
          <cell r="O73" t="str">
            <v xml:space="preserve">GTM </v>
          </cell>
        </row>
        <row r="74">
          <cell r="N74" t="str">
            <v>Guinea</v>
          </cell>
          <cell r="O74" t="str">
            <v xml:space="preserve">GIN </v>
          </cell>
        </row>
        <row r="75">
          <cell r="N75" t="str">
            <v>Guinea-Bissau</v>
          </cell>
          <cell r="O75" t="str">
            <v xml:space="preserve">GNB </v>
          </cell>
        </row>
        <row r="76">
          <cell r="N76" t="str">
            <v>Guyana</v>
          </cell>
          <cell r="O76" t="str">
            <v xml:space="preserve">GUY </v>
          </cell>
        </row>
        <row r="77">
          <cell r="N77" t="str">
            <v>Haiti</v>
          </cell>
          <cell r="O77" t="str">
            <v xml:space="preserve">HTI </v>
          </cell>
        </row>
        <row r="78">
          <cell r="N78" t="str">
            <v>Honduras</v>
          </cell>
          <cell r="O78" t="str">
            <v xml:space="preserve">HND </v>
          </cell>
        </row>
        <row r="79">
          <cell r="N79" t="str">
            <v>Hungary</v>
          </cell>
          <cell r="O79" t="str">
            <v xml:space="preserve">HUN </v>
          </cell>
        </row>
        <row r="80">
          <cell r="N80" t="str">
            <v>Iceland</v>
          </cell>
          <cell r="O80" t="str">
            <v xml:space="preserve">ISL </v>
          </cell>
        </row>
        <row r="81">
          <cell r="N81" t="str">
            <v>India</v>
          </cell>
          <cell r="O81" t="str">
            <v xml:space="preserve">IND </v>
          </cell>
        </row>
        <row r="82">
          <cell r="N82" t="str">
            <v>Indonesia</v>
          </cell>
          <cell r="O82" t="str">
            <v xml:space="preserve">IDN </v>
          </cell>
        </row>
        <row r="83">
          <cell r="N83" t="str">
            <v>Iran, Islamic Republic of</v>
          </cell>
          <cell r="O83" t="str">
            <v xml:space="preserve">IRN </v>
          </cell>
        </row>
        <row r="84">
          <cell r="N84" t="str">
            <v>Iraq</v>
          </cell>
          <cell r="O84" t="str">
            <v xml:space="preserve">IRQ </v>
          </cell>
        </row>
        <row r="85">
          <cell r="N85" t="str">
            <v>Ireland</v>
          </cell>
          <cell r="O85" t="str">
            <v xml:space="preserve">IRL </v>
          </cell>
        </row>
        <row r="86">
          <cell r="N86" t="str">
            <v>Israel</v>
          </cell>
          <cell r="O86" t="str">
            <v xml:space="preserve">ISR </v>
          </cell>
        </row>
        <row r="87">
          <cell r="N87" t="str">
            <v>Italy</v>
          </cell>
          <cell r="O87" t="str">
            <v xml:space="preserve">ITA </v>
          </cell>
        </row>
        <row r="88">
          <cell r="N88" t="str">
            <v>Jamaica</v>
          </cell>
          <cell r="O88" t="str">
            <v xml:space="preserve">JAM </v>
          </cell>
        </row>
        <row r="89">
          <cell r="N89" t="str">
            <v>Japan</v>
          </cell>
          <cell r="O89" t="str">
            <v xml:space="preserve">JPN </v>
          </cell>
        </row>
        <row r="90">
          <cell r="N90" t="str">
            <v>Jordan</v>
          </cell>
          <cell r="O90" t="str">
            <v xml:space="preserve">JOR </v>
          </cell>
        </row>
        <row r="91">
          <cell r="N91" t="str">
            <v>Kazakhstan</v>
          </cell>
          <cell r="O91" t="str">
            <v xml:space="preserve">KAZ </v>
          </cell>
        </row>
        <row r="92">
          <cell r="N92" t="str">
            <v>Kenya</v>
          </cell>
          <cell r="O92" t="str">
            <v xml:space="preserve">KEN </v>
          </cell>
        </row>
        <row r="93">
          <cell r="N93" t="str">
            <v>Kiribati</v>
          </cell>
          <cell r="O93" t="str">
            <v xml:space="preserve">KIR </v>
          </cell>
        </row>
        <row r="94">
          <cell r="N94" t="str">
            <v>Korea, Republic of</v>
          </cell>
          <cell r="O94" t="str">
            <v xml:space="preserve">KOR </v>
          </cell>
        </row>
        <row r="95">
          <cell r="N95" t="str">
            <v>Kuwait</v>
          </cell>
          <cell r="O95" t="str">
            <v xml:space="preserve">KWT </v>
          </cell>
        </row>
        <row r="96">
          <cell r="N96" t="str">
            <v>Kyrgyzstan</v>
          </cell>
          <cell r="O96" t="str">
            <v xml:space="preserve">KGZ </v>
          </cell>
        </row>
        <row r="97">
          <cell r="N97" t="str">
            <v>Lao People's Democratic Republic</v>
          </cell>
          <cell r="O97" t="str">
            <v xml:space="preserve">LAO </v>
          </cell>
        </row>
        <row r="98">
          <cell r="N98" t="str">
            <v>Latvia</v>
          </cell>
          <cell r="O98" t="str">
            <v xml:space="preserve">LVA </v>
          </cell>
        </row>
        <row r="99">
          <cell r="N99" t="str">
            <v>Lebanon</v>
          </cell>
          <cell r="O99" t="str">
            <v xml:space="preserve">LBN </v>
          </cell>
        </row>
        <row r="100">
          <cell r="N100" t="str">
            <v>Lesotho</v>
          </cell>
          <cell r="O100" t="str">
            <v xml:space="preserve">LSO </v>
          </cell>
        </row>
        <row r="101">
          <cell r="N101" t="str">
            <v>Liberia</v>
          </cell>
          <cell r="O101" t="str">
            <v xml:space="preserve">LBR </v>
          </cell>
        </row>
        <row r="102">
          <cell r="N102" t="str">
            <v>Libya</v>
          </cell>
          <cell r="O102" t="str">
            <v>LBY</v>
          </cell>
        </row>
        <row r="103">
          <cell r="N103" t="str">
            <v>Lithuania</v>
          </cell>
          <cell r="O103" t="str">
            <v xml:space="preserve">LTU </v>
          </cell>
        </row>
        <row r="104">
          <cell r="N104" t="str">
            <v>Luxembourg</v>
          </cell>
          <cell r="O104" t="str">
            <v xml:space="preserve">LUX </v>
          </cell>
        </row>
        <row r="105">
          <cell r="N105" t="str">
            <v>Macedonia, the former Yugoslav Republic of</v>
          </cell>
          <cell r="O105" t="str">
            <v xml:space="preserve">MKD </v>
          </cell>
        </row>
        <row r="106">
          <cell r="N106" t="str">
            <v>Madagascar</v>
          </cell>
          <cell r="O106" t="str">
            <v xml:space="preserve">MDG </v>
          </cell>
        </row>
        <row r="107">
          <cell r="N107" t="str">
            <v>Malawi</v>
          </cell>
          <cell r="O107" t="str">
            <v xml:space="preserve">MWI </v>
          </cell>
        </row>
        <row r="108">
          <cell r="N108" t="str">
            <v>Malaysia</v>
          </cell>
          <cell r="O108" t="str">
            <v xml:space="preserve">MYS </v>
          </cell>
        </row>
        <row r="109">
          <cell r="N109" t="str">
            <v>Maldives</v>
          </cell>
          <cell r="O109" t="str">
            <v xml:space="preserve">MDV </v>
          </cell>
        </row>
        <row r="110">
          <cell r="N110" t="str">
            <v>Mali</v>
          </cell>
          <cell r="O110" t="str">
            <v xml:space="preserve">MLI </v>
          </cell>
        </row>
        <row r="111">
          <cell r="N111" t="str">
            <v>Malta</v>
          </cell>
          <cell r="O111" t="str">
            <v xml:space="preserve">MLT </v>
          </cell>
        </row>
        <row r="112">
          <cell r="N112" t="str">
            <v>Marshall Islands</v>
          </cell>
          <cell r="O112" t="str">
            <v xml:space="preserve">MHL </v>
          </cell>
        </row>
        <row r="113">
          <cell r="N113" t="str">
            <v>Mauritania</v>
          </cell>
          <cell r="O113" t="str">
            <v xml:space="preserve">MRT </v>
          </cell>
        </row>
        <row r="114">
          <cell r="N114" t="str">
            <v>Mauritius</v>
          </cell>
          <cell r="O114" t="str">
            <v xml:space="preserve">MUS </v>
          </cell>
        </row>
        <row r="115">
          <cell r="N115" t="str">
            <v>Mexico</v>
          </cell>
          <cell r="O115" t="str">
            <v xml:space="preserve">MEX </v>
          </cell>
        </row>
        <row r="116">
          <cell r="N116" t="str">
            <v>Micronesia, Federated States of</v>
          </cell>
          <cell r="O116" t="str">
            <v xml:space="preserve">FSM </v>
          </cell>
        </row>
        <row r="117">
          <cell r="N117" t="str">
            <v>Moldova, Republic of</v>
          </cell>
          <cell r="O117" t="str">
            <v xml:space="preserve">MDA </v>
          </cell>
        </row>
        <row r="118">
          <cell r="N118" t="str">
            <v>Monaco</v>
          </cell>
          <cell r="O118" t="str">
            <v xml:space="preserve">MCO </v>
          </cell>
        </row>
        <row r="119">
          <cell r="N119" t="str">
            <v>Mongolia</v>
          </cell>
          <cell r="O119" t="str">
            <v xml:space="preserve">MNG </v>
          </cell>
        </row>
        <row r="120">
          <cell r="N120" t="str">
            <v>Montenegro</v>
          </cell>
          <cell r="O120" t="str">
            <v xml:space="preserve">MNE </v>
          </cell>
        </row>
        <row r="121">
          <cell r="N121" t="str">
            <v>Morocco</v>
          </cell>
          <cell r="O121" t="str">
            <v xml:space="preserve">MAR </v>
          </cell>
        </row>
        <row r="122">
          <cell r="N122" t="str">
            <v>Mozambique</v>
          </cell>
          <cell r="O122" t="str">
            <v xml:space="preserve">MOZ </v>
          </cell>
        </row>
        <row r="123">
          <cell r="N123" t="str">
            <v>Myanmar</v>
          </cell>
          <cell r="O123" t="str">
            <v xml:space="preserve">MMR </v>
          </cell>
        </row>
        <row r="124">
          <cell r="N124" t="str">
            <v>Namibia</v>
          </cell>
          <cell r="O124" t="str">
            <v xml:space="preserve">NAM </v>
          </cell>
        </row>
        <row r="125">
          <cell r="N125" t="str">
            <v>Nauru</v>
          </cell>
          <cell r="O125" t="str">
            <v xml:space="preserve">NRU </v>
          </cell>
        </row>
        <row r="126">
          <cell r="N126" t="str">
            <v>Nepal</v>
          </cell>
          <cell r="O126" t="str">
            <v xml:space="preserve">NPL </v>
          </cell>
        </row>
        <row r="127">
          <cell r="N127" t="str">
            <v>Netherlands</v>
          </cell>
          <cell r="O127" t="str">
            <v xml:space="preserve">NLD </v>
          </cell>
        </row>
        <row r="128">
          <cell r="N128" t="str">
            <v>New Zealand</v>
          </cell>
          <cell r="O128" t="str">
            <v xml:space="preserve">NZL </v>
          </cell>
        </row>
        <row r="129">
          <cell r="N129" t="str">
            <v>Nicaragua</v>
          </cell>
          <cell r="O129" t="str">
            <v xml:space="preserve">NIC </v>
          </cell>
        </row>
        <row r="130">
          <cell r="N130" t="str">
            <v>Niger</v>
          </cell>
          <cell r="O130" t="str">
            <v xml:space="preserve">NER </v>
          </cell>
        </row>
        <row r="131">
          <cell r="N131" t="str">
            <v>Nigeria</v>
          </cell>
          <cell r="O131" t="str">
            <v xml:space="preserve">NGA </v>
          </cell>
        </row>
        <row r="132">
          <cell r="N132" t="str">
            <v>Niue</v>
          </cell>
          <cell r="O132" t="str">
            <v xml:space="preserve">NIU </v>
          </cell>
        </row>
        <row r="133">
          <cell r="N133" t="str">
            <v>Norway</v>
          </cell>
          <cell r="O133" t="str">
            <v xml:space="preserve">NOR </v>
          </cell>
        </row>
        <row r="134">
          <cell r="N134" t="str">
            <v>Oman</v>
          </cell>
          <cell r="O134" t="str">
            <v xml:space="preserve">OMN </v>
          </cell>
        </row>
        <row r="135">
          <cell r="N135" t="str">
            <v>Pakistan</v>
          </cell>
          <cell r="O135" t="str">
            <v xml:space="preserve">PAK </v>
          </cell>
        </row>
        <row r="136">
          <cell r="N136" t="str">
            <v>Palau</v>
          </cell>
          <cell r="O136" t="str">
            <v xml:space="preserve">PLW </v>
          </cell>
        </row>
        <row r="137">
          <cell r="N137" t="str">
            <v>Panama</v>
          </cell>
          <cell r="O137" t="str">
            <v xml:space="preserve">PAN </v>
          </cell>
        </row>
        <row r="138">
          <cell r="N138" t="str">
            <v>Papua New Guinea</v>
          </cell>
          <cell r="O138" t="str">
            <v xml:space="preserve">PNG </v>
          </cell>
        </row>
        <row r="139">
          <cell r="N139" t="str">
            <v>Paraguay</v>
          </cell>
          <cell r="O139" t="str">
            <v xml:space="preserve">PRY </v>
          </cell>
        </row>
        <row r="140">
          <cell r="N140" t="str">
            <v>Peru</v>
          </cell>
          <cell r="O140" t="str">
            <v xml:space="preserve">PER </v>
          </cell>
        </row>
        <row r="141">
          <cell r="N141" t="str">
            <v>Philippines</v>
          </cell>
          <cell r="O141" t="str">
            <v xml:space="preserve">PHL </v>
          </cell>
        </row>
        <row r="142">
          <cell r="N142" t="str">
            <v>Poland</v>
          </cell>
          <cell r="O142" t="str">
            <v xml:space="preserve">POL </v>
          </cell>
        </row>
        <row r="143">
          <cell r="N143" t="str">
            <v>Portugal</v>
          </cell>
          <cell r="O143" t="str">
            <v xml:space="preserve">PRT </v>
          </cell>
        </row>
        <row r="144">
          <cell r="N144" t="str">
            <v>Qatar</v>
          </cell>
          <cell r="O144" t="str">
            <v xml:space="preserve">QAT </v>
          </cell>
        </row>
        <row r="145">
          <cell r="N145" t="str">
            <v>Romania</v>
          </cell>
          <cell r="O145" t="str">
            <v xml:space="preserve">ROU </v>
          </cell>
        </row>
        <row r="146">
          <cell r="N146" t="str">
            <v>Russian Federation</v>
          </cell>
          <cell r="O146" t="str">
            <v xml:space="preserve">RUS </v>
          </cell>
        </row>
        <row r="147">
          <cell r="N147" t="str">
            <v>Rwanda</v>
          </cell>
          <cell r="O147" t="str">
            <v xml:space="preserve">RWA </v>
          </cell>
        </row>
        <row r="148">
          <cell r="N148" t="str">
            <v>Saint Kitts and Nevis</v>
          </cell>
          <cell r="O148" t="str">
            <v xml:space="preserve">KNA </v>
          </cell>
        </row>
        <row r="149">
          <cell r="N149" t="str">
            <v>Saint Lucia</v>
          </cell>
          <cell r="O149" t="str">
            <v xml:space="preserve">LCA </v>
          </cell>
        </row>
        <row r="150">
          <cell r="N150" t="str">
            <v>Saint Vincent and the Grenadines</v>
          </cell>
          <cell r="O150" t="str">
            <v xml:space="preserve">VCT </v>
          </cell>
        </row>
        <row r="151">
          <cell r="N151" t="str">
            <v>Samoa</v>
          </cell>
          <cell r="O151" t="str">
            <v xml:space="preserve">WSM </v>
          </cell>
        </row>
        <row r="152">
          <cell r="N152" t="str">
            <v>San Marino</v>
          </cell>
          <cell r="O152" t="str">
            <v xml:space="preserve">SMR </v>
          </cell>
        </row>
        <row r="153">
          <cell r="N153" t="str">
            <v>Sao Tome And Principe</v>
          </cell>
          <cell r="O153" t="str">
            <v xml:space="preserve">STP </v>
          </cell>
        </row>
        <row r="154">
          <cell r="N154" t="str">
            <v>Saudi Arabia</v>
          </cell>
          <cell r="O154" t="str">
            <v xml:space="preserve">SAU </v>
          </cell>
        </row>
        <row r="155">
          <cell r="N155" t="str">
            <v>Senegal</v>
          </cell>
          <cell r="O155" t="str">
            <v xml:space="preserve">SEN </v>
          </cell>
        </row>
        <row r="156">
          <cell r="N156" t="str">
            <v>Serbia</v>
          </cell>
          <cell r="O156" t="str">
            <v xml:space="preserve">SRB </v>
          </cell>
        </row>
        <row r="157">
          <cell r="N157" t="str">
            <v>Seychelles</v>
          </cell>
          <cell r="O157" t="str">
            <v xml:space="preserve">SYC </v>
          </cell>
        </row>
        <row r="158">
          <cell r="N158" t="str">
            <v>Sierra Leone</v>
          </cell>
          <cell r="O158" t="str">
            <v xml:space="preserve">SLE </v>
          </cell>
        </row>
        <row r="159">
          <cell r="N159" t="str">
            <v>Singapore</v>
          </cell>
          <cell r="O159" t="str">
            <v xml:space="preserve">SGP </v>
          </cell>
        </row>
        <row r="160">
          <cell r="N160" t="str">
            <v>Slovakia</v>
          </cell>
          <cell r="O160" t="str">
            <v xml:space="preserve">SVK </v>
          </cell>
        </row>
        <row r="161">
          <cell r="N161" t="str">
            <v>Slovenia</v>
          </cell>
          <cell r="O161" t="str">
            <v xml:space="preserve">SVN </v>
          </cell>
        </row>
        <row r="162">
          <cell r="N162" t="str">
            <v>Somalia</v>
          </cell>
          <cell r="O162" t="str">
            <v xml:space="preserve">SOM </v>
          </cell>
        </row>
        <row r="163">
          <cell r="N163" t="str">
            <v>Solomon Islands</v>
          </cell>
          <cell r="O163" t="str">
            <v xml:space="preserve">SLB </v>
          </cell>
        </row>
        <row r="164">
          <cell r="N164" t="str">
            <v>South Africa</v>
          </cell>
          <cell r="O164" t="str">
            <v xml:space="preserve">ZAF </v>
          </cell>
        </row>
        <row r="165">
          <cell r="N165" t="str">
            <v>Spain</v>
          </cell>
          <cell r="O165" t="str">
            <v xml:space="preserve">ESP </v>
          </cell>
        </row>
        <row r="166">
          <cell r="N166" t="str">
            <v>Sri Lanka</v>
          </cell>
          <cell r="O166" t="str">
            <v xml:space="preserve">LKA </v>
          </cell>
        </row>
        <row r="167">
          <cell r="N167" t="str">
            <v>Sudan</v>
          </cell>
          <cell r="O167" t="str">
            <v xml:space="preserve">SDN </v>
          </cell>
        </row>
        <row r="168">
          <cell r="N168" t="str">
            <v>South Sudan</v>
          </cell>
          <cell r="O168" t="str">
            <v>SSD</v>
          </cell>
        </row>
        <row r="169">
          <cell r="N169" t="str">
            <v>Suriname</v>
          </cell>
          <cell r="O169" t="str">
            <v xml:space="preserve">SUR </v>
          </cell>
        </row>
        <row r="170">
          <cell r="N170" t="str">
            <v>Swaziland</v>
          </cell>
          <cell r="O170" t="str">
            <v xml:space="preserve">SWZ </v>
          </cell>
        </row>
        <row r="171">
          <cell r="N171" t="str">
            <v>Sweden</v>
          </cell>
          <cell r="O171" t="str">
            <v xml:space="preserve">SWE </v>
          </cell>
        </row>
        <row r="172">
          <cell r="N172" t="str">
            <v>Switzerland</v>
          </cell>
          <cell r="O172" t="str">
            <v xml:space="preserve">CHE </v>
          </cell>
        </row>
        <row r="173">
          <cell r="N173" t="str">
            <v>Syrian Arab Republic</v>
          </cell>
          <cell r="O173" t="str">
            <v xml:space="preserve">SYR </v>
          </cell>
        </row>
        <row r="174">
          <cell r="N174" t="str">
            <v>Tanzania, United Republic of</v>
          </cell>
          <cell r="O174" t="str">
            <v xml:space="preserve">TZA </v>
          </cell>
        </row>
        <row r="175">
          <cell r="N175" t="str">
            <v>Tanzania, United Republic of (Zanzibar)</v>
          </cell>
          <cell r="O175" t="str">
            <v>ZAN</v>
          </cell>
        </row>
        <row r="176">
          <cell r="N176" t="str">
            <v>Tajikistan</v>
          </cell>
          <cell r="O176" t="str">
            <v xml:space="preserve">TJK </v>
          </cell>
        </row>
        <row r="177">
          <cell r="N177" t="str">
            <v>Thailand</v>
          </cell>
          <cell r="O177" t="str">
            <v xml:space="preserve">THA </v>
          </cell>
        </row>
        <row r="178">
          <cell r="N178" t="str">
            <v>Timor-Leste</v>
          </cell>
          <cell r="O178" t="str">
            <v xml:space="preserve">TLS </v>
          </cell>
        </row>
        <row r="179">
          <cell r="N179" t="str">
            <v>Togo</v>
          </cell>
          <cell r="O179" t="str">
            <v xml:space="preserve">TGO </v>
          </cell>
        </row>
        <row r="180">
          <cell r="N180" t="str">
            <v>Tonga</v>
          </cell>
          <cell r="O180" t="str">
            <v xml:space="preserve">TON </v>
          </cell>
        </row>
        <row r="181">
          <cell r="N181" t="str">
            <v>Trinidad and Tobago</v>
          </cell>
          <cell r="O181" t="str">
            <v xml:space="preserve">TTO </v>
          </cell>
        </row>
        <row r="182">
          <cell r="N182" t="str">
            <v>Tunisia</v>
          </cell>
          <cell r="O182" t="str">
            <v xml:space="preserve">TUN </v>
          </cell>
        </row>
        <row r="183">
          <cell r="N183" t="str">
            <v>Turkey</v>
          </cell>
          <cell r="O183" t="str">
            <v xml:space="preserve">TUR </v>
          </cell>
        </row>
        <row r="184">
          <cell r="N184" t="str">
            <v>Turkmenistan</v>
          </cell>
          <cell r="O184" t="str">
            <v xml:space="preserve">TKM </v>
          </cell>
        </row>
        <row r="185">
          <cell r="N185" t="str">
            <v>Tuvalu</v>
          </cell>
          <cell r="O185" t="str">
            <v xml:space="preserve">TUV </v>
          </cell>
        </row>
        <row r="186">
          <cell r="N186" t="str">
            <v>Uganda</v>
          </cell>
          <cell r="O186" t="str">
            <v xml:space="preserve">UGA </v>
          </cell>
        </row>
        <row r="187">
          <cell r="N187" t="str">
            <v>Ukraine</v>
          </cell>
          <cell r="O187" t="str">
            <v xml:space="preserve">UKR </v>
          </cell>
        </row>
        <row r="188">
          <cell r="N188" t="str">
            <v>United Arab Emirates</v>
          </cell>
          <cell r="O188" t="str">
            <v xml:space="preserve">ARE </v>
          </cell>
        </row>
        <row r="189">
          <cell r="N189" t="str">
            <v>United Kingdom</v>
          </cell>
          <cell r="O189" t="str">
            <v xml:space="preserve">GBR </v>
          </cell>
        </row>
        <row r="190">
          <cell r="N190" t="str">
            <v>United States of America</v>
          </cell>
          <cell r="O190" t="str">
            <v>USA</v>
          </cell>
        </row>
        <row r="191">
          <cell r="N191" t="str">
            <v>Uruguay</v>
          </cell>
          <cell r="O191" t="str">
            <v xml:space="preserve">URY </v>
          </cell>
        </row>
        <row r="192">
          <cell r="N192" t="str">
            <v>Uzbekistan</v>
          </cell>
          <cell r="O192" t="str">
            <v xml:space="preserve">UZB </v>
          </cell>
        </row>
        <row r="193">
          <cell r="N193" t="str">
            <v>Vanuatu</v>
          </cell>
          <cell r="O193" t="str">
            <v xml:space="preserve">VUT </v>
          </cell>
        </row>
        <row r="194">
          <cell r="N194" t="str">
            <v>Venezuela</v>
          </cell>
          <cell r="O194" t="str">
            <v>VEN</v>
          </cell>
        </row>
        <row r="195">
          <cell r="N195" t="str">
            <v>Viet Nam</v>
          </cell>
          <cell r="O195" t="str">
            <v xml:space="preserve">VNM </v>
          </cell>
        </row>
        <row r="196">
          <cell r="N196" t="str">
            <v>Yemen</v>
          </cell>
          <cell r="O196" t="str">
            <v xml:space="preserve">YEM </v>
          </cell>
        </row>
        <row r="197">
          <cell r="N197" t="str">
            <v>Zambia</v>
          </cell>
          <cell r="O197" t="str">
            <v xml:space="preserve">ZMB </v>
          </cell>
        </row>
        <row r="198">
          <cell r="N198" t="str">
            <v>Zimbabwe</v>
          </cell>
          <cell r="O198" t="str">
            <v xml:space="preserve">ZWE 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/>
      <sheetData sheetId="28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3F79-22DF-4E7A-A5A7-CD712129B15A}">
  <dimension ref="A1:XFC173"/>
  <sheetViews>
    <sheetView tabSelected="1" workbookViewId="0">
      <selection activeCell="C8" sqref="C8"/>
    </sheetView>
  </sheetViews>
  <sheetFormatPr baseColWidth="10" defaultColWidth="8.83203125" defaultRowHeight="16" outlineLevelRow="1" x14ac:dyDescent="0.2"/>
  <cols>
    <col min="1" max="1" width="9.83203125" style="34" customWidth="1"/>
    <col min="2" max="2" width="30.1640625" style="34" customWidth="1"/>
    <col min="3" max="3" width="30.1640625" style="59" customWidth="1"/>
    <col min="4" max="4" width="23.5" style="34" customWidth="1"/>
    <col min="5" max="5" width="25.33203125" style="34" customWidth="1"/>
    <col min="6" max="6" width="17.83203125" style="34" customWidth="1"/>
    <col min="7" max="7" width="28.6640625" style="34" customWidth="1"/>
    <col min="8" max="8" width="22.1640625" style="34" customWidth="1"/>
    <col min="9" max="10" width="21.5" style="34" customWidth="1"/>
    <col min="11" max="11" width="17.1640625" style="34" customWidth="1"/>
    <col min="12" max="12" width="11.6640625" style="34" customWidth="1"/>
    <col min="13" max="13" width="17.1640625" style="34" customWidth="1"/>
    <col min="14" max="14" width="15.83203125" style="34" bestFit="1" customWidth="1"/>
    <col min="15" max="19" width="6.33203125" style="34" bestFit="1" customWidth="1"/>
    <col min="20" max="24" width="18.83203125" style="34" bestFit="1" customWidth="1"/>
    <col min="25" max="25" width="16.5" style="34" bestFit="1" customWidth="1"/>
    <col min="26" max="26" width="14.6640625" style="34" customWidth="1"/>
    <col min="27" max="27" width="33.1640625" style="34" customWidth="1"/>
    <col min="43" max="43" width="11.1640625" bestFit="1" customWidth="1"/>
    <col min="16371" max="16371" width="19.5" bestFit="1" customWidth="1"/>
    <col min="16372" max="16372" width="10.5" bestFit="1" customWidth="1"/>
    <col min="16373" max="16373" width="9.83203125" bestFit="1" customWidth="1"/>
  </cols>
  <sheetData>
    <row r="1" spans="1:193 16371:16383" x14ac:dyDescent="0.2">
      <c r="A1" s="1" t="str">
        <f>IF(ISNA(VLOOKUP(CountryName,CountriesCodes,2,FALSE))=TRUE,"",VLOOKUP(CountryName,CountriesCodes,2,FALSE)&amp; "NLF")</f>
        <v/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M1">
        <v>1</v>
      </c>
      <c r="AN1">
        <v>2</v>
      </c>
      <c r="AO1">
        <v>3</v>
      </c>
      <c r="AP1">
        <v>4</v>
      </c>
      <c r="AQ1">
        <v>5</v>
      </c>
      <c r="AR1">
        <v>6</v>
      </c>
      <c r="AS1">
        <v>7</v>
      </c>
      <c r="AT1">
        <v>8</v>
      </c>
      <c r="AU1">
        <v>9</v>
      </c>
      <c r="AV1">
        <v>10</v>
      </c>
      <c r="AW1">
        <v>11</v>
      </c>
      <c r="AX1">
        <v>12</v>
      </c>
      <c r="AY1">
        <v>13</v>
      </c>
      <c r="AZ1">
        <v>14</v>
      </c>
      <c r="BA1">
        <v>15</v>
      </c>
      <c r="BB1">
        <v>16</v>
      </c>
      <c r="BC1">
        <v>17</v>
      </c>
      <c r="BD1">
        <v>18</v>
      </c>
      <c r="BE1">
        <v>19</v>
      </c>
      <c r="BF1">
        <v>20</v>
      </c>
      <c r="BG1">
        <v>21</v>
      </c>
      <c r="BH1">
        <v>22</v>
      </c>
      <c r="BI1">
        <v>23</v>
      </c>
      <c r="BJ1">
        <v>24</v>
      </c>
      <c r="BK1">
        <v>25</v>
      </c>
      <c r="BL1">
        <v>26</v>
      </c>
      <c r="BM1">
        <v>27</v>
      </c>
      <c r="BN1">
        <v>28</v>
      </c>
      <c r="BO1">
        <v>29</v>
      </c>
      <c r="BP1">
        <v>30</v>
      </c>
      <c r="BQ1">
        <v>31</v>
      </c>
      <c r="BR1">
        <v>32</v>
      </c>
      <c r="BS1">
        <v>33</v>
      </c>
      <c r="BT1">
        <v>34</v>
      </c>
      <c r="BU1">
        <v>35</v>
      </c>
      <c r="BV1">
        <v>36</v>
      </c>
      <c r="BW1">
        <v>37</v>
      </c>
      <c r="BX1">
        <v>38</v>
      </c>
      <c r="BY1">
        <v>39</v>
      </c>
      <c r="BZ1">
        <v>40</v>
      </c>
      <c r="CA1">
        <v>41</v>
      </c>
      <c r="CB1">
        <v>42</v>
      </c>
      <c r="CC1">
        <v>43</v>
      </c>
      <c r="CD1">
        <v>44</v>
      </c>
      <c r="CE1">
        <v>45</v>
      </c>
      <c r="CF1">
        <v>46</v>
      </c>
      <c r="CG1">
        <v>47</v>
      </c>
      <c r="CH1">
        <v>48</v>
      </c>
      <c r="CI1">
        <v>49</v>
      </c>
      <c r="CJ1">
        <v>50</v>
      </c>
      <c r="CK1">
        <v>51</v>
      </c>
      <c r="CL1">
        <v>52</v>
      </c>
      <c r="CM1">
        <v>53</v>
      </c>
      <c r="CN1">
        <v>54</v>
      </c>
      <c r="CO1">
        <v>55</v>
      </c>
      <c r="CP1">
        <v>56</v>
      </c>
      <c r="CQ1">
        <v>57</v>
      </c>
      <c r="CR1">
        <v>58</v>
      </c>
      <c r="CS1">
        <v>59</v>
      </c>
      <c r="CT1">
        <v>60</v>
      </c>
      <c r="CU1">
        <v>61</v>
      </c>
      <c r="CV1">
        <v>62</v>
      </c>
      <c r="CW1">
        <v>63</v>
      </c>
      <c r="CX1">
        <v>64</v>
      </c>
      <c r="CY1">
        <v>65</v>
      </c>
      <c r="CZ1">
        <v>66</v>
      </c>
      <c r="DA1">
        <v>67</v>
      </c>
      <c r="DB1">
        <v>68</v>
      </c>
      <c r="DC1">
        <v>69</v>
      </c>
      <c r="DD1">
        <v>70</v>
      </c>
      <c r="DE1">
        <v>71</v>
      </c>
      <c r="DF1">
        <v>72</v>
      </c>
      <c r="DG1">
        <v>73</v>
      </c>
      <c r="DH1">
        <v>74</v>
      </c>
      <c r="DI1">
        <v>75</v>
      </c>
      <c r="DJ1">
        <v>76</v>
      </c>
      <c r="DK1">
        <v>77</v>
      </c>
      <c r="DL1">
        <v>78</v>
      </c>
      <c r="DM1">
        <v>79</v>
      </c>
      <c r="DN1">
        <v>80</v>
      </c>
      <c r="DO1">
        <v>81</v>
      </c>
      <c r="DP1">
        <v>82</v>
      </c>
      <c r="DQ1">
        <v>83</v>
      </c>
      <c r="DR1">
        <v>84</v>
      </c>
      <c r="DS1">
        <v>85</v>
      </c>
      <c r="DT1">
        <v>86</v>
      </c>
      <c r="DU1">
        <v>87</v>
      </c>
      <c r="DV1">
        <v>88</v>
      </c>
      <c r="DW1">
        <v>89</v>
      </c>
      <c r="DX1">
        <v>90</v>
      </c>
      <c r="DY1">
        <v>91</v>
      </c>
      <c r="DZ1">
        <v>92</v>
      </c>
      <c r="EA1">
        <v>93</v>
      </c>
      <c r="EB1">
        <v>94</v>
      </c>
      <c r="EC1">
        <v>95</v>
      </c>
      <c r="ED1">
        <v>96</v>
      </c>
      <c r="EE1">
        <v>97</v>
      </c>
      <c r="EF1">
        <v>98</v>
      </c>
      <c r="EG1">
        <v>99</v>
      </c>
      <c r="EH1">
        <v>100</v>
      </c>
      <c r="EI1">
        <v>101</v>
      </c>
      <c r="EJ1">
        <v>102</v>
      </c>
      <c r="EK1">
        <v>103</v>
      </c>
      <c r="EL1">
        <v>104</v>
      </c>
      <c r="EM1">
        <v>105</v>
      </c>
      <c r="EN1">
        <v>106</v>
      </c>
      <c r="EO1">
        <v>107</v>
      </c>
      <c r="EP1">
        <v>108</v>
      </c>
      <c r="EQ1">
        <v>109</v>
      </c>
      <c r="ER1">
        <v>110</v>
      </c>
      <c r="ES1">
        <v>111</v>
      </c>
      <c r="ET1">
        <v>112</v>
      </c>
      <c r="EU1">
        <v>113</v>
      </c>
      <c r="EV1">
        <v>114</v>
      </c>
      <c r="EW1">
        <v>115</v>
      </c>
      <c r="EX1">
        <v>116</v>
      </c>
      <c r="EY1">
        <v>117</v>
      </c>
      <c r="EZ1">
        <v>118</v>
      </c>
      <c r="FA1">
        <v>119</v>
      </c>
      <c r="FB1">
        <v>120</v>
      </c>
      <c r="FC1">
        <v>121</v>
      </c>
      <c r="FD1">
        <v>122</v>
      </c>
      <c r="FE1">
        <v>123</v>
      </c>
      <c r="FF1">
        <v>124</v>
      </c>
      <c r="FG1">
        <v>125</v>
      </c>
      <c r="FH1">
        <v>126</v>
      </c>
      <c r="FI1">
        <v>127</v>
      </c>
      <c r="FJ1">
        <v>128</v>
      </c>
      <c r="FK1">
        <v>129</v>
      </c>
      <c r="FL1">
        <v>130</v>
      </c>
      <c r="FM1">
        <v>131</v>
      </c>
      <c r="FN1">
        <v>132</v>
      </c>
      <c r="FO1">
        <v>133</v>
      </c>
      <c r="FP1">
        <v>134</v>
      </c>
      <c r="FQ1">
        <v>135</v>
      </c>
      <c r="FR1">
        <v>136</v>
      </c>
      <c r="FS1">
        <v>137</v>
      </c>
      <c r="FT1">
        <v>138</v>
      </c>
      <c r="FU1">
        <v>139</v>
      </c>
      <c r="FV1">
        <v>140</v>
      </c>
      <c r="FW1">
        <v>141</v>
      </c>
      <c r="FX1">
        <v>142</v>
      </c>
      <c r="FY1">
        <v>143</v>
      </c>
      <c r="FZ1">
        <v>144</v>
      </c>
      <c r="GA1">
        <v>145</v>
      </c>
      <c r="GB1">
        <v>146</v>
      </c>
      <c r="GC1">
        <v>147</v>
      </c>
      <c r="GD1">
        <v>148</v>
      </c>
      <c r="GE1">
        <v>149</v>
      </c>
      <c r="GF1">
        <v>150</v>
      </c>
      <c r="GG1">
        <v>151</v>
      </c>
      <c r="GH1">
        <v>152</v>
      </c>
      <c r="GI1">
        <v>153</v>
      </c>
      <c r="GJ1">
        <v>154</v>
      </c>
      <c r="GK1">
        <v>155</v>
      </c>
      <c r="XEQ1" s="3" t="s">
        <v>1</v>
      </c>
      <c r="XER1" s="3" t="s">
        <v>2</v>
      </c>
      <c r="XES1" s="3" t="s">
        <v>3</v>
      </c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93 16371:16383" ht="95" customHeight="1" x14ac:dyDescent="0.2">
      <c r="A2" s="4">
        <v>103</v>
      </c>
      <c r="B2" s="5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L2" s="6"/>
      <c r="AM2" s="6"/>
      <c r="AN2" s="7" t="s">
        <v>5</v>
      </c>
      <c r="AO2" s="6"/>
      <c r="AP2" s="6"/>
      <c r="AQ2" s="6"/>
      <c r="AR2" s="6"/>
      <c r="AS2" s="6"/>
      <c r="AT2" s="6"/>
      <c r="AU2" s="6"/>
      <c r="AV2" s="6"/>
      <c r="AW2" s="7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8" t="s">
        <v>6</v>
      </c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9" t="s">
        <v>7</v>
      </c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1"/>
      <c r="CN2" s="65">
        <f>+CL2+1</f>
        <v>1</v>
      </c>
      <c r="CO2" s="66"/>
      <c r="CP2" s="66"/>
      <c r="CQ2" s="66"/>
      <c r="CR2" s="67"/>
      <c r="CS2" s="65">
        <f>CN2+1</f>
        <v>2</v>
      </c>
      <c r="CT2" s="66"/>
      <c r="CU2" s="66"/>
      <c r="CV2" s="66"/>
      <c r="CW2" s="67"/>
      <c r="CX2" s="65">
        <f>CS2+1</f>
        <v>3</v>
      </c>
      <c r="CY2" s="66"/>
      <c r="CZ2" s="66"/>
      <c r="DA2" s="66"/>
      <c r="DB2" s="67"/>
      <c r="DC2" s="65">
        <f>CX2+1</f>
        <v>4</v>
      </c>
      <c r="DD2" s="66"/>
      <c r="DE2" s="66"/>
      <c r="DF2" s="66"/>
      <c r="DG2" s="67"/>
      <c r="DH2" s="65">
        <f>DC2+1</f>
        <v>5</v>
      </c>
      <c r="DI2" s="66"/>
      <c r="DJ2" s="66"/>
      <c r="DK2" s="66"/>
      <c r="DL2" s="67"/>
      <c r="DM2" s="65">
        <f>DH2+1</f>
        <v>6</v>
      </c>
      <c r="DN2" s="66"/>
      <c r="DO2" s="66"/>
      <c r="DP2" s="66"/>
      <c r="DQ2" s="67"/>
      <c r="DR2" s="65">
        <f>DM2+1</f>
        <v>7</v>
      </c>
      <c r="DS2" s="66"/>
      <c r="DT2" s="66"/>
      <c r="DU2" s="66"/>
      <c r="DV2" s="67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3" t="s">
        <v>8</v>
      </c>
      <c r="EH2" s="14"/>
      <c r="EI2" s="15">
        <v>1</v>
      </c>
      <c r="EJ2" s="14"/>
      <c r="EK2" s="13" t="str">
        <f>+EG2</f>
        <v>PROCUREMENT</v>
      </c>
      <c r="EL2" s="15">
        <f>+EI2+1</f>
        <v>2</v>
      </c>
      <c r="EM2" s="14"/>
      <c r="EN2" s="14"/>
      <c r="EO2" s="13" t="str">
        <f>+EK2</f>
        <v>PROCUREMENT</v>
      </c>
      <c r="EP2" s="15">
        <f>EL2+1</f>
        <v>3</v>
      </c>
      <c r="EQ2" s="13"/>
      <c r="ER2" s="14"/>
      <c r="ES2" s="13" t="str">
        <f>+EO2</f>
        <v>PROCUREMENT</v>
      </c>
      <c r="ET2" s="15">
        <f>EP2+1</f>
        <v>4</v>
      </c>
      <c r="EU2" s="13"/>
      <c r="EV2" s="14"/>
      <c r="EW2" s="13" t="str">
        <f>+ES2</f>
        <v>PROCUREMENT</v>
      </c>
      <c r="EX2" s="15">
        <f>ET2+1</f>
        <v>5</v>
      </c>
      <c r="EY2" s="13"/>
      <c r="EZ2" s="14"/>
      <c r="FA2" s="13" t="str">
        <f>+EW2</f>
        <v>PROCUREMENT</v>
      </c>
      <c r="FB2" s="15">
        <f>EX2+1</f>
        <v>6</v>
      </c>
      <c r="FC2" s="13"/>
      <c r="FD2" s="14"/>
      <c r="FE2" s="13" t="str">
        <f>+FA2</f>
        <v>PROCUREMENT</v>
      </c>
      <c r="FF2" s="15">
        <f>FB2+1</f>
        <v>7</v>
      </c>
      <c r="FG2" s="13"/>
      <c r="FH2" s="14"/>
      <c r="FI2" s="13" t="str">
        <f>+FE2</f>
        <v>PROCUREMENT</v>
      </c>
      <c r="FJ2" s="15">
        <f>FF2+1</f>
        <v>8</v>
      </c>
      <c r="FK2" s="13"/>
      <c r="FL2" s="14"/>
      <c r="FM2" s="13" t="str">
        <f>+FI2</f>
        <v>PROCUREMENT</v>
      </c>
      <c r="FN2" s="15">
        <f>FJ2+1</f>
        <v>9</v>
      </c>
      <c r="FO2" s="13"/>
      <c r="FP2" s="14"/>
      <c r="FQ2" s="13" t="str">
        <f>+FM2</f>
        <v>PROCUREMENT</v>
      </c>
      <c r="FR2" s="15">
        <f>FN2+1</f>
        <v>10</v>
      </c>
      <c r="FS2" s="13"/>
      <c r="FT2" s="14"/>
      <c r="FY2" s="16"/>
      <c r="FZ2" s="16"/>
      <c r="GA2" s="16"/>
      <c r="GB2" s="16"/>
      <c r="GC2" s="16"/>
      <c r="GD2" s="16"/>
      <c r="GE2" s="16" t="s">
        <v>9</v>
      </c>
      <c r="GF2" s="16"/>
      <c r="XEQ2" s="17" t="e">
        <f>(((($AN2-$AO2)*$AP2*$AQ2+$AO2*($AP2+ExtraDaysFar)*$AR2)+($AS2*$AP2)+($AT2+$AU2)*$AP2*$AN2+$AV2*$AN2))+($AW2*$AZ2*$AX2+$AW2*$BA2*$AZ2+$AY2+$AN2*$BB2)+$BC2*$AP2+$BH2+$BI2</f>
        <v>#VALUE!</v>
      </c>
      <c r="XER2" s="18">
        <f>$CB2*$CC2*$CD2+$CB2*$CC2*$CE2+$CB2*$CF2</f>
        <v>0</v>
      </c>
      <c r="XES2" s="17" t="e">
        <f>$BJ2*$BK2*$BL2 + $BN2*$BK2*($BO2 + $BP2) + $BQ2*$BK2*$BR2 + $BS2</f>
        <v>#VALUE!</v>
      </c>
      <c r="XET2" s="3"/>
      <c r="XEU2" s="3"/>
      <c r="XEV2" s="3"/>
      <c r="XEW2" s="3"/>
      <c r="XEX2" s="3"/>
      <c r="XEY2" s="3"/>
      <c r="XEZ2" s="3"/>
      <c r="XFA2" s="3"/>
      <c r="XFB2" s="3"/>
      <c r="XFC2" s="3"/>
    </row>
    <row r="3" spans="1:193 16371:16383" ht="60" outlineLevel="1" x14ac:dyDescent="0.2">
      <c r="A3" s="19"/>
      <c r="B3" s="20" t="s">
        <v>10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K3" s="21" t="s">
        <v>11</v>
      </c>
      <c r="AL3" s="21" t="s">
        <v>12</v>
      </c>
      <c r="AM3" s="21" t="s">
        <v>13</v>
      </c>
      <c r="AN3" s="21" t="s">
        <v>14</v>
      </c>
      <c r="AO3" s="21" t="s">
        <v>15</v>
      </c>
      <c r="AP3" s="21" t="s">
        <v>16</v>
      </c>
      <c r="AQ3" s="21" t="s">
        <v>17</v>
      </c>
      <c r="AR3" s="21" t="s">
        <v>18</v>
      </c>
      <c r="AS3" s="21" t="s">
        <v>19</v>
      </c>
      <c r="AT3" s="21" t="s">
        <v>20</v>
      </c>
      <c r="AU3" s="21" t="s">
        <v>21</v>
      </c>
      <c r="AV3" s="21" t="s">
        <v>22</v>
      </c>
      <c r="AW3" s="6" t="s">
        <v>23</v>
      </c>
      <c r="AX3" s="6" t="s">
        <v>24</v>
      </c>
      <c r="AY3" s="21" t="s">
        <v>25</v>
      </c>
      <c r="AZ3" s="21" t="s">
        <v>26</v>
      </c>
      <c r="BA3" s="21" t="s">
        <v>27</v>
      </c>
      <c r="BB3" s="21" t="s">
        <v>28</v>
      </c>
      <c r="BC3" s="21" t="s">
        <v>29</v>
      </c>
      <c r="BD3" s="21" t="s">
        <v>30</v>
      </c>
      <c r="BE3" s="21" t="s">
        <v>31</v>
      </c>
      <c r="BF3" s="21" t="s">
        <v>32</v>
      </c>
      <c r="BG3" s="21" t="s">
        <v>33</v>
      </c>
      <c r="BH3" s="21" t="s">
        <v>33</v>
      </c>
      <c r="BI3" s="21" t="s">
        <v>33</v>
      </c>
      <c r="BJ3" s="8" t="s">
        <v>34</v>
      </c>
      <c r="BK3" s="8" t="s">
        <v>16</v>
      </c>
      <c r="BL3" s="8" t="s">
        <v>17</v>
      </c>
      <c r="BM3" s="8" t="s">
        <v>35</v>
      </c>
      <c r="BN3" s="8" t="s">
        <v>36</v>
      </c>
      <c r="BO3" s="8" t="s">
        <v>37</v>
      </c>
      <c r="BP3" s="8" t="s">
        <v>38</v>
      </c>
      <c r="BQ3" s="8" t="s">
        <v>39</v>
      </c>
      <c r="BR3" s="8" t="s">
        <v>40</v>
      </c>
      <c r="BS3" s="8" t="s">
        <v>41</v>
      </c>
      <c r="BT3" s="8" t="s">
        <v>42</v>
      </c>
      <c r="BU3" s="8" t="s">
        <v>30</v>
      </c>
      <c r="BV3" s="8" t="s">
        <v>31</v>
      </c>
      <c r="BW3" s="8" t="s">
        <v>32</v>
      </c>
      <c r="BX3" s="8" t="s">
        <v>43</v>
      </c>
      <c r="BY3" s="8" t="s">
        <v>33</v>
      </c>
      <c r="BZ3" s="8" t="s">
        <v>33</v>
      </c>
      <c r="CA3" s="22" t="s">
        <v>44</v>
      </c>
      <c r="CB3" s="23" t="s">
        <v>45</v>
      </c>
      <c r="CC3" s="23" t="s">
        <v>46</v>
      </c>
      <c r="CD3" s="23" t="s">
        <v>47</v>
      </c>
      <c r="CE3" s="23" t="s">
        <v>48</v>
      </c>
      <c r="CF3" s="23" t="s">
        <v>49</v>
      </c>
      <c r="CG3" s="23" t="s">
        <v>50</v>
      </c>
      <c r="CH3" s="24" t="s">
        <v>30</v>
      </c>
      <c r="CI3" s="24" t="s">
        <v>31</v>
      </c>
      <c r="CJ3" s="24" t="s">
        <v>32</v>
      </c>
      <c r="CK3" s="24" t="s">
        <v>43</v>
      </c>
      <c r="CL3" s="24" t="s">
        <v>33</v>
      </c>
      <c r="CM3" s="25" t="s">
        <v>33</v>
      </c>
      <c r="CN3" s="12" t="str">
        <f>"HR" &amp;CN2</f>
        <v>HR1</v>
      </c>
      <c r="CO3" s="12" t="str">
        <f>"no. of " &amp; CN3</f>
        <v>no. of HR1</v>
      </c>
      <c r="CP3" s="12" t="str">
        <f>"Salary " &amp; CN3</f>
        <v>Salary HR1</v>
      </c>
      <c r="CQ3" s="12" t="str">
        <f>"Month " &amp; CO3 &amp; " TRUE/FALSE"</f>
        <v>Month no. of HR1 TRUE/FALSE</v>
      </c>
      <c r="CR3" s="12" t="str">
        <f>"Months " &amp; CN3</f>
        <v>Months HR1</v>
      </c>
      <c r="CS3" s="12" t="str">
        <f>"HR" &amp;CS2</f>
        <v>HR2</v>
      </c>
      <c r="CT3" s="12" t="str">
        <f>"no. of " &amp; CS3</f>
        <v>no. of HR2</v>
      </c>
      <c r="CU3" s="12" t="str">
        <f>"Salary " &amp; CS3</f>
        <v>Salary HR2</v>
      </c>
      <c r="CV3" s="12" t="str">
        <f>"Month " &amp; CT3 &amp; " TRUE/FALSE"</f>
        <v>Month no. of HR2 TRUE/FALSE</v>
      </c>
      <c r="CW3" s="12" t="str">
        <f>"Months " &amp; CS3</f>
        <v>Months HR2</v>
      </c>
      <c r="CX3" s="12" t="str">
        <f>"HR" &amp;CX2</f>
        <v>HR3</v>
      </c>
      <c r="CY3" s="12" t="str">
        <f>"no. of " &amp; CX3</f>
        <v>no. of HR3</v>
      </c>
      <c r="CZ3" s="12" t="str">
        <f>"Salary " &amp; CX3</f>
        <v>Salary HR3</v>
      </c>
      <c r="DA3" s="12" t="str">
        <f>"Month " &amp; CY3 &amp; " TRUE/FALSE"</f>
        <v>Month no. of HR3 TRUE/FALSE</v>
      </c>
      <c r="DB3" s="12" t="str">
        <f>"Months " &amp; CX3</f>
        <v>Months HR3</v>
      </c>
      <c r="DC3" s="12" t="str">
        <f>"HR" &amp;DC2</f>
        <v>HR4</v>
      </c>
      <c r="DD3" s="12" t="str">
        <f>"no. of " &amp; DC3</f>
        <v>no. of HR4</v>
      </c>
      <c r="DE3" s="12" t="str">
        <f>"Salary " &amp; DC3</f>
        <v>Salary HR4</v>
      </c>
      <c r="DF3" s="12" t="str">
        <f>"Month " &amp; DD3 &amp; " TRUE/FALSE"</f>
        <v>Month no. of HR4 TRUE/FALSE</v>
      </c>
      <c r="DG3" s="12" t="str">
        <f>"Months " &amp; DC3</f>
        <v>Months HR4</v>
      </c>
      <c r="DH3" s="12" t="str">
        <f>"HR" &amp;DH2</f>
        <v>HR5</v>
      </c>
      <c r="DI3" s="12" t="str">
        <f>"no. of " &amp; DH3</f>
        <v>no. of HR5</v>
      </c>
      <c r="DJ3" s="12" t="str">
        <f>"Salary " &amp; DH3</f>
        <v>Salary HR5</v>
      </c>
      <c r="DK3" s="12" t="str">
        <f>"Month " &amp; DI3 &amp; " TRUE/FALSE"</f>
        <v>Month no. of HR5 TRUE/FALSE</v>
      </c>
      <c r="DL3" s="12" t="str">
        <f>"Months " &amp; DH3</f>
        <v>Months HR5</v>
      </c>
      <c r="DM3" s="12" t="str">
        <f>"HR" &amp;DM2</f>
        <v>HR6</v>
      </c>
      <c r="DN3" s="12" t="str">
        <f>"no. of " &amp; DM3</f>
        <v>no. of HR6</v>
      </c>
      <c r="DO3" s="12" t="str">
        <f>"Salary " &amp; DM3</f>
        <v>Salary HR6</v>
      </c>
      <c r="DP3" s="12" t="str">
        <f>"Month " &amp; DN3 &amp; " TRUE/FALSE"</f>
        <v>Month no. of HR6 TRUE/FALSE</v>
      </c>
      <c r="DQ3" s="12" t="str">
        <f>"Months " &amp; DM3</f>
        <v>Months HR6</v>
      </c>
      <c r="DR3" s="12" t="str">
        <f>"HR" &amp;DR2</f>
        <v>HR7</v>
      </c>
      <c r="DS3" s="12" t="str">
        <f>"no. of " &amp; DR3</f>
        <v>no. of HR7</v>
      </c>
      <c r="DT3" s="12" t="str">
        <f>"Salary " &amp; DR3</f>
        <v>Salary HR7</v>
      </c>
      <c r="DU3" s="12" t="str">
        <f>"Month " &amp; DS3 &amp; " TRUE/FALSE"</f>
        <v>Month no. of HR7 TRUE/FALSE</v>
      </c>
      <c r="DV3" s="12" t="str">
        <f>"Months " &amp; DR3</f>
        <v>Months HR7</v>
      </c>
      <c r="DW3" s="12" t="s">
        <v>51</v>
      </c>
      <c r="DX3" s="12" t="s">
        <v>52</v>
      </c>
      <c r="DY3" s="12" t="s">
        <v>53</v>
      </c>
      <c r="DZ3" s="12" t="s">
        <v>30</v>
      </c>
      <c r="EA3" s="12" t="s">
        <v>31</v>
      </c>
      <c r="EB3" s="12" t="s">
        <v>32</v>
      </c>
      <c r="EC3" s="12" t="s">
        <v>54</v>
      </c>
      <c r="ED3" s="12" t="s">
        <v>33</v>
      </c>
      <c r="EE3" s="12" t="s">
        <v>33</v>
      </c>
      <c r="EF3" s="12" t="s">
        <v>33</v>
      </c>
      <c r="EG3" s="26" t="s">
        <v>55</v>
      </c>
      <c r="EH3" s="26" t="s">
        <v>56</v>
      </c>
      <c r="EI3" s="26" t="s">
        <v>57</v>
      </c>
      <c r="EJ3" s="26" t="s">
        <v>58</v>
      </c>
      <c r="EK3" s="26" t="s">
        <v>92</v>
      </c>
      <c r="EL3" s="26" t="s">
        <v>59</v>
      </c>
      <c r="EM3" s="26" t="s">
        <v>60</v>
      </c>
      <c r="EN3" s="26" t="s">
        <v>61</v>
      </c>
      <c r="EO3" s="26" t="str">
        <f>"Description " &amp; EP2</f>
        <v>Description 3</v>
      </c>
      <c r="EP3" s="27" t="str">
        <f>"Quantity " &amp; EP2</f>
        <v>Quantity 3</v>
      </c>
      <c r="EQ3" s="26" t="str">
        <f>"Price " &amp; EP2</f>
        <v>Price 3</v>
      </c>
      <c r="ER3" s="26" t="str">
        <f>"Cost proc " &amp; EP2</f>
        <v>Cost proc 3</v>
      </c>
      <c r="ES3" s="26" t="str">
        <f>"Description " &amp; ET2</f>
        <v>Description 4</v>
      </c>
      <c r="ET3" s="27" t="str">
        <f>"Quantity " &amp; ET2</f>
        <v>Quantity 4</v>
      </c>
      <c r="EU3" s="26" t="str">
        <f>"Price " &amp; ET2</f>
        <v>Price 4</v>
      </c>
      <c r="EV3" s="26" t="str">
        <f>"Cost proc " &amp; ET2</f>
        <v>Cost proc 4</v>
      </c>
      <c r="EW3" s="26" t="str">
        <f>"Description " &amp; EX2</f>
        <v>Description 5</v>
      </c>
      <c r="EX3" s="27" t="str">
        <f>"Quantity " &amp; EX2</f>
        <v>Quantity 5</v>
      </c>
      <c r="EY3" s="26" t="str">
        <f>"Price " &amp; EX2</f>
        <v>Price 5</v>
      </c>
      <c r="EZ3" s="26" t="str">
        <f>"Cost proc " &amp; EX2</f>
        <v>Cost proc 5</v>
      </c>
      <c r="FA3" s="26" t="str">
        <f>"Description " &amp; FB2</f>
        <v>Description 6</v>
      </c>
      <c r="FB3" s="27" t="str">
        <f>"Quantity " &amp; FB2</f>
        <v>Quantity 6</v>
      </c>
      <c r="FC3" s="26" t="str">
        <f>"Price " &amp; FB2</f>
        <v>Price 6</v>
      </c>
      <c r="FD3" s="26" t="str">
        <f>"Cost proc " &amp; FB2</f>
        <v>Cost proc 6</v>
      </c>
      <c r="FE3" s="26" t="str">
        <f>"Description " &amp; FF2</f>
        <v>Description 7</v>
      </c>
      <c r="FF3" s="27" t="str">
        <f>"Quantity " &amp; FF2</f>
        <v>Quantity 7</v>
      </c>
      <c r="FG3" s="26" t="str">
        <f>"Price " &amp; FF2</f>
        <v>Price 7</v>
      </c>
      <c r="FH3" s="26" t="str">
        <f>"Cost proc " &amp; FF2</f>
        <v>Cost proc 7</v>
      </c>
      <c r="FI3" s="26" t="str">
        <f>"Description " &amp; FJ2</f>
        <v>Description 8</v>
      </c>
      <c r="FJ3" s="27" t="str">
        <f>"Quantity " &amp; FJ2</f>
        <v>Quantity 8</v>
      </c>
      <c r="FK3" s="26" t="str">
        <f>"Price " &amp; FJ2</f>
        <v>Price 8</v>
      </c>
      <c r="FL3" s="26" t="str">
        <f>"Cost proc " &amp; FJ2</f>
        <v>Cost proc 8</v>
      </c>
      <c r="FM3" s="26" t="str">
        <f>"Description " &amp; FN2</f>
        <v>Description 9</v>
      </c>
      <c r="FN3" s="27" t="str">
        <f>"Quantity " &amp; FN2</f>
        <v>Quantity 9</v>
      </c>
      <c r="FO3" s="26" t="str">
        <f>"Price " &amp; FN2</f>
        <v>Price 9</v>
      </c>
      <c r="FP3" s="26" t="str">
        <f>"Cost proc " &amp; FN2</f>
        <v>Cost proc 9</v>
      </c>
      <c r="FQ3" s="26" t="str">
        <f>"Description " &amp; FR2</f>
        <v>Description 10</v>
      </c>
      <c r="FR3" s="27" t="str">
        <f>"Quantity " &amp; FR2</f>
        <v>Quantity 10</v>
      </c>
      <c r="FS3" s="26" t="str">
        <f>"Price " &amp; FR2</f>
        <v>Price 10</v>
      </c>
      <c r="FT3" s="26" t="str">
        <f>"Cost proc " &amp; FR2</f>
        <v>Cost proc 10</v>
      </c>
      <c r="FU3" s="26" t="s">
        <v>62</v>
      </c>
      <c r="FV3" s="26" t="s">
        <v>30</v>
      </c>
      <c r="FW3" s="26" t="s">
        <v>31</v>
      </c>
      <c r="FX3" s="26" t="s">
        <v>32</v>
      </c>
      <c r="FY3" s="26" t="s">
        <v>54</v>
      </c>
      <c r="FZ3" s="26" t="s">
        <v>63</v>
      </c>
      <c r="GA3" s="26" t="s">
        <v>33</v>
      </c>
      <c r="GB3" s="26" t="s">
        <v>33</v>
      </c>
      <c r="GC3" s="26" t="s">
        <v>33</v>
      </c>
      <c r="GD3" s="26" t="s">
        <v>33</v>
      </c>
      <c r="GE3" s="28" t="s">
        <v>64</v>
      </c>
      <c r="GF3" s="28" t="s">
        <v>65</v>
      </c>
      <c r="GG3" s="28" t="s">
        <v>30</v>
      </c>
      <c r="GH3" s="28" t="s">
        <v>31</v>
      </c>
      <c r="GI3" s="28" t="s">
        <v>32</v>
      </c>
      <c r="GJ3" s="28" t="s">
        <v>54</v>
      </c>
    </row>
    <row r="4" spans="1:193 16371:16383" outlineLevel="1" x14ac:dyDescent="0.2">
      <c r="A4" s="29"/>
      <c r="B4" s="30" t="s">
        <v>66</v>
      </c>
      <c r="C4" s="31" t="s">
        <v>67</v>
      </c>
      <c r="D4" s="32"/>
      <c r="E4" s="32"/>
      <c r="F4" s="33"/>
      <c r="G4" s="33" t="s">
        <v>68</v>
      </c>
      <c r="H4" s="30" t="s">
        <v>68</v>
      </c>
      <c r="N4" s="30"/>
      <c r="Z4" s="34" t="s">
        <v>68</v>
      </c>
      <c r="AA4" s="34" t="s">
        <v>68</v>
      </c>
    </row>
    <row r="5" spans="1:193 16371:16383" ht="47" x14ac:dyDescent="0.2">
      <c r="A5" s="35"/>
      <c r="B5" s="36" t="s">
        <v>69</v>
      </c>
      <c r="C5" s="37" t="s">
        <v>70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8" t="s">
        <v>71</v>
      </c>
      <c r="P5" s="39"/>
      <c r="Q5" s="39"/>
      <c r="R5" s="39"/>
      <c r="S5" s="39"/>
      <c r="T5" s="38" t="s">
        <v>72</v>
      </c>
      <c r="U5" s="39"/>
      <c r="V5" s="39"/>
      <c r="W5" s="39"/>
      <c r="X5" s="39"/>
      <c r="Y5" s="40"/>
      <c r="Z5" s="37"/>
      <c r="AA5" s="37"/>
    </row>
    <row r="6" spans="1:193 16371:16383" ht="90" customHeight="1" x14ac:dyDescent="0.2">
      <c r="A6" s="41" t="s">
        <v>73</v>
      </c>
      <c r="B6" s="41" t="s">
        <v>74</v>
      </c>
      <c r="C6" s="41" t="s">
        <v>75</v>
      </c>
      <c r="D6" s="41" t="s">
        <v>76</v>
      </c>
      <c r="E6" s="41" t="s">
        <v>77</v>
      </c>
      <c r="F6" s="64" t="s">
        <v>93</v>
      </c>
      <c r="G6" s="41" t="s">
        <v>78</v>
      </c>
      <c r="H6" s="41" t="s">
        <v>79</v>
      </c>
      <c r="I6" s="41" t="s">
        <v>80</v>
      </c>
      <c r="J6" s="41" t="s">
        <v>81</v>
      </c>
      <c r="K6" s="41" t="s">
        <v>82</v>
      </c>
      <c r="L6" s="41" t="s">
        <v>83</v>
      </c>
      <c r="M6" s="41" t="s">
        <v>84</v>
      </c>
      <c r="N6" s="42" t="s">
        <v>85</v>
      </c>
      <c r="O6" s="43">
        <f>IF('[1]Basic inputs for tool'!$C$7="","Year 1",'[1]Basic inputs for tool'!$C$7)</f>
        <v>2018</v>
      </c>
      <c r="P6" s="43">
        <f>IF('[1]Basic inputs for tool'!$C$7="","Year 2",O6+1)</f>
        <v>2019</v>
      </c>
      <c r="Q6" s="43">
        <f>IF('[1]Basic inputs for tool'!$C$7="","Year 3",P6+1)</f>
        <v>2020</v>
      </c>
      <c r="R6" s="43">
        <f>IF('[1]Basic inputs for tool'!$C$7="","Year 4",Q6+1)</f>
        <v>2021</v>
      </c>
      <c r="S6" s="43">
        <f>IF('[1]Basic inputs for tool'!$C$7="","Year 5",R6+1)</f>
        <v>2022</v>
      </c>
      <c r="T6" s="44" t="str">
        <f>"Cost estimate " &amp;  O6</f>
        <v>Cost estimate 2018</v>
      </c>
      <c r="U6" s="44" t="str">
        <f>"Cost estimate " &amp;  P6</f>
        <v>Cost estimate 2019</v>
      </c>
      <c r="V6" s="44" t="str">
        <f>"Cost estimate " &amp;  Q6</f>
        <v>Cost estimate 2020</v>
      </c>
      <c r="W6" s="44" t="str">
        <f>"Cost estimate " &amp;  R6</f>
        <v>Cost estimate 2021</v>
      </c>
      <c r="X6" s="44" t="str">
        <f>"Cost estimate " &amp;  S6</f>
        <v>Cost estimate 2022</v>
      </c>
      <c r="Y6" s="45" t="s">
        <v>86</v>
      </c>
      <c r="Z6" s="41" t="s">
        <v>87</v>
      </c>
      <c r="AA6" s="41" t="s">
        <v>88</v>
      </c>
    </row>
    <row r="7" spans="1:193 16371:16383" x14ac:dyDescent="0.2">
      <c r="A7" s="46"/>
      <c r="B7" s="63" t="s">
        <v>89</v>
      </c>
      <c r="C7" s="63" t="s">
        <v>94</v>
      </c>
      <c r="D7" s="63" t="s">
        <v>91</v>
      </c>
      <c r="E7" s="47"/>
      <c r="F7" s="47"/>
      <c r="G7" s="47"/>
      <c r="H7" s="47"/>
      <c r="I7" s="47"/>
      <c r="J7" s="47"/>
      <c r="K7" s="47"/>
      <c r="L7" s="47"/>
      <c r="M7" s="47"/>
      <c r="N7" s="48"/>
      <c r="O7" s="49"/>
      <c r="P7" s="50"/>
      <c r="Q7" s="50"/>
      <c r="R7" s="50"/>
      <c r="S7" s="50"/>
      <c r="T7" s="51"/>
      <c r="U7" s="51"/>
      <c r="V7" s="51"/>
      <c r="W7" s="51"/>
      <c r="X7" s="51"/>
      <c r="Y7" s="51"/>
      <c r="Z7" s="52"/>
      <c r="AA7" s="52"/>
    </row>
    <row r="8" spans="1:193 16371:16383" x14ac:dyDescent="0.2">
      <c r="A8" s="46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8"/>
      <c r="O8" s="49"/>
      <c r="P8" s="50"/>
      <c r="Q8" s="50"/>
      <c r="R8" s="50"/>
      <c r="S8" s="50"/>
      <c r="T8" s="51"/>
      <c r="U8" s="51"/>
      <c r="V8" s="51"/>
      <c r="W8" s="51"/>
      <c r="X8" s="51"/>
      <c r="Y8" s="51"/>
      <c r="Z8" s="52"/>
      <c r="AA8" s="52"/>
    </row>
    <row r="9" spans="1:193 16371:16383" x14ac:dyDescent="0.2">
      <c r="A9" s="46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8"/>
      <c r="O9" s="49"/>
      <c r="P9" s="50"/>
      <c r="Q9" s="50"/>
      <c r="R9" s="50"/>
      <c r="S9" s="50"/>
      <c r="T9" s="51"/>
      <c r="U9" s="51"/>
      <c r="V9" s="51"/>
      <c r="W9" s="51"/>
      <c r="X9" s="51"/>
      <c r="Y9" s="51"/>
      <c r="Z9" s="52"/>
      <c r="AA9" s="52"/>
    </row>
    <row r="10" spans="1:193 16371:16383" x14ac:dyDescent="0.2">
      <c r="A10" s="46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8"/>
      <c r="O10" s="49"/>
      <c r="P10" s="50"/>
      <c r="Q10" s="50"/>
      <c r="R10" s="50"/>
      <c r="S10" s="50"/>
      <c r="T10" s="51"/>
      <c r="U10" s="51"/>
      <c r="V10" s="51"/>
      <c r="W10" s="51"/>
      <c r="X10" s="51"/>
      <c r="Y10" s="51"/>
      <c r="Z10" s="52"/>
      <c r="AA10" s="52"/>
    </row>
    <row r="11" spans="1:193 16371:16383" x14ac:dyDescent="0.2">
      <c r="A11" s="46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8"/>
      <c r="O11" s="49"/>
      <c r="P11" s="50"/>
      <c r="Q11" s="50"/>
      <c r="R11" s="50"/>
      <c r="S11" s="50"/>
      <c r="T11" s="51"/>
      <c r="U11" s="51"/>
      <c r="V11" s="51"/>
      <c r="W11" s="51"/>
      <c r="X11" s="51"/>
      <c r="Y11" s="51"/>
      <c r="Z11" s="52"/>
      <c r="AA11" s="52"/>
    </row>
    <row r="12" spans="1:193 16371:16383" x14ac:dyDescent="0.2">
      <c r="A12" s="46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8"/>
      <c r="O12" s="49"/>
      <c r="P12" s="50"/>
      <c r="Q12" s="50"/>
      <c r="R12" s="50"/>
      <c r="S12" s="50"/>
      <c r="T12" s="51"/>
      <c r="U12" s="51"/>
      <c r="V12" s="51"/>
      <c r="W12" s="51"/>
      <c r="X12" s="51"/>
      <c r="Y12" s="51"/>
      <c r="Z12" s="52"/>
      <c r="AA12" s="52"/>
    </row>
    <row r="13" spans="1:193 16371:16383" x14ac:dyDescent="0.2">
      <c r="A13" s="46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8"/>
      <c r="O13" s="49"/>
      <c r="P13" s="50"/>
      <c r="Q13" s="50"/>
      <c r="R13" s="50"/>
      <c r="S13" s="50"/>
      <c r="T13" s="51"/>
      <c r="U13" s="51"/>
      <c r="V13" s="51"/>
      <c r="W13" s="51"/>
      <c r="X13" s="51"/>
      <c r="Y13" s="51"/>
      <c r="Z13" s="52"/>
      <c r="AA13" s="52"/>
    </row>
    <row r="14" spans="1:193 16371:16383" x14ac:dyDescent="0.2">
      <c r="A14" s="46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8"/>
      <c r="O14" s="49"/>
      <c r="P14" s="50"/>
      <c r="Q14" s="50"/>
      <c r="R14" s="50"/>
      <c r="S14" s="50"/>
      <c r="T14" s="51"/>
      <c r="U14" s="51"/>
      <c r="V14" s="51"/>
      <c r="W14" s="51"/>
      <c r="X14" s="51"/>
      <c r="Y14" s="51"/>
      <c r="Z14" s="52"/>
      <c r="AA14" s="52"/>
    </row>
    <row r="15" spans="1:193 16371:16383" x14ac:dyDescent="0.2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9"/>
      <c r="P15" s="50"/>
      <c r="Q15" s="50"/>
      <c r="R15" s="50"/>
      <c r="S15" s="50"/>
      <c r="T15" s="51"/>
      <c r="U15" s="51"/>
      <c r="V15" s="51"/>
      <c r="W15" s="51"/>
      <c r="X15" s="51"/>
      <c r="Y15" s="51"/>
      <c r="Z15" s="52"/>
      <c r="AA15" s="52"/>
    </row>
    <row r="16" spans="1:193 16371:16383" x14ac:dyDescent="0.2">
      <c r="A16" s="46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9"/>
      <c r="P16" s="50"/>
      <c r="Q16" s="50"/>
      <c r="R16" s="50"/>
      <c r="S16" s="50"/>
      <c r="T16" s="51"/>
      <c r="U16" s="51"/>
      <c r="V16" s="51"/>
      <c r="W16" s="51"/>
      <c r="X16" s="51"/>
      <c r="Y16" s="51"/>
      <c r="Z16" s="52"/>
      <c r="AA16" s="52"/>
    </row>
    <row r="17" spans="1:27" x14ac:dyDescent="0.2">
      <c r="A17" s="46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9"/>
      <c r="P17" s="50"/>
      <c r="Q17" s="50"/>
      <c r="R17" s="50"/>
      <c r="S17" s="50"/>
      <c r="T17" s="51"/>
      <c r="U17" s="51"/>
      <c r="V17" s="51"/>
      <c r="W17" s="51"/>
      <c r="X17" s="51"/>
      <c r="Y17" s="51"/>
      <c r="Z17" s="52"/>
      <c r="AA17" s="52"/>
    </row>
    <row r="18" spans="1:27" x14ac:dyDescent="0.2">
      <c r="A18" s="46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9"/>
      <c r="P18" s="50"/>
      <c r="Q18" s="50"/>
      <c r="R18" s="50"/>
      <c r="S18" s="50"/>
      <c r="T18" s="51"/>
      <c r="U18" s="51"/>
      <c r="V18" s="51"/>
      <c r="W18" s="51"/>
      <c r="X18" s="51"/>
      <c r="Y18" s="51"/>
      <c r="Z18" s="52"/>
      <c r="AA18" s="52"/>
    </row>
    <row r="19" spans="1:27" x14ac:dyDescent="0.2">
      <c r="A19" s="46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9"/>
      <c r="P19" s="50"/>
      <c r="Q19" s="50"/>
      <c r="R19" s="50"/>
      <c r="S19" s="50"/>
      <c r="T19" s="51"/>
      <c r="U19" s="51"/>
      <c r="V19" s="51"/>
      <c r="W19" s="51"/>
      <c r="X19" s="51"/>
      <c r="Y19" s="51"/>
      <c r="Z19" s="52"/>
      <c r="AA19" s="52"/>
    </row>
    <row r="20" spans="1:27" x14ac:dyDescent="0.2">
      <c r="A20" s="46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9"/>
      <c r="P20" s="50"/>
      <c r="Q20" s="50"/>
      <c r="R20" s="50"/>
      <c r="S20" s="50"/>
      <c r="T20" s="51"/>
      <c r="U20" s="51"/>
      <c r="V20" s="51"/>
      <c r="W20" s="51"/>
      <c r="X20" s="51"/>
      <c r="Y20" s="51"/>
      <c r="Z20" s="52"/>
      <c r="AA20" s="52"/>
    </row>
    <row r="21" spans="1:27" x14ac:dyDescent="0.2">
      <c r="A21" s="46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9"/>
      <c r="P21" s="50"/>
      <c r="Q21" s="50"/>
      <c r="R21" s="50"/>
      <c r="S21" s="50"/>
      <c r="T21" s="51"/>
      <c r="U21" s="51"/>
      <c r="V21" s="51"/>
      <c r="W21" s="51"/>
      <c r="X21" s="51"/>
      <c r="Y21" s="51"/>
      <c r="Z21" s="52"/>
      <c r="AA21" s="52"/>
    </row>
    <row r="22" spans="1:27" x14ac:dyDescent="0.2">
      <c r="A22" s="46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9"/>
      <c r="P22" s="50"/>
      <c r="Q22" s="50"/>
      <c r="R22" s="50"/>
      <c r="S22" s="50"/>
      <c r="T22" s="51"/>
      <c r="U22" s="51"/>
      <c r="V22" s="51"/>
      <c r="W22" s="51"/>
      <c r="X22" s="51"/>
      <c r="Y22" s="51"/>
      <c r="Z22" s="52"/>
      <c r="AA22" s="52"/>
    </row>
    <row r="23" spans="1:27" x14ac:dyDescent="0.2">
      <c r="A23" s="46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9"/>
      <c r="P23" s="50"/>
      <c r="Q23" s="50"/>
      <c r="R23" s="50"/>
      <c r="S23" s="50"/>
      <c r="T23" s="51"/>
      <c r="U23" s="51"/>
      <c r="V23" s="51"/>
      <c r="W23" s="51"/>
      <c r="X23" s="51"/>
      <c r="Y23" s="51"/>
      <c r="Z23" s="52"/>
      <c r="AA23" s="52"/>
    </row>
    <row r="24" spans="1:27" x14ac:dyDescent="0.2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9"/>
      <c r="P24" s="50"/>
      <c r="Q24" s="50"/>
      <c r="R24" s="50"/>
      <c r="S24" s="50"/>
      <c r="T24" s="51"/>
      <c r="U24" s="51"/>
      <c r="V24" s="51"/>
      <c r="W24" s="51"/>
      <c r="X24" s="51"/>
      <c r="Y24" s="51"/>
      <c r="Z24" s="52"/>
      <c r="AA24" s="52"/>
    </row>
    <row r="25" spans="1:27" x14ac:dyDescent="0.2">
      <c r="A25" s="46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9"/>
      <c r="P25" s="50"/>
      <c r="Q25" s="50"/>
      <c r="R25" s="50"/>
      <c r="S25" s="50"/>
      <c r="T25" s="51"/>
      <c r="U25" s="51"/>
      <c r="V25" s="51"/>
      <c r="W25" s="51"/>
      <c r="X25" s="51"/>
      <c r="Y25" s="51"/>
      <c r="Z25" s="52"/>
      <c r="AA25" s="52"/>
    </row>
    <row r="26" spans="1:27" x14ac:dyDescent="0.2">
      <c r="A26" s="46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9"/>
      <c r="P26" s="50"/>
      <c r="Q26" s="50"/>
      <c r="R26" s="50"/>
      <c r="S26" s="50"/>
      <c r="T26" s="51"/>
      <c r="U26" s="51"/>
      <c r="V26" s="51"/>
      <c r="W26" s="51"/>
      <c r="X26" s="51"/>
      <c r="Y26" s="51"/>
      <c r="Z26" s="52"/>
      <c r="AA26" s="52"/>
    </row>
    <row r="27" spans="1:27" x14ac:dyDescent="0.2">
      <c r="A27" s="46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9"/>
      <c r="P27" s="50"/>
      <c r="Q27" s="50"/>
      <c r="R27" s="50"/>
      <c r="S27" s="50"/>
      <c r="T27" s="51"/>
      <c r="U27" s="51"/>
      <c r="V27" s="51"/>
      <c r="W27" s="51"/>
      <c r="X27" s="51"/>
      <c r="Y27" s="51"/>
      <c r="Z27" s="52"/>
      <c r="AA27" s="52"/>
    </row>
    <row r="28" spans="1:27" x14ac:dyDescent="0.2">
      <c r="A28" s="46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9"/>
      <c r="P28" s="50"/>
      <c r="Q28" s="50"/>
      <c r="R28" s="50"/>
      <c r="S28" s="50"/>
      <c r="T28" s="51"/>
      <c r="U28" s="51"/>
      <c r="V28" s="51"/>
      <c r="W28" s="51"/>
      <c r="X28" s="51"/>
      <c r="Y28" s="51"/>
      <c r="Z28" s="52"/>
      <c r="AA28" s="52"/>
    </row>
    <row r="29" spans="1:27" x14ac:dyDescent="0.2">
      <c r="A29" s="46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9"/>
      <c r="P29" s="50"/>
      <c r="Q29" s="50"/>
      <c r="R29" s="50"/>
      <c r="S29" s="50"/>
      <c r="T29" s="51"/>
      <c r="U29" s="51"/>
      <c r="V29" s="51"/>
      <c r="W29" s="51"/>
      <c r="X29" s="51"/>
      <c r="Y29" s="51"/>
      <c r="Z29" s="52"/>
      <c r="AA29" s="52"/>
    </row>
    <row r="30" spans="1:27" x14ac:dyDescent="0.2">
      <c r="A30" s="46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9"/>
      <c r="P30" s="50"/>
      <c r="Q30" s="50"/>
      <c r="R30" s="50"/>
      <c r="S30" s="50"/>
      <c r="T30" s="51"/>
      <c r="U30" s="51"/>
      <c r="V30" s="51"/>
      <c r="W30" s="51"/>
      <c r="X30" s="51"/>
      <c r="Y30" s="51"/>
      <c r="Z30" s="52"/>
      <c r="AA30" s="52"/>
    </row>
    <row r="31" spans="1:27" x14ac:dyDescent="0.2">
      <c r="A31" s="46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9"/>
      <c r="P31" s="50"/>
      <c r="Q31" s="50"/>
      <c r="R31" s="50"/>
      <c r="S31" s="50"/>
      <c r="T31" s="51"/>
      <c r="U31" s="51"/>
      <c r="V31" s="51"/>
      <c r="W31" s="51"/>
      <c r="X31" s="51"/>
      <c r="Y31" s="51"/>
      <c r="Z31" s="52"/>
      <c r="AA31" s="52"/>
    </row>
    <row r="32" spans="1:27" x14ac:dyDescent="0.2">
      <c r="A32" s="46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9"/>
      <c r="P32" s="50"/>
      <c r="Q32" s="50"/>
      <c r="R32" s="50"/>
      <c r="S32" s="50"/>
      <c r="T32" s="51"/>
      <c r="U32" s="51"/>
      <c r="V32" s="51"/>
      <c r="W32" s="51"/>
      <c r="X32" s="51"/>
      <c r="Y32" s="51"/>
      <c r="Z32" s="52"/>
      <c r="AA32" s="52"/>
    </row>
    <row r="33" spans="1:27" x14ac:dyDescent="0.2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9"/>
      <c r="P33" s="50"/>
      <c r="Q33" s="50"/>
      <c r="R33" s="50"/>
      <c r="S33" s="50"/>
      <c r="T33" s="51"/>
      <c r="U33" s="51"/>
      <c r="V33" s="51"/>
      <c r="W33" s="51"/>
      <c r="X33" s="51"/>
      <c r="Y33" s="51"/>
      <c r="Z33" s="52"/>
      <c r="AA33" s="52"/>
    </row>
    <row r="34" spans="1:27" x14ac:dyDescent="0.2">
      <c r="A34" s="46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9"/>
      <c r="P34" s="50"/>
      <c r="Q34" s="50"/>
      <c r="R34" s="50"/>
      <c r="S34" s="50"/>
      <c r="T34" s="51"/>
      <c r="U34" s="51"/>
      <c r="V34" s="51"/>
      <c r="W34" s="51"/>
      <c r="X34" s="51"/>
      <c r="Y34" s="51"/>
      <c r="Z34" s="52"/>
      <c r="AA34" s="52"/>
    </row>
    <row r="35" spans="1:27" x14ac:dyDescent="0.2">
      <c r="A35" s="46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9"/>
      <c r="P35" s="50"/>
      <c r="Q35" s="50"/>
      <c r="R35" s="50"/>
      <c r="S35" s="50"/>
      <c r="T35" s="51"/>
      <c r="U35" s="51"/>
      <c r="V35" s="51"/>
      <c r="W35" s="51"/>
      <c r="X35" s="51"/>
      <c r="Y35" s="51"/>
      <c r="Z35" s="52"/>
      <c r="AA35" s="52"/>
    </row>
    <row r="36" spans="1:27" x14ac:dyDescent="0.2">
      <c r="A36" s="46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9"/>
      <c r="P36" s="50"/>
      <c r="Q36" s="50"/>
      <c r="R36" s="50"/>
      <c r="S36" s="50"/>
      <c r="T36" s="51"/>
      <c r="U36" s="51"/>
      <c r="V36" s="51"/>
      <c r="W36" s="51"/>
      <c r="X36" s="51"/>
      <c r="Y36" s="51"/>
      <c r="Z36" s="52"/>
      <c r="AA36" s="52"/>
    </row>
    <row r="37" spans="1:27" x14ac:dyDescent="0.2">
      <c r="A37" s="46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9"/>
      <c r="P37" s="50"/>
      <c r="Q37" s="50"/>
      <c r="R37" s="50"/>
      <c r="S37" s="50"/>
      <c r="T37" s="51"/>
      <c r="U37" s="51"/>
      <c r="V37" s="51"/>
      <c r="W37" s="51"/>
      <c r="X37" s="51"/>
      <c r="Y37" s="51"/>
      <c r="Z37" s="52"/>
      <c r="AA37" s="52"/>
    </row>
    <row r="38" spans="1:27" x14ac:dyDescent="0.2">
      <c r="A38" s="46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9"/>
      <c r="P38" s="50"/>
      <c r="Q38" s="50"/>
      <c r="R38" s="50"/>
      <c r="S38" s="50"/>
      <c r="T38" s="51"/>
      <c r="U38" s="51"/>
      <c r="V38" s="51"/>
      <c r="W38" s="51"/>
      <c r="X38" s="51"/>
      <c r="Y38" s="51"/>
      <c r="Z38" s="52"/>
      <c r="AA38" s="52"/>
    </row>
    <row r="39" spans="1:27" x14ac:dyDescent="0.2">
      <c r="A39" s="46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9"/>
      <c r="P39" s="50"/>
      <c r="Q39" s="50"/>
      <c r="R39" s="50"/>
      <c r="S39" s="50"/>
      <c r="T39" s="51"/>
      <c r="U39" s="51"/>
      <c r="V39" s="51"/>
      <c r="W39" s="51"/>
      <c r="X39" s="51"/>
      <c r="Y39" s="51"/>
      <c r="Z39" s="52"/>
      <c r="AA39" s="52"/>
    </row>
    <row r="40" spans="1:27" x14ac:dyDescent="0.2">
      <c r="A40" s="46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9"/>
      <c r="P40" s="50"/>
      <c r="Q40" s="50"/>
      <c r="R40" s="50"/>
      <c r="S40" s="50"/>
      <c r="T40" s="51"/>
      <c r="U40" s="51"/>
      <c r="V40" s="51"/>
      <c r="W40" s="51"/>
      <c r="X40" s="51"/>
      <c r="Y40" s="51"/>
      <c r="Z40" s="52"/>
      <c r="AA40" s="52"/>
    </row>
    <row r="41" spans="1:27" x14ac:dyDescent="0.2">
      <c r="A41" s="46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9"/>
      <c r="P41" s="50"/>
      <c r="Q41" s="50"/>
      <c r="R41" s="50"/>
      <c r="S41" s="50"/>
      <c r="T41" s="51"/>
      <c r="U41" s="51"/>
      <c r="V41" s="51"/>
      <c r="W41" s="51"/>
      <c r="X41" s="51"/>
      <c r="Y41" s="51"/>
      <c r="Z41" s="52"/>
      <c r="AA41" s="52"/>
    </row>
    <row r="42" spans="1:27" x14ac:dyDescent="0.2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9"/>
      <c r="P42" s="50"/>
      <c r="Q42" s="50"/>
      <c r="R42" s="50"/>
      <c r="S42" s="50"/>
      <c r="T42" s="51"/>
      <c r="U42" s="51"/>
      <c r="V42" s="51"/>
      <c r="W42" s="51"/>
      <c r="X42" s="51"/>
      <c r="Y42" s="51"/>
      <c r="Z42" s="52"/>
      <c r="AA42" s="52"/>
    </row>
    <row r="43" spans="1:27" x14ac:dyDescent="0.2">
      <c r="A43" s="46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9"/>
      <c r="P43" s="50"/>
      <c r="Q43" s="50"/>
      <c r="R43" s="50"/>
      <c r="S43" s="50"/>
      <c r="T43" s="51"/>
      <c r="U43" s="51"/>
      <c r="V43" s="51"/>
      <c r="W43" s="51"/>
      <c r="X43" s="51"/>
      <c r="Y43" s="51"/>
      <c r="Z43" s="52"/>
      <c r="AA43" s="52"/>
    </row>
    <row r="44" spans="1:27" x14ac:dyDescent="0.2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9"/>
      <c r="P44" s="50"/>
      <c r="Q44" s="50"/>
      <c r="R44" s="50"/>
      <c r="S44" s="50"/>
      <c r="T44" s="51"/>
      <c r="U44" s="51"/>
      <c r="V44" s="51"/>
      <c r="W44" s="51"/>
      <c r="X44" s="51"/>
      <c r="Y44" s="51"/>
      <c r="Z44" s="52"/>
      <c r="AA44" s="52"/>
    </row>
    <row r="45" spans="1:27" x14ac:dyDescent="0.2">
      <c r="A45" s="46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9"/>
      <c r="P45" s="50"/>
      <c r="Q45" s="50"/>
      <c r="R45" s="50"/>
      <c r="S45" s="50"/>
      <c r="T45" s="51"/>
      <c r="U45" s="51"/>
      <c r="V45" s="51"/>
      <c r="W45" s="51"/>
      <c r="X45" s="51"/>
      <c r="Y45" s="51"/>
      <c r="Z45" s="52"/>
      <c r="AA45" s="52"/>
    </row>
    <row r="46" spans="1:27" x14ac:dyDescent="0.2">
      <c r="A46" s="46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9"/>
      <c r="P46" s="50"/>
      <c r="Q46" s="50"/>
      <c r="R46" s="50"/>
      <c r="S46" s="50"/>
      <c r="T46" s="51"/>
      <c r="U46" s="51"/>
      <c r="V46" s="51"/>
      <c r="W46" s="51"/>
      <c r="X46" s="51"/>
      <c r="Y46" s="51"/>
      <c r="Z46" s="52"/>
      <c r="AA46" s="52"/>
    </row>
    <row r="47" spans="1:27" x14ac:dyDescent="0.2">
      <c r="A47" s="46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9"/>
      <c r="P47" s="50"/>
      <c r="Q47" s="50"/>
      <c r="R47" s="50"/>
      <c r="S47" s="50"/>
      <c r="T47" s="51"/>
      <c r="U47" s="51"/>
      <c r="V47" s="51"/>
      <c r="W47" s="51"/>
      <c r="X47" s="51"/>
      <c r="Y47" s="51"/>
      <c r="Z47" s="52"/>
      <c r="AA47" s="52"/>
    </row>
    <row r="48" spans="1:27" x14ac:dyDescent="0.2">
      <c r="A48" s="46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9"/>
      <c r="P48" s="50"/>
      <c r="Q48" s="50"/>
      <c r="R48" s="50"/>
      <c r="S48" s="50"/>
      <c r="T48" s="51"/>
      <c r="U48" s="51"/>
      <c r="V48" s="51"/>
      <c r="W48" s="51"/>
      <c r="X48" s="51"/>
      <c r="Y48" s="51"/>
      <c r="Z48" s="52"/>
      <c r="AA48" s="52"/>
    </row>
    <row r="49" spans="1:27" x14ac:dyDescent="0.2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9"/>
      <c r="P49" s="50"/>
      <c r="Q49" s="50"/>
      <c r="R49" s="50"/>
      <c r="S49" s="50"/>
      <c r="T49" s="51"/>
      <c r="U49" s="51"/>
      <c r="V49" s="51"/>
      <c r="W49" s="51"/>
      <c r="X49" s="51"/>
      <c r="Y49" s="51"/>
      <c r="Z49" s="52"/>
      <c r="AA49" s="52"/>
    </row>
    <row r="50" spans="1:27" x14ac:dyDescent="0.2">
      <c r="A50" s="46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9"/>
      <c r="P50" s="50"/>
      <c r="Q50" s="50"/>
      <c r="R50" s="50"/>
      <c r="S50" s="50"/>
      <c r="T50" s="51"/>
      <c r="U50" s="51"/>
      <c r="V50" s="51"/>
      <c r="W50" s="51"/>
      <c r="X50" s="51"/>
      <c r="Y50" s="51"/>
      <c r="Z50" s="52"/>
      <c r="AA50" s="52"/>
    </row>
    <row r="51" spans="1:27" x14ac:dyDescent="0.2">
      <c r="A51" s="46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9"/>
      <c r="P51" s="50"/>
      <c r="Q51" s="50"/>
      <c r="R51" s="50"/>
      <c r="S51" s="50"/>
      <c r="T51" s="51"/>
      <c r="U51" s="51"/>
      <c r="V51" s="51"/>
      <c r="W51" s="51"/>
      <c r="X51" s="51"/>
      <c r="Y51" s="51"/>
      <c r="Z51" s="52"/>
      <c r="AA51" s="52"/>
    </row>
    <row r="52" spans="1:27" x14ac:dyDescent="0.2">
      <c r="A52" s="46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9"/>
      <c r="P52" s="50"/>
      <c r="Q52" s="50"/>
      <c r="R52" s="50"/>
      <c r="S52" s="50"/>
      <c r="T52" s="51"/>
      <c r="U52" s="51"/>
      <c r="V52" s="51"/>
      <c r="W52" s="51"/>
      <c r="X52" s="51"/>
      <c r="Y52" s="51"/>
      <c r="Z52" s="52"/>
      <c r="AA52" s="52"/>
    </row>
    <row r="53" spans="1:27" x14ac:dyDescent="0.2">
      <c r="A53" s="46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9"/>
      <c r="P53" s="50"/>
      <c r="Q53" s="50"/>
      <c r="R53" s="50"/>
      <c r="S53" s="50"/>
      <c r="T53" s="51"/>
      <c r="U53" s="51"/>
      <c r="V53" s="51"/>
      <c r="W53" s="51"/>
      <c r="X53" s="51"/>
      <c r="Y53" s="51"/>
      <c r="Z53" s="52"/>
      <c r="AA53" s="52"/>
    </row>
    <row r="54" spans="1:27" x14ac:dyDescent="0.2">
      <c r="A54" s="46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9"/>
      <c r="P54" s="50"/>
      <c r="Q54" s="50"/>
      <c r="R54" s="50"/>
      <c r="S54" s="50"/>
      <c r="T54" s="51"/>
      <c r="U54" s="51"/>
      <c r="V54" s="51"/>
      <c r="W54" s="51"/>
      <c r="X54" s="51"/>
      <c r="Y54" s="51"/>
      <c r="Z54" s="52"/>
      <c r="AA54" s="52"/>
    </row>
    <row r="55" spans="1:27" x14ac:dyDescent="0.2">
      <c r="A55" s="46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9"/>
      <c r="P55" s="50"/>
      <c r="Q55" s="50"/>
      <c r="R55" s="50"/>
      <c r="S55" s="50"/>
      <c r="T55" s="51"/>
      <c r="U55" s="51"/>
      <c r="V55" s="51"/>
      <c r="W55" s="51"/>
      <c r="X55" s="51"/>
      <c r="Y55" s="51"/>
      <c r="Z55" s="52"/>
      <c r="AA55" s="52"/>
    </row>
    <row r="56" spans="1:27" x14ac:dyDescent="0.2">
      <c r="A56" s="46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9"/>
      <c r="P56" s="50"/>
      <c r="Q56" s="50"/>
      <c r="R56" s="50"/>
      <c r="S56" s="50"/>
      <c r="T56" s="51"/>
      <c r="U56" s="51"/>
      <c r="V56" s="51"/>
      <c r="W56" s="51"/>
      <c r="X56" s="51"/>
      <c r="Y56" s="51"/>
      <c r="Z56" s="52"/>
      <c r="AA56" s="52"/>
    </row>
    <row r="57" spans="1:27" x14ac:dyDescent="0.2">
      <c r="A57" s="46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9"/>
      <c r="P57" s="50"/>
      <c r="Q57" s="50"/>
      <c r="R57" s="50"/>
      <c r="S57" s="50"/>
      <c r="T57" s="51"/>
      <c r="U57" s="51"/>
      <c r="V57" s="51"/>
      <c r="W57" s="51"/>
      <c r="X57" s="51"/>
      <c r="Y57" s="51"/>
      <c r="Z57" s="52"/>
      <c r="AA57" s="52"/>
    </row>
    <row r="58" spans="1:27" x14ac:dyDescent="0.2">
      <c r="A58" s="46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9"/>
      <c r="P58" s="50"/>
      <c r="Q58" s="50"/>
      <c r="R58" s="50"/>
      <c r="S58" s="50"/>
      <c r="T58" s="51"/>
      <c r="U58" s="51"/>
      <c r="V58" s="51"/>
      <c r="W58" s="51"/>
      <c r="X58" s="51"/>
      <c r="Y58" s="51"/>
      <c r="Z58" s="52"/>
      <c r="AA58" s="52"/>
    </row>
    <row r="59" spans="1:27" x14ac:dyDescent="0.2">
      <c r="A59" s="46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9"/>
      <c r="P59" s="50"/>
      <c r="Q59" s="50"/>
      <c r="R59" s="50"/>
      <c r="S59" s="50"/>
      <c r="T59" s="51"/>
      <c r="U59" s="51"/>
      <c r="V59" s="51"/>
      <c r="W59" s="51"/>
      <c r="X59" s="51"/>
      <c r="Y59" s="51"/>
      <c r="Z59" s="52"/>
      <c r="AA59" s="52"/>
    </row>
    <row r="60" spans="1:27" x14ac:dyDescent="0.2">
      <c r="A60" s="46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9"/>
      <c r="P60" s="50"/>
      <c r="Q60" s="50"/>
      <c r="R60" s="50"/>
      <c r="S60" s="50"/>
      <c r="T60" s="51"/>
      <c r="U60" s="51"/>
      <c r="V60" s="51"/>
      <c r="W60" s="51"/>
      <c r="X60" s="51"/>
      <c r="Y60" s="51"/>
      <c r="Z60" s="52"/>
      <c r="AA60" s="52"/>
    </row>
    <row r="61" spans="1:27" x14ac:dyDescent="0.2">
      <c r="A61" s="46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9"/>
      <c r="P61" s="50"/>
      <c r="Q61" s="50"/>
      <c r="R61" s="50"/>
      <c r="S61" s="50"/>
      <c r="T61" s="51"/>
      <c r="U61" s="51"/>
      <c r="V61" s="51"/>
      <c r="W61" s="51"/>
      <c r="X61" s="51"/>
      <c r="Y61" s="51"/>
      <c r="Z61" s="52"/>
      <c r="AA61" s="52"/>
    </row>
    <row r="62" spans="1:27" x14ac:dyDescent="0.2">
      <c r="A62" s="46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9"/>
      <c r="P62" s="50"/>
      <c r="Q62" s="50"/>
      <c r="R62" s="50"/>
      <c r="S62" s="50"/>
      <c r="T62" s="51"/>
      <c r="U62" s="51"/>
      <c r="V62" s="51"/>
      <c r="W62" s="51"/>
      <c r="X62" s="51"/>
      <c r="Y62" s="51"/>
      <c r="Z62" s="52"/>
      <c r="AA62" s="52"/>
    </row>
    <row r="63" spans="1:27" x14ac:dyDescent="0.2">
      <c r="A63" s="46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9"/>
      <c r="P63" s="50"/>
      <c r="Q63" s="50"/>
      <c r="R63" s="50"/>
      <c r="S63" s="50"/>
      <c r="T63" s="51"/>
      <c r="U63" s="51"/>
      <c r="V63" s="51"/>
      <c r="W63" s="51"/>
      <c r="X63" s="51"/>
      <c r="Y63" s="51"/>
      <c r="Z63" s="52"/>
      <c r="AA63" s="52"/>
    </row>
    <row r="64" spans="1:27" x14ac:dyDescent="0.2">
      <c r="A64" s="46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9"/>
      <c r="P64" s="50"/>
      <c r="Q64" s="50"/>
      <c r="R64" s="50"/>
      <c r="S64" s="50"/>
      <c r="T64" s="51"/>
      <c r="U64" s="51"/>
      <c r="V64" s="51"/>
      <c r="W64" s="51"/>
      <c r="X64" s="51"/>
      <c r="Y64" s="51"/>
      <c r="Z64" s="52"/>
      <c r="AA64" s="52"/>
    </row>
    <row r="65" spans="1:27" x14ac:dyDescent="0.2">
      <c r="A65" s="46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9"/>
      <c r="P65" s="50"/>
      <c r="Q65" s="50"/>
      <c r="R65" s="50"/>
      <c r="S65" s="50"/>
      <c r="T65" s="51"/>
      <c r="U65" s="51"/>
      <c r="V65" s="51"/>
      <c r="W65" s="51"/>
      <c r="X65" s="51"/>
      <c r="Y65" s="51"/>
      <c r="Z65" s="52"/>
      <c r="AA65" s="52"/>
    </row>
    <row r="66" spans="1:27" x14ac:dyDescent="0.2">
      <c r="A66" s="46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9"/>
      <c r="P66" s="50"/>
      <c r="Q66" s="50"/>
      <c r="R66" s="50"/>
      <c r="S66" s="50"/>
      <c r="T66" s="51"/>
      <c r="U66" s="51"/>
      <c r="V66" s="51"/>
      <c r="W66" s="51"/>
      <c r="X66" s="51"/>
      <c r="Y66" s="51"/>
      <c r="Z66" s="52"/>
      <c r="AA66" s="52"/>
    </row>
    <row r="67" spans="1:27" x14ac:dyDescent="0.2">
      <c r="A67" s="46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9"/>
      <c r="P67" s="50"/>
      <c r="Q67" s="50"/>
      <c r="R67" s="50"/>
      <c r="S67" s="50"/>
      <c r="T67" s="51"/>
      <c r="U67" s="51"/>
      <c r="V67" s="51"/>
      <c r="W67" s="51"/>
      <c r="X67" s="51"/>
      <c r="Y67" s="51"/>
      <c r="Z67" s="52"/>
      <c r="AA67" s="52"/>
    </row>
    <row r="68" spans="1:27" x14ac:dyDescent="0.2">
      <c r="A68" s="46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9"/>
      <c r="P68" s="50"/>
      <c r="Q68" s="50"/>
      <c r="R68" s="50"/>
      <c r="S68" s="50"/>
      <c r="T68" s="51"/>
      <c r="U68" s="51"/>
      <c r="V68" s="51"/>
      <c r="W68" s="51"/>
      <c r="X68" s="51"/>
      <c r="Y68" s="51"/>
      <c r="Z68" s="52"/>
      <c r="AA68" s="52"/>
    </row>
    <row r="69" spans="1:27" x14ac:dyDescent="0.2">
      <c r="A69" s="46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9"/>
      <c r="P69" s="50"/>
      <c r="Q69" s="50"/>
      <c r="R69" s="50"/>
      <c r="S69" s="50"/>
      <c r="T69" s="51"/>
      <c r="U69" s="51"/>
      <c r="V69" s="51"/>
      <c r="W69" s="51"/>
      <c r="X69" s="51"/>
      <c r="Y69" s="51"/>
      <c r="Z69" s="52"/>
      <c r="AA69" s="52"/>
    </row>
    <row r="70" spans="1:27" x14ac:dyDescent="0.2">
      <c r="A70" s="46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9"/>
      <c r="P70" s="50"/>
      <c r="Q70" s="50"/>
      <c r="R70" s="50"/>
      <c r="S70" s="50"/>
      <c r="T70" s="51"/>
      <c r="U70" s="51"/>
      <c r="V70" s="51"/>
      <c r="W70" s="51"/>
      <c r="X70" s="51"/>
      <c r="Y70" s="51"/>
      <c r="Z70" s="52"/>
      <c r="AA70" s="52"/>
    </row>
    <row r="71" spans="1:27" x14ac:dyDescent="0.2">
      <c r="A71" s="46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9"/>
      <c r="P71" s="50"/>
      <c r="Q71" s="50"/>
      <c r="R71" s="50"/>
      <c r="S71" s="50"/>
      <c r="T71" s="51"/>
      <c r="U71" s="51"/>
      <c r="V71" s="51"/>
      <c r="W71" s="51"/>
      <c r="X71" s="51"/>
      <c r="Y71" s="51"/>
      <c r="Z71" s="52"/>
      <c r="AA71" s="52"/>
    </row>
    <row r="72" spans="1:27" x14ac:dyDescent="0.2">
      <c r="A72" s="46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9"/>
      <c r="P72" s="50"/>
      <c r="Q72" s="50"/>
      <c r="R72" s="50"/>
      <c r="S72" s="50"/>
      <c r="T72" s="51"/>
      <c r="U72" s="51"/>
      <c r="V72" s="51"/>
      <c r="W72" s="51"/>
      <c r="X72" s="51"/>
      <c r="Y72" s="51"/>
      <c r="Z72" s="52"/>
      <c r="AA72" s="52"/>
    </row>
    <row r="73" spans="1:27" x14ac:dyDescent="0.2">
      <c r="A73" s="46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9"/>
      <c r="P73" s="50"/>
      <c r="Q73" s="50"/>
      <c r="R73" s="50"/>
      <c r="S73" s="50"/>
      <c r="T73" s="51"/>
      <c r="U73" s="51"/>
      <c r="V73" s="51"/>
      <c r="W73" s="51"/>
      <c r="X73" s="51"/>
      <c r="Y73" s="51"/>
      <c r="Z73" s="52"/>
      <c r="AA73" s="52"/>
    </row>
    <row r="74" spans="1:27" x14ac:dyDescent="0.2">
      <c r="A74" s="46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9"/>
      <c r="P74" s="50"/>
      <c r="Q74" s="50"/>
      <c r="R74" s="50"/>
      <c r="S74" s="50"/>
      <c r="T74" s="51"/>
      <c r="U74" s="51"/>
      <c r="V74" s="51"/>
      <c r="W74" s="51"/>
      <c r="X74" s="51"/>
      <c r="Y74" s="51"/>
      <c r="Z74" s="52"/>
      <c r="AA74" s="52"/>
    </row>
    <row r="75" spans="1:27" x14ac:dyDescent="0.2">
      <c r="A75" s="46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9"/>
      <c r="P75" s="50"/>
      <c r="Q75" s="50"/>
      <c r="R75" s="50"/>
      <c r="S75" s="50"/>
      <c r="T75" s="51"/>
      <c r="U75" s="51"/>
      <c r="V75" s="51"/>
      <c r="W75" s="51"/>
      <c r="X75" s="51"/>
      <c r="Y75" s="51"/>
      <c r="Z75" s="52"/>
      <c r="AA75" s="52"/>
    </row>
    <row r="76" spans="1:27" x14ac:dyDescent="0.2">
      <c r="A76" s="46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9"/>
      <c r="P76" s="50"/>
      <c r="Q76" s="50"/>
      <c r="R76" s="50"/>
      <c r="S76" s="50"/>
      <c r="T76" s="51"/>
      <c r="U76" s="51"/>
      <c r="V76" s="51"/>
      <c r="W76" s="51"/>
      <c r="X76" s="51"/>
      <c r="Y76" s="51"/>
      <c r="Z76" s="52"/>
      <c r="AA76" s="52"/>
    </row>
    <row r="77" spans="1:27" x14ac:dyDescent="0.2">
      <c r="A77" s="46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9"/>
      <c r="P77" s="50"/>
      <c r="Q77" s="50"/>
      <c r="R77" s="50"/>
      <c r="S77" s="50"/>
      <c r="T77" s="51"/>
      <c r="U77" s="51"/>
      <c r="V77" s="51"/>
      <c r="W77" s="51"/>
      <c r="X77" s="51"/>
      <c r="Y77" s="51"/>
      <c r="Z77" s="52"/>
      <c r="AA77" s="52"/>
    </row>
    <row r="78" spans="1:27" x14ac:dyDescent="0.2">
      <c r="A78" s="46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9"/>
      <c r="P78" s="50"/>
      <c r="Q78" s="50"/>
      <c r="R78" s="50"/>
      <c r="S78" s="50"/>
      <c r="T78" s="51"/>
      <c r="U78" s="51"/>
      <c r="V78" s="51"/>
      <c r="W78" s="51"/>
      <c r="X78" s="51"/>
      <c r="Y78" s="51"/>
      <c r="Z78" s="52"/>
      <c r="AA78" s="52"/>
    </row>
    <row r="79" spans="1:27" x14ac:dyDescent="0.2">
      <c r="A79" s="46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9"/>
      <c r="P79" s="50"/>
      <c r="Q79" s="50"/>
      <c r="R79" s="50"/>
      <c r="S79" s="50"/>
      <c r="T79" s="51"/>
      <c r="U79" s="51"/>
      <c r="V79" s="51"/>
      <c r="W79" s="51"/>
      <c r="X79" s="51"/>
      <c r="Y79" s="51"/>
      <c r="Z79" s="52"/>
      <c r="AA79" s="52"/>
    </row>
    <row r="80" spans="1:27" x14ac:dyDescent="0.2">
      <c r="A80" s="46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9"/>
      <c r="P80" s="50"/>
      <c r="Q80" s="50"/>
      <c r="R80" s="50"/>
      <c r="S80" s="50"/>
      <c r="T80" s="51"/>
      <c r="U80" s="51"/>
      <c r="V80" s="51"/>
      <c r="W80" s="51"/>
      <c r="X80" s="51"/>
      <c r="Y80" s="51"/>
      <c r="Z80" s="52"/>
      <c r="AA80" s="52"/>
    </row>
    <row r="81" spans="1:27" x14ac:dyDescent="0.2">
      <c r="A81" s="46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9"/>
      <c r="P81" s="50"/>
      <c r="Q81" s="50"/>
      <c r="R81" s="50"/>
      <c r="S81" s="50"/>
      <c r="T81" s="51"/>
      <c r="U81" s="51"/>
      <c r="V81" s="51"/>
      <c r="W81" s="51"/>
      <c r="X81" s="51"/>
      <c r="Y81" s="51"/>
      <c r="Z81" s="52"/>
      <c r="AA81" s="52"/>
    </row>
    <row r="82" spans="1:27" x14ac:dyDescent="0.2">
      <c r="A82" s="46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9"/>
      <c r="P82" s="50"/>
      <c r="Q82" s="50"/>
      <c r="R82" s="50"/>
      <c r="S82" s="50"/>
      <c r="T82" s="51"/>
      <c r="U82" s="51"/>
      <c r="V82" s="51"/>
      <c r="W82" s="51"/>
      <c r="X82" s="51"/>
      <c r="Y82" s="51"/>
      <c r="Z82" s="52"/>
      <c r="AA82" s="52"/>
    </row>
    <row r="83" spans="1:27" x14ac:dyDescent="0.2">
      <c r="A83" s="46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9"/>
      <c r="P83" s="50"/>
      <c r="Q83" s="50"/>
      <c r="R83" s="50"/>
      <c r="S83" s="50"/>
      <c r="T83" s="51"/>
      <c r="U83" s="51"/>
      <c r="V83" s="51"/>
      <c r="W83" s="51"/>
      <c r="X83" s="51"/>
      <c r="Y83" s="51"/>
      <c r="Z83" s="52"/>
      <c r="AA83" s="52"/>
    </row>
    <row r="84" spans="1:27" x14ac:dyDescent="0.2">
      <c r="A84" s="46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9"/>
      <c r="P84" s="50"/>
      <c r="Q84" s="50"/>
      <c r="R84" s="50"/>
      <c r="S84" s="50"/>
      <c r="T84" s="51"/>
      <c r="U84" s="51"/>
      <c r="V84" s="51"/>
      <c r="W84" s="51"/>
      <c r="X84" s="51"/>
      <c r="Y84" s="51"/>
      <c r="Z84" s="52"/>
      <c r="AA84" s="52"/>
    </row>
    <row r="85" spans="1:27" x14ac:dyDescent="0.2">
      <c r="A85" s="46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9"/>
      <c r="P85" s="50"/>
      <c r="Q85" s="50"/>
      <c r="R85" s="50"/>
      <c r="S85" s="50"/>
      <c r="T85" s="51"/>
      <c r="U85" s="51"/>
      <c r="V85" s="51"/>
      <c r="W85" s="51"/>
      <c r="X85" s="51"/>
      <c r="Y85" s="51"/>
      <c r="Z85" s="52"/>
      <c r="AA85" s="52"/>
    </row>
    <row r="86" spans="1:27" x14ac:dyDescent="0.2">
      <c r="A86" s="46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9"/>
      <c r="P86" s="50"/>
      <c r="Q86" s="50"/>
      <c r="R86" s="50"/>
      <c r="S86" s="50"/>
      <c r="T86" s="51"/>
      <c r="U86" s="51"/>
      <c r="V86" s="51"/>
      <c r="W86" s="51"/>
      <c r="X86" s="51"/>
      <c r="Y86" s="51"/>
      <c r="Z86" s="52"/>
      <c r="AA86" s="52"/>
    </row>
    <row r="87" spans="1:27" x14ac:dyDescent="0.2">
      <c r="A87" s="46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9"/>
      <c r="P87" s="50"/>
      <c r="Q87" s="50"/>
      <c r="R87" s="50"/>
      <c r="S87" s="50"/>
      <c r="T87" s="51"/>
      <c r="U87" s="51"/>
      <c r="V87" s="51"/>
      <c r="W87" s="51"/>
      <c r="X87" s="51"/>
      <c r="Y87" s="51"/>
      <c r="Z87" s="52"/>
      <c r="AA87" s="52"/>
    </row>
    <row r="88" spans="1:27" x14ac:dyDescent="0.2">
      <c r="A88" s="46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9"/>
      <c r="P88" s="50"/>
      <c r="Q88" s="50"/>
      <c r="R88" s="50"/>
      <c r="S88" s="50"/>
      <c r="T88" s="51"/>
      <c r="U88" s="51"/>
      <c r="V88" s="51"/>
      <c r="W88" s="51"/>
      <c r="X88" s="51"/>
      <c r="Y88" s="51"/>
      <c r="Z88" s="52"/>
      <c r="AA88" s="52"/>
    </row>
    <row r="89" spans="1:27" x14ac:dyDescent="0.2">
      <c r="A89" s="46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9"/>
      <c r="P89" s="50"/>
      <c r="Q89" s="50"/>
      <c r="R89" s="50"/>
      <c r="S89" s="50"/>
      <c r="T89" s="51"/>
      <c r="U89" s="51"/>
      <c r="V89" s="51"/>
      <c r="W89" s="51"/>
      <c r="X89" s="51"/>
      <c r="Y89" s="51"/>
      <c r="Z89" s="52"/>
      <c r="AA89" s="52"/>
    </row>
    <row r="90" spans="1:27" x14ac:dyDescent="0.2">
      <c r="A90" s="46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9"/>
      <c r="P90" s="50"/>
      <c r="Q90" s="50"/>
      <c r="R90" s="50"/>
      <c r="S90" s="50"/>
      <c r="T90" s="51"/>
      <c r="U90" s="51"/>
      <c r="V90" s="51"/>
      <c r="W90" s="51"/>
      <c r="X90" s="51"/>
      <c r="Y90" s="51"/>
      <c r="Z90" s="52"/>
      <c r="AA90" s="52"/>
    </row>
    <row r="91" spans="1:27" x14ac:dyDescent="0.2">
      <c r="A91" s="46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9"/>
      <c r="P91" s="50"/>
      <c r="Q91" s="50"/>
      <c r="R91" s="50"/>
      <c r="S91" s="50"/>
      <c r="T91" s="51"/>
      <c r="U91" s="51"/>
      <c r="V91" s="51"/>
      <c r="W91" s="51"/>
      <c r="X91" s="51"/>
      <c r="Y91" s="51"/>
      <c r="Z91" s="52"/>
      <c r="AA91" s="52"/>
    </row>
    <row r="92" spans="1:27" x14ac:dyDescent="0.2">
      <c r="A92" s="46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9"/>
      <c r="P92" s="50"/>
      <c r="Q92" s="50"/>
      <c r="R92" s="50"/>
      <c r="S92" s="50"/>
      <c r="T92" s="51"/>
      <c r="U92" s="51"/>
      <c r="V92" s="51"/>
      <c r="W92" s="51"/>
      <c r="X92" s="51"/>
      <c r="Y92" s="51"/>
      <c r="Z92" s="52"/>
      <c r="AA92" s="52"/>
    </row>
    <row r="93" spans="1:27" x14ac:dyDescent="0.2">
      <c r="A93" s="46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9"/>
      <c r="P93" s="50"/>
      <c r="Q93" s="50"/>
      <c r="R93" s="50"/>
      <c r="S93" s="50"/>
      <c r="T93" s="51"/>
      <c r="U93" s="51"/>
      <c r="V93" s="51"/>
      <c r="W93" s="51"/>
      <c r="X93" s="51"/>
      <c r="Y93" s="51"/>
      <c r="Z93" s="52"/>
      <c r="AA93" s="52"/>
    </row>
    <row r="94" spans="1:27" x14ac:dyDescent="0.2">
      <c r="A94" s="46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9"/>
      <c r="P94" s="50"/>
      <c r="Q94" s="50"/>
      <c r="R94" s="50"/>
      <c r="S94" s="50"/>
      <c r="T94" s="51"/>
      <c r="U94" s="51"/>
      <c r="V94" s="51"/>
      <c r="W94" s="51"/>
      <c r="X94" s="51"/>
      <c r="Y94" s="51"/>
      <c r="Z94" s="52"/>
      <c r="AA94" s="52"/>
    </row>
    <row r="95" spans="1:27" x14ac:dyDescent="0.2">
      <c r="A95" s="46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9"/>
      <c r="P95" s="50"/>
      <c r="Q95" s="50"/>
      <c r="R95" s="50"/>
      <c r="S95" s="50"/>
      <c r="T95" s="51"/>
      <c r="U95" s="51"/>
      <c r="V95" s="51"/>
      <c r="W95" s="51"/>
      <c r="X95" s="51"/>
      <c r="Y95" s="51"/>
      <c r="Z95" s="52"/>
      <c r="AA95" s="52"/>
    </row>
    <row r="96" spans="1:27" x14ac:dyDescent="0.2">
      <c r="A96" s="46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9"/>
      <c r="P96" s="50"/>
      <c r="Q96" s="50"/>
      <c r="R96" s="50"/>
      <c r="S96" s="50"/>
      <c r="T96" s="51"/>
      <c r="U96" s="51"/>
      <c r="V96" s="51"/>
      <c r="W96" s="51"/>
      <c r="X96" s="51"/>
      <c r="Y96" s="51"/>
      <c r="Z96" s="52"/>
      <c r="AA96" s="52"/>
    </row>
    <row r="97" spans="1:30" x14ac:dyDescent="0.2">
      <c r="A97" s="46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9"/>
      <c r="P97" s="50"/>
      <c r="Q97" s="50"/>
      <c r="R97" s="50"/>
      <c r="S97" s="50"/>
      <c r="T97" s="51"/>
      <c r="U97" s="51"/>
      <c r="V97" s="51"/>
      <c r="W97" s="51"/>
      <c r="X97" s="51"/>
      <c r="Y97" s="51"/>
      <c r="Z97" s="52"/>
      <c r="AA97" s="52"/>
    </row>
    <row r="98" spans="1:30" x14ac:dyDescent="0.2">
      <c r="A98" s="46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9"/>
      <c r="P98" s="50"/>
      <c r="Q98" s="50"/>
      <c r="R98" s="50"/>
      <c r="S98" s="50"/>
      <c r="T98" s="51"/>
      <c r="U98" s="51"/>
      <c r="V98" s="51"/>
      <c r="W98" s="51"/>
      <c r="X98" s="51"/>
      <c r="Y98" s="51"/>
      <c r="Z98" s="52"/>
      <c r="AA98" s="52"/>
    </row>
    <row r="99" spans="1:30" x14ac:dyDescent="0.2">
      <c r="A99" s="46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9"/>
      <c r="P99" s="50"/>
      <c r="Q99" s="50"/>
      <c r="R99" s="50"/>
      <c r="S99" s="50"/>
      <c r="T99" s="51"/>
      <c r="U99" s="51"/>
      <c r="V99" s="51"/>
      <c r="W99" s="51"/>
      <c r="X99" s="51"/>
      <c r="Y99" s="51"/>
      <c r="Z99" s="52"/>
      <c r="AA99" s="52"/>
    </row>
    <row r="100" spans="1:30" x14ac:dyDescent="0.2">
      <c r="A100" s="46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9"/>
      <c r="P100" s="50"/>
      <c r="Q100" s="50"/>
      <c r="R100" s="50"/>
      <c r="S100" s="50"/>
      <c r="T100" s="51"/>
      <c r="U100" s="51"/>
      <c r="V100" s="51"/>
      <c r="W100" s="51"/>
      <c r="X100" s="51"/>
      <c r="Y100" s="51"/>
      <c r="Z100" s="52"/>
      <c r="AA100" s="52"/>
    </row>
    <row r="101" spans="1:30" x14ac:dyDescent="0.2">
      <c r="A101" s="46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9"/>
      <c r="P101" s="50"/>
      <c r="Q101" s="50"/>
      <c r="R101" s="50"/>
      <c r="S101" s="50"/>
      <c r="T101" s="51"/>
      <c r="U101" s="51"/>
      <c r="V101" s="51"/>
      <c r="W101" s="51"/>
      <c r="X101" s="51"/>
      <c r="Y101" s="51"/>
      <c r="Z101" s="52"/>
      <c r="AA101" s="52"/>
    </row>
    <row r="102" spans="1:30" x14ac:dyDescent="0.2">
      <c r="A102" s="46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9"/>
      <c r="P102" s="50"/>
      <c r="Q102" s="50"/>
      <c r="R102" s="50"/>
      <c r="S102" s="50"/>
      <c r="T102" s="51"/>
      <c r="U102" s="51"/>
      <c r="V102" s="51"/>
      <c r="W102" s="51"/>
      <c r="X102" s="51"/>
      <c r="Y102" s="51"/>
      <c r="Z102" s="52"/>
      <c r="AA102" s="52"/>
    </row>
    <row r="103" spans="1:30" x14ac:dyDescent="0.2">
      <c r="A103" s="46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9"/>
      <c r="P103" s="50"/>
      <c r="Q103" s="50"/>
      <c r="R103" s="50"/>
      <c r="S103" s="50"/>
      <c r="T103" s="51"/>
      <c r="U103" s="51"/>
      <c r="V103" s="51"/>
      <c r="W103" s="51"/>
      <c r="X103" s="51"/>
      <c r="Y103" s="51"/>
      <c r="Z103" s="52"/>
      <c r="AA103" s="52"/>
    </row>
    <row r="104" spans="1:30" x14ac:dyDescent="0.2">
      <c r="A104" s="46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9"/>
      <c r="P104" s="50"/>
      <c r="Q104" s="50"/>
      <c r="R104" s="50"/>
      <c r="S104" s="50"/>
      <c r="T104" s="51"/>
      <c r="U104" s="51"/>
      <c r="V104" s="51"/>
      <c r="W104" s="51"/>
      <c r="X104" s="51"/>
      <c r="Y104" s="51"/>
      <c r="Z104" s="52"/>
      <c r="AA104" s="52"/>
    </row>
    <row r="105" spans="1:30" x14ac:dyDescent="0.2">
      <c r="A105" s="46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9"/>
      <c r="P105" s="50"/>
      <c r="Q105" s="50"/>
      <c r="R105" s="50"/>
      <c r="S105" s="50"/>
      <c r="T105" s="51"/>
      <c r="U105" s="51"/>
      <c r="V105" s="51"/>
      <c r="W105" s="51"/>
      <c r="X105" s="51"/>
      <c r="Y105" s="51"/>
      <c r="Z105" s="52"/>
      <c r="AA105" s="52"/>
    </row>
    <row r="106" spans="1:30" x14ac:dyDescent="0.2">
      <c r="A106" s="46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9"/>
      <c r="P106" s="50"/>
      <c r="Q106" s="50"/>
      <c r="R106" s="50"/>
      <c r="S106" s="50"/>
      <c r="T106" s="51"/>
      <c r="U106" s="51"/>
      <c r="V106" s="51"/>
      <c r="W106" s="51"/>
      <c r="X106" s="51"/>
      <c r="Y106" s="51"/>
      <c r="Z106" s="52"/>
      <c r="AA106" s="52"/>
    </row>
    <row r="107" spans="1:30" x14ac:dyDescent="0.2">
      <c r="A107" s="53"/>
      <c r="B107" s="53"/>
      <c r="C107" s="54"/>
      <c r="D107" s="54"/>
      <c r="E107" s="54"/>
      <c r="F107" s="54"/>
      <c r="G107" s="54"/>
      <c r="H107" s="54"/>
      <c r="I107" s="35"/>
      <c r="J107" s="35"/>
      <c r="K107" s="55"/>
      <c r="L107" s="35"/>
      <c r="M107" s="35"/>
      <c r="N107" s="3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 x14ac:dyDescent="0.2">
      <c r="A108" s="53"/>
      <c r="B108" s="53"/>
      <c r="C108" s="54"/>
      <c r="D108" s="54"/>
      <c r="E108" s="54"/>
      <c r="F108" s="54"/>
      <c r="G108" s="54"/>
      <c r="H108" s="54"/>
      <c r="I108" s="35"/>
      <c r="J108" s="35"/>
      <c r="K108" s="55"/>
      <c r="L108" s="35"/>
      <c r="M108" s="35"/>
      <c r="N108" s="35"/>
      <c r="O108" s="55"/>
      <c r="P108" s="56"/>
      <c r="Q108" s="56"/>
      <c r="R108" s="56"/>
      <c r="S108" s="57" t="s">
        <v>90</v>
      </c>
      <c r="T108" s="51"/>
      <c r="U108" s="51"/>
      <c r="V108" s="51"/>
      <c r="W108" s="51"/>
      <c r="X108" s="51"/>
      <c r="Y108" s="51"/>
      <c r="Z108" s="35"/>
      <c r="AA108" s="35"/>
    </row>
    <row r="109" spans="1:30" x14ac:dyDescent="0.2">
      <c r="A109" s="58"/>
      <c r="B109" s="58"/>
      <c r="C109" s="54"/>
      <c r="M109" s="35"/>
    </row>
    <row r="110" spans="1:30" x14ac:dyDescent="0.2">
      <c r="A110" s="58"/>
      <c r="B110" s="58"/>
      <c r="T110" s="60" t="str">
        <f t="shared" ref="T110:Y110" si="0">T6</f>
        <v>Cost estimate 2018</v>
      </c>
      <c r="U110" s="60" t="str">
        <f t="shared" si="0"/>
        <v>Cost estimate 2019</v>
      </c>
      <c r="V110" s="60" t="str">
        <f t="shared" si="0"/>
        <v>Cost estimate 2020</v>
      </c>
      <c r="W110" s="60" t="str">
        <f t="shared" si="0"/>
        <v>Cost estimate 2021</v>
      </c>
      <c r="X110" s="60" t="str">
        <f t="shared" si="0"/>
        <v>Cost estimate 2022</v>
      </c>
      <c r="Y110" s="60" t="str">
        <f t="shared" si="0"/>
        <v>TotalOver5Years</v>
      </c>
      <c r="Z110"/>
      <c r="AA110"/>
    </row>
    <row r="111" spans="1:30" x14ac:dyDescent="0.2">
      <c r="A111" s="58"/>
      <c r="B111" s="58"/>
      <c r="S111" s="60" t="str">
        <f>'[1]Basic inputs for tool'!$D65</f>
        <v>Meeting</v>
      </c>
      <c r="T111" s="61">
        <f t="shared" ref="T111:Y126" si="1">SUMIF($Z$7:$Z$106,$S111,T$7:T$106)</f>
        <v>0</v>
      </c>
      <c r="U111" s="61">
        <f t="shared" si="1"/>
        <v>0</v>
      </c>
      <c r="V111" s="61">
        <f t="shared" si="1"/>
        <v>0</v>
      </c>
      <c r="W111" s="61">
        <f t="shared" si="1"/>
        <v>0</v>
      </c>
      <c r="X111" s="61">
        <f t="shared" si="1"/>
        <v>0</v>
      </c>
      <c r="Y111" s="61">
        <f t="shared" si="1"/>
        <v>0</v>
      </c>
      <c r="Z111"/>
      <c r="AA111"/>
    </row>
    <row r="112" spans="1:30" x14ac:dyDescent="0.2">
      <c r="A112" s="58"/>
      <c r="B112" s="58"/>
      <c r="S112" s="60" t="str">
        <f>'[1]Basic inputs for tool'!$D66</f>
        <v>Training</v>
      </c>
      <c r="T112" s="61">
        <f t="shared" si="1"/>
        <v>0</v>
      </c>
      <c r="U112" s="61">
        <f t="shared" si="1"/>
        <v>0</v>
      </c>
      <c r="V112" s="61">
        <f t="shared" si="1"/>
        <v>0</v>
      </c>
      <c r="W112" s="61">
        <f t="shared" si="1"/>
        <v>0</v>
      </c>
      <c r="X112" s="61">
        <f t="shared" si="1"/>
        <v>0</v>
      </c>
      <c r="Y112" s="61">
        <f t="shared" si="1"/>
        <v>0</v>
      </c>
      <c r="Z112"/>
      <c r="AA112"/>
    </row>
    <row r="113" spans="1:28" x14ac:dyDescent="0.2">
      <c r="A113" s="58"/>
      <c r="B113" s="58"/>
      <c r="S113" s="60" t="str">
        <f>'[1]Basic inputs for tool'!$D67</f>
        <v>Workshop</v>
      </c>
      <c r="T113" s="61">
        <f t="shared" si="1"/>
        <v>0</v>
      </c>
      <c r="U113" s="61">
        <f t="shared" si="1"/>
        <v>0</v>
      </c>
      <c r="V113" s="61">
        <f t="shared" si="1"/>
        <v>0</v>
      </c>
      <c r="W113" s="61">
        <f t="shared" si="1"/>
        <v>0</v>
      </c>
      <c r="X113" s="61">
        <f t="shared" si="1"/>
        <v>0</v>
      </c>
      <c r="Y113" s="61">
        <f t="shared" si="1"/>
        <v>0</v>
      </c>
      <c r="Z113"/>
      <c r="AA113"/>
    </row>
    <row r="114" spans="1:28" x14ac:dyDescent="0.2">
      <c r="A114" s="58"/>
      <c r="B114" s="58"/>
      <c r="S114" s="60" t="str">
        <f>'[1]Basic inputs for tool'!$D68</f>
        <v>SOP/Guidelines</v>
      </c>
      <c r="T114" s="61">
        <f t="shared" si="1"/>
        <v>0</v>
      </c>
      <c r="U114" s="61">
        <f t="shared" si="1"/>
        <v>0</v>
      </c>
      <c r="V114" s="61">
        <f t="shared" si="1"/>
        <v>0</v>
      </c>
      <c r="W114" s="61">
        <f t="shared" si="1"/>
        <v>0</v>
      </c>
      <c r="X114" s="61">
        <f t="shared" si="1"/>
        <v>0</v>
      </c>
      <c r="Y114" s="61">
        <f t="shared" si="1"/>
        <v>0</v>
      </c>
      <c r="Z114"/>
      <c r="AA114"/>
    </row>
    <row r="115" spans="1:28" s="34" customFormat="1" x14ac:dyDescent="0.2">
      <c r="A115" s="58"/>
      <c r="B115" s="58"/>
      <c r="C115" s="59"/>
      <c r="S115" s="60" t="str">
        <f>'[1]Basic inputs for tool'!$D69</f>
        <v>Communications</v>
      </c>
      <c r="T115" s="61">
        <f t="shared" si="1"/>
        <v>0</v>
      </c>
      <c r="U115" s="61">
        <f t="shared" si="1"/>
        <v>0</v>
      </c>
      <c r="V115" s="61">
        <f t="shared" si="1"/>
        <v>0</v>
      </c>
      <c r="W115" s="61">
        <f t="shared" si="1"/>
        <v>0</v>
      </c>
      <c r="X115" s="61">
        <f t="shared" si="1"/>
        <v>0</v>
      </c>
      <c r="Y115" s="61">
        <f t="shared" si="1"/>
        <v>0</v>
      </c>
      <c r="Z115"/>
      <c r="AA115"/>
      <c r="AB115"/>
    </row>
    <row r="116" spans="1:28" s="34" customFormat="1" x14ac:dyDescent="0.2">
      <c r="A116" s="58"/>
      <c r="B116" s="58"/>
      <c r="C116" s="59"/>
      <c r="S116" s="60" t="str">
        <f>'[1]Basic inputs for tool'!$D70</f>
        <v>Construction</v>
      </c>
      <c r="T116" s="61">
        <f t="shared" si="1"/>
        <v>0</v>
      </c>
      <c r="U116" s="61">
        <f t="shared" si="1"/>
        <v>0</v>
      </c>
      <c r="V116" s="61">
        <f t="shared" si="1"/>
        <v>0</v>
      </c>
      <c r="W116" s="61">
        <f t="shared" si="1"/>
        <v>0</v>
      </c>
      <c r="X116" s="61">
        <f t="shared" si="1"/>
        <v>0</v>
      </c>
      <c r="Y116" s="61">
        <f t="shared" si="1"/>
        <v>0</v>
      </c>
      <c r="Z116"/>
      <c r="AA116"/>
      <c r="AB116"/>
    </row>
    <row r="117" spans="1:28" s="34" customFormat="1" x14ac:dyDescent="0.2">
      <c r="A117" s="58"/>
      <c r="B117" s="58"/>
      <c r="C117" s="59"/>
      <c r="S117" s="60" t="str">
        <f>'[1]Basic inputs for tool'!$D71</f>
        <v>Consultancy</v>
      </c>
      <c r="T117" s="61">
        <f t="shared" si="1"/>
        <v>0</v>
      </c>
      <c r="U117" s="61">
        <f t="shared" si="1"/>
        <v>0</v>
      </c>
      <c r="V117" s="61">
        <f t="shared" si="1"/>
        <v>0</v>
      </c>
      <c r="W117" s="61">
        <f t="shared" si="1"/>
        <v>0</v>
      </c>
      <c r="X117" s="61">
        <f t="shared" si="1"/>
        <v>0</v>
      </c>
      <c r="Y117" s="61">
        <f t="shared" si="1"/>
        <v>0</v>
      </c>
      <c r="Z117"/>
      <c r="AA117"/>
      <c r="AB117"/>
    </row>
    <row r="118" spans="1:28" s="34" customFormat="1" x14ac:dyDescent="0.2">
      <c r="A118" s="58"/>
      <c r="B118" s="58"/>
      <c r="C118" s="59"/>
      <c r="S118" s="60" t="str">
        <f>'[1]Basic inputs for tool'!$D72</f>
        <v>Evaluation/Assessment</v>
      </c>
      <c r="T118" s="61">
        <f t="shared" si="1"/>
        <v>0</v>
      </c>
      <c r="U118" s="61">
        <f t="shared" si="1"/>
        <v>0</v>
      </c>
      <c r="V118" s="61">
        <f t="shared" si="1"/>
        <v>0</v>
      </c>
      <c r="W118" s="61">
        <f t="shared" si="1"/>
        <v>0</v>
      </c>
      <c r="X118" s="61">
        <f t="shared" si="1"/>
        <v>0</v>
      </c>
      <c r="Y118" s="61">
        <f t="shared" si="1"/>
        <v>0</v>
      </c>
      <c r="Z118"/>
      <c r="AA118"/>
      <c r="AB118"/>
    </row>
    <row r="119" spans="1:28" s="34" customFormat="1" x14ac:dyDescent="0.2">
      <c r="A119" s="58"/>
      <c r="B119" s="58"/>
      <c r="C119" s="59"/>
      <c r="S119" s="60" t="str">
        <f>'[1]Basic inputs for tool'!$D73</f>
        <v>Field visits</v>
      </c>
      <c r="T119" s="61">
        <f t="shared" si="1"/>
        <v>0</v>
      </c>
      <c r="U119" s="61">
        <f t="shared" si="1"/>
        <v>0</v>
      </c>
      <c r="V119" s="61">
        <f t="shared" si="1"/>
        <v>0</v>
      </c>
      <c r="W119" s="61">
        <f t="shared" si="1"/>
        <v>0</v>
      </c>
      <c r="X119" s="61">
        <f t="shared" si="1"/>
        <v>0</v>
      </c>
      <c r="Y119" s="61">
        <f t="shared" si="1"/>
        <v>0</v>
      </c>
      <c r="Z119"/>
      <c r="AA119"/>
      <c r="AB119"/>
    </row>
    <row r="120" spans="1:28" x14ac:dyDescent="0.2">
      <c r="A120" s="58"/>
      <c r="B120" s="58"/>
      <c r="S120" s="60" t="str">
        <f>'[1]Basic inputs for tool'!$D74</f>
        <v>Human Resources</v>
      </c>
      <c r="T120" s="61">
        <f t="shared" si="1"/>
        <v>0</v>
      </c>
      <c r="U120" s="61">
        <f t="shared" si="1"/>
        <v>0</v>
      </c>
      <c r="V120" s="61">
        <f t="shared" si="1"/>
        <v>0</v>
      </c>
      <c r="W120" s="61">
        <f t="shared" si="1"/>
        <v>0</v>
      </c>
      <c r="X120" s="61">
        <f t="shared" si="1"/>
        <v>0</v>
      </c>
      <c r="Y120" s="61">
        <f t="shared" si="1"/>
        <v>0</v>
      </c>
      <c r="Z120"/>
      <c r="AA120"/>
    </row>
    <row r="121" spans="1:28" x14ac:dyDescent="0.2">
      <c r="A121" s="58"/>
      <c r="B121" s="58"/>
      <c r="S121" s="60" t="str">
        <f>'[1]Basic inputs for tool'!$D75</f>
        <v>Infrastructure</v>
      </c>
      <c r="T121" s="61">
        <f t="shared" si="1"/>
        <v>0</v>
      </c>
      <c r="U121" s="61">
        <f t="shared" si="1"/>
        <v>0</v>
      </c>
      <c r="V121" s="61">
        <f t="shared" si="1"/>
        <v>0</v>
      </c>
      <c r="W121" s="61">
        <f t="shared" si="1"/>
        <v>0</v>
      </c>
      <c r="X121" s="61">
        <f t="shared" si="1"/>
        <v>0</v>
      </c>
      <c r="Y121" s="61">
        <f t="shared" si="1"/>
        <v>0</v>
      </c>
      <c r="Z121"/>
      <c r="AA121"/>
    </row>
    <row r="122" spans="1:28" x14ac:dyDescent="0.2">
      <c r="A122" s="58"/>
      <c r="B122" s="58"/>
      <c r="S122" s="60" t="str">
        <f>'[1]Basic inputs for tool'!$D76</f>
        <v>Printing</v>
      </c>
      <c r="T122" s="61">
        <f t="shared" si="1"/>
        <v>0</v>
      </c>
      <c r="U122" s="61">
        <f t="shared" si="1"/>
        <v>0</v>
      </c>
      <c r="V122" s="61">
        <f t="shared" si="1"/>
        <v>0</v>
      </c>
      <c r="W122" s="61">
        <f t="shared" si="1"/>
        <v>0</v>
      </c>
      <c r="X122" s="61">
        <f t="shared" si="1"/>
        <v>0</v>
      </c>
      <c r="Y122" s="61">
        <f t="shared" si="1"/>
        <v>0</v>
      </c>
      <c r="Z122"/>
      <c r="AA122"/>
    </row>
    <row r="123" spans="1:28" x14ac:dyDescent="0.2">
      <c r="A123" s="58"/>
      <c r="B123" s="58"/>
      <c r="S123" s="60" t="str">
        <f>'[1]Basic inputs for tool'!$D77</f>
        <v>Procurement</v>
      </c>
      <c r="T123" s="61">
        <f t="shared" si="1"/>
        <v>0</v>
      </c>
      <c r="U123" s="61">
        <f t="shared" si="1"/>
        <v>0</v>
      </c>
      <c r="V123" s="61">
        <f t="shared" si="1"/>
        <v>0</v>
      </c>
      <c r="W123" s="61">
        <f t="shared" si="1"/>
        <v>0</v>
      </c>
      <c r="X123" s="61">
        <f t="shared" si="1"/>
        <v>0</v>
      </c>
      <c r="Y123" s="61">
        <f t="shared" si="1"/>
        <v>0</v>
      </c>
      <c r="Z123"/>
      <c r="AA123"/>
    </row>
    <row r="124" spans="1:28" x14ac:dyDescent="0.2">
      <c r="A124" s="58"/>
      <c r="B124" s="58"/>
      <c r="S124" s="60" t="str">
        <f>'[1]Basic inputs for tool'!$D78</f>
        <v>Service delivery</v>
      </c>
      <c r="T124" s="61">
        <f t="shared" si="1"/>
        <v>0</v>
      </c>
      <c r="U124" s="61">
        <f t="shared" si="1"/>
        <v>0</v>
      </c>
      <c r="V124" s="61">
        <f t="shared" si="1"/>
        <v>0</v>
      </c>
      <c r="W124" s="61">
        <f t="shared" si="1"/>
        <v>0</v>
      </c>
      <c r="X124" s="61">
        <f t="shared" si="1"/>
        <v>0</v>
      </c>
      <c r="Y124" s="61">
        <f t="shared" si="1"/>
        <v>0</v>
      </c>
      <c r="Z124"/>
      <c r="AA124"/>
    </row>
    <row r="125" spans="1:28" x14ac:dyDescent="0.2">
      <c r="A125" s="58"/>
      <c r="B125" s="58"/>
      <c r="S125" s="60" t="str">
        <f>'[1]Basic inputs for tool'!$D79</f>
        <v>Simulation exercise</v>
      </c>
      <c r="T125" s="61">
        <f t="shared" si="1"/>
        <v>0</v>
      </c>
      <c r="U125" s="61">
        <f t="shared" si="1"/>
        <v>0</v>
      </c>
      <c r="V125" s="61">
        <f t="shared" si="1"/>
        <v>0</v>
      </c>
      <c r="W125" s="61">
        <f t="shared" si="1"/>
        <v>0</v>
      </c>
      <c r="X125" s="61">
        <f t="shared" si="1"/>
        <v>0</v>
      </c>
      <c r="Y125" s="61">
        <f t="shared" si="1"/>
        <v>0</v>
      </c>
      <c r="Z125"/>
      <c r="AA125"/>
    </row>
    <row r="126" spans="1:28" x14ac:dyDescent="0.2">
      <c r="A126" s="58"/>
      <c r="B126" s="58"/>
      <c r="S126" s="60" t="str">
        <f>'[1]Basic inputs for tool'!$D80</f>
        <v>Social mobilisation</v>
      </c>
      <c r="T126" s="61">
        <f t="shared" si="1"/>
        <v>0</v>
      </c>
      <c r="U126" s="61">
        <f t="shared" si="1"/>
        <v>0</v>
      </c>
      <c r="V126" s="61">
        <f t="shared" si="1"/>
        <v>0</v>
      </c>
      <c r="W126" s="61">
        <f t="shared" si="1"/>
        <v>0</v>
      </c>
      <c r="X126" s="61">
        <f t="shared" si="1"/>
        <v>0</v>
      </c>
      <c r="Y126" s="61">
        <f t="shared" si="1"/>
        <v>0</v>
      </c>
      <c r="Z126"/>
      <c r="AA126"/>
    </row>
    <row r="127" spans="1:28" x14ac:dyDescent="0.2">
      <c r="A127" s="58"/>
      <c r="B127" s="58"/>
      <c r="S127" s="60" t="str">
        <f>'[1]Basic inputs for tool'!$D81</f>
        <v>Other 1</v>
      </c>
      <c r="T127" s="61">
        <f t="shared" ref="T127:Y128" si="2">SUMIF($Z$7:$Z$106,$S127,T$7:T$106)</f>
        <v>0</v>
      </c>
      <c r="U127" s="61">
        <f t="shared" si="2"/>
        <v>0</v>
      </c>
      <c r="V127" s="61">
        <f t="shared" si="2"/>
        <v>0</v>
      </c>
      <c r="W127" s="61">
        <f t="shared" si="2"/>
        <v>0</v>
      </c>
      <c r="X127" s="61">
        <f t="shared" si="2"/>
        <v>0</v>
      </c>
      <c r="Y127" s="61">
        <f t="shared" si="2"/>
        <v>0</v>
      </c>
      <c r="Z127"/>
      <c r="AA127"/>
    </row>
    <row r="128" spans="1:28" x14ac:dyDescent="0.2">
      <c r="A128" s="58"/>
      <c r="B128" s="58"/>
      <c r="S128" s="60" t="str">
        <f>'[1]Basic inputs for tool'!$D82</f>
        <v>Other 2</v>
      </c>
      <c r="T128" s="61">
        <f t="shared" si="2"/>
        <v>0</v>
      </c>
      <c r="U128" s="61">
        <f t="shared" si="2"/>
        <v>0</v>
      </c>
      <c r="V128" s="61">
        <f t="shared" si="2"/>
        <v>0</v>
      </c>
      <c r="W128" s="61">
        <f t="shared" si="2"/>
        <v>0</v>
      </c>
      <c r="X128" s="61">
        <f t="shared" si="2"/>
        <v>0</v>
      </c>
      <c r="Y128" s="61">
        <f t="shared" si="2"/>
        <v>0</v>
      </c>
      <c r="Z128"/>
      <c r="AA128"/>
    </row>
    <row r="129" spans="1:28" x14ac:dyDescent="0.2">
      <c r="A129" s="58"/>
      <c r="B129" s="58"/>
      <c r="S129" s="62"/>
      <c r="Z129"/>
      <c r="AA129"/>
    </row>
    <row r="130" spans="1:28" x14ac:dyDescent="0.2">
      <c r="A130" s="58"/>
      <c r="B130" s="58"/>
      <c r="S130" s="62"/>
      <c r="Z130"/>
      <c r="AA130"/>
    </row>
    <row r="131" spans="1:28" s="34" customFormat="1" x14ac:dyDescent="0.2">
      <c r="A131" s="58"/>
      <c r="B131" s="58"/>
      <c r="C131" s="59"/>
      <c r="T131" s="60" t="str">
        <f t="shared" ref="T131:Y131" si="3">T6</f>
        <v>Cost estimate 2018</v>
      </c>
      <c r="U131" s="60" t="str">
        <f t="shared" si="3"/>
        <v>Cost estimate 2019</v>
      </c>
      <c r="V131" s="60" t="str">
        <f t="shared" si="3"/>
        <v>Cost estimate 2020</v>
      </c>
      <c r="W131" s="60" t="str">
        <f t="shared" si="3"/>
        <v>Cost estimate 2021</v>
      </c>
      <c r="X131" s="60" t="str">
        <f t="shared" si="3"/>
        <v>Cost estimate 2022</v>
      </c>
      <c r="Y131" s="60" t="str">
        <f t="shared" si="3"/>
        <v>TotalOver5Years</v>
      </c>
      <c r="Z131"/>
      <c r="AA131"/>
      <c r="AB131"/>
    </row>
    <row r="132" spans="1:28" s="34" customFormat="1" x14ac:dyDescent="0.2">
      <c r="A132" s="58"/>
      <c r="B132" s="58"/>
      <c r="C132" s="59"/>
      <c r="S132" s="60" t="str">
        <f>'[1]Basic inputs for tool'!$C$65</f>
        <v>Capital</v>
      </c>
      <c r="T132" s="61">
        <f t="shared" ref="T132:Y141" si="4">SUMIF($AA$7:$AA$106,$S132,T$7:T$106)</f>
        <v>0</v>
      </c>
      <c r="U132" s="61">
        <f t="shared" si="4"/>
        <v>0</v>
      </c>
      <c r="V132" s="61">
        <f t="shared" si="4"/>
        <v>0</v>
      </c>
      <c r="W132" s="61">
        <f t="shared" si="4"/>
        <v>0</v>
      </c>
      <c r="X132" s="61">
        <f t="shared" si="4"/>
        <v>0</v>
      </c>
      <c r="Y132" s="61">
        <f t="shared" si="4"/>
        <v>0</v>
      </c>
      <c r="Z132"/>
      <c r="AA132"/>
      <c r="AB132"/>
    </row>
    <row r="133" spans="1:28" s="34" customFormat="1" x14ac:dyDescent="0.2">
      <c r="A133" s="58"/>
      <c r="B133" s="58"/>
      <c r="C133" s="59"/>
      <c r="S133" s="60" t="str">
        <f>'[1]Basic inputs for tool'!$C$66</f>
        <v>Recurrent</v>
      </c>
      <c r="T133" s="61">
        <f t="shared" si="4"/>
        <v>0</v>
      </c>
      <c r="U133" s="61">
        <f t="shared" si="4"/>
        <v>0</v>
      </c>
      <c r="V133" s="61">
        <f t="shared" si="4"/>
        <v>0</v>
      </c>
      <c r="W133" s="61">
        <f t="shared" si="4"/>
        <v>0</v>
      </c>
      <c r="X133" s="61">
        <f t="shared" si="4"/>
        <v>0</v>
      </c>
      <c r="Y133" s="61">
        <f t="shared" si="4"/>
        <v>0</v>
      </c>
      <c r="Z133"/>
      <c r="AA133"/>
      <c r="AB133"/>
    </row>
    <row r="134" spans="1:28" s="34" customFormat="1" x14ac:dyDescent="0.2">
      <c r="A134" s="58"/>
      <c r="B134" s="58"/>
      <c r="C134" s="59"/>
      <c r="S134" s="60" t="str">
        <f>'[1]Basic inputs for tool'!$C$67</f>
        <v>Other</v>
      </c>
      <c r="T134" s="61">
        <f t="shared" si="4"/>
        <v>0</v>
      </c>
      <c r="U134" s="61">
        <f t="shared" si="4"/>
        <v>0</v>
      </c>
      <c r="V134" s="61">
        <f t="shared" si="4"/>
        <v>0</v>
      </c>
      <c r="W134" s="61">
        <f t="shared" si="4"/>
        <v>0</v>
      </c>
      <c r="X134" s="61">
        <f t="shared" si="4"/>
        <v>0</v>
      </c>
      <c r="Y134" s="61">
        <f t="shared" si="4"/>
        <v>0</v>
      </c>
      <c r="Z134"/>
      <c r="AA134"/>
      <c r="AB134"/>
    </row>
    <row r="135" spans="1:28" s="34" customFormat="1" x14ac:dyDescent="0.2">
      <c r="A135" s="58"/>
      <c r="B135" s="58"/>
      <c r="C135" s="59"/>
      <c r="S135" s="60" t="str">
        <f>'[1]Basic inputs for tool'!$C$68</f>
        <v>Other 2</v>
      </c>
      <c r="T135" s="61">
        <f t="shared" si="4"/>
        <v>0</v>
      </c>
      <c r="U135" s="61">
        <f t="shared" si="4"/>
        <v>0</v>
      </c>
      <c r="V135" s="61">
        <f t="shared" si="4"/>
        <v>0</v>
      </c>
      <c r="W135" s="61">
        <f t="shared" si="4"/>
        <v>0</v>
      </c>
      <c r="X135" s="61">
        <f t="shared" si="4"/>
        <v>0</v>
      </c>
      <c r="Y135" s="61">
        <f t="shared" si="4"/>
        <v>0</v>
      </c>
      <c r="Z135"/>
      <c r="AA135"/>
      <c r="AB135"/>
    </row>
    <row r="136" spans="1:28" s="34" customFormat="1" x14ac:dyDescent="0.2">
      <c r="A136" s="58"/>
      <c r="B136" s="58"/>
      <c r="C136" s="59"/>
      <c r="S136" s="60" t="str">
        <f>'[1]Basic inputs for tool'!$C$69</f>
        <v>Other 3</v>
      </c>
      <c r="T136" s="61">
        <f t="shared" si="4"/>
        <v>0</v>
      </c>
      <c r="U136" s="61">
        <f t="shared" si="4"/>
        <v>0</v>
      </c>
      <c r="V136" s="61">
        <f t="shared" si="4"/>
        <v>0</v>
      </c>
      <c r="W136" s="61">
        <f t="shared" si="4"/>
        <v>0</v>
      </c>
      <c r="X136" s="61">
        <f t="shared" si="4"/>
        <v>0</v>
      </c>
      <c r="Y136" s="61">
        <f t="shared" si="4"/>
        <v>0</v>
      </c>
      <c r="Z136"/>
      <c r="AA136"/>
      <c r="AB136"/>
    </row>
    <row r="137" spans="1:28" s="34" customFormat="1" x14ac:dyDescent="0.2">
      <c r="A137" s="58"/>
      <c r="B137" s="58"/>
      <c r="C137" s="59"/>
      <c r="S137" s="60" t="str">
        <f>'[1]Basic inputs for tool'!$C$70</f>
        <v>Other 4</v>
      </c>
      <c r="T137" s="61">
        <f t="shared" si="4"/>
        <v>0</v>
      </c>
      <c r="U137" s="61">
        <f t="shared" si="4"/>
        <v>0</v>
      </c>
      <c r="V137" s="61">
        <f t="shared" si="4"/>
        <v>0</v>
      </c>
      <c r="W137" s="61">
        <f t="shared" si="4"/>
        <v>0</v>
      </c>
      <c r="X137" s="61">
        <f t="shared" si="4"/>
        <v>0</v>
      </c>
      <c r="Y137" s="61">
        <f t="shared" si="4"/>
        <v>0</v>
      </c>
      <c r="Z137"/>
      <c r="AA137"/>
      <c r="AB137"/>
    </row>
    <row r="138" spans="1:28" s="34" customFormat="1" x14ac:dyDescent="0.2">
      <c r="A138" s="58"/>
      <c r="B138" s="58"/>
      <c r="C138" s="59"/>
      <c r="S138" s="60" t="str">
        <f>'[1]Basic inputs for tool'!$C$71</f>
        <v>Other 5</v>
      </c>
      <c r="T138" s="61">
        <f t="shared" si="4"/>
        <v>0</v>
      </c>
      <c r="U138" s="61">
        <f t="shared" si="4"/>
        <v>0</v>
      </c>
      <c r="V138" s="61">
        <f t="shared" si="4"/>
        <v>0</v>
      </c>
      <c r="W138" s="61">
        <f t="shared" si="4"/>
        <v>0</v>
      </c>
      <c r="X138" s="61">
        <f t="shared" si="4"/>
        <v>0</v>
      </c>
      <c r="Y138" s="61">
        <f t="shared" si="4"/>
        <v>0</v>
      </c>
      <c r="Z138"/>
      <c r="AA138"/>
      <c r="AB138"/>
    </row>
    <row r="139" spans="1:28" s="34" customFormat="1" x14ac:dyDescent="0.2">
      <c r="A139" s="58"/>
      <c r="B139" s="58"/>
      <c r="C139" s="59"/>
      <c r="S139" s="60" t="str">
        <f>'[1]Basic inputs for tool'!$C$72</f>
        <v>Other 6</v>
      </c>
      <c r="T139" s="61">
        <f t="shared" si="4"/>
        <v>0</v>
      </c>
      <c r="U139" s="61">
        <f t="shared" si="4"/>
        <v>0</v>
      </c>
      <c r="V139" s="61">
        <f t="shared" si="4"/>
        <v>0</v>
      </c>
      <c r="W139" s="61">
        <f t="shared" si="4"/>
        <v>0</v>
      </c>
      <c r="X139" s="61">
        <f t="shared" si="4"/>
        <v>0</v>
      </c>
      <c r="Y139" s="61">
        <f t="shared" si="4"/>
        <v>0</v>
      </c>
      <c r="Z139"/>
      <c r="AA139"/>
      <c r="AB139"/>
    </row>
    <row r="140" spans="1:28" s="34" customFormat="1" x14ac:dyDescent="0.2">
      <c r="A140" s="58"/>
      <c r="B140" s="58"/>
      <c r="C140" s="59"/>
      <c r="S140" s="60" t="str">
        <f>'[1]Basic inputs for tool'!$C$73</f>
        <v>Other 7</v>
      </c>
      <c r="T140" s="61">
        <f t="shared" si="4"/>
        <v>0</v>
      </c>
      <c r="U140" s="61">
        <f t="shared" si="4"/>
        <v>0</v>
      </c>
      <c r="V140" s="61">
        <f t="shared" si="4"/>
        <v>0</v>
      </c>
      <c r="W140" s="61">
        <f t="shared" si="4"/>
        <v>0</v>
      </c>
      <c r="X140" s="61">
        <f t="shared" si="4"/>
        <v>0</v>
      </c>
      <c r="Y140" s="61">
        <f t="shared" si="4"/>
        <v>0</v>
      </c>
      <c r="Z140"/>
      <c r="AA140"/>
      <c r="AB140"/>
    </row>
    <row r="141" spans="1:28" x14ac:dyDescent="0.2">
      <c r="A141" s="58"/>
      <c r="B141" s="58"/>
      <c r="S141" s="60" t="str">
        <f>'[1]Basic inputs for tool'!$C$74</f>
        <v>Other 8</v>
      </c>
      <c r="T141" s="61">
        <f t="shared" si="4"/>
        <v>0</v>
      </c>
      <c r="U141" s="61">
        <f t="shared" si="4"/>
        <v>0</v>
      </c>
      <c r="V141" s="61">
        <f t="shared" si="4"/>
        <v>0</v>
      </c>
      <c r="W141" s="61">
        <f t="shared" si="4"/>
        <v>0</v>
      </c>
      <c r="X141" s="61">
        <f t="shared" si="4"/>
        <v>0</v>
      </c>
      <c r="Y141" s="61">
        <f t="shared" si="4"/>
        <v>0</v>
      </c>
      <c r="Z141"/>
      <c r="AA141"/>
    </row>
    <row r="142" spans="1:28" x14ac:dyDescent="0.2">
      <c r="A142" s="58"/>
      <c r="B142" s="58"/>
      <c r="S142" s="62"/>
      <c r="Z142"/>
      <c r="AA142"/>
    </row>
    <row r="143" spans="1:28" x14ac:dyDescent="0.2">
      <c r="A143" s="58"/>
      <c r="B143" s="58"/>
      <c r="S143" s="62"/>
      <c r="Z143"/>
      <c r="AA143"/>
    </row>
    <row r="144" spans="1:28" s="34" customFormat="1" x14ac:dyDescent="0.2">
      <c r="A144" s="58"/>
      <c r="B144" s="58"/>
      <c r="C144" s="59"/>
      <c r="T144" s="60" t="str">
        <f t="shared" ref="T144:Y144" si="5">T6</f>
        <v>Cost estimate 2018</v>
      </c>
      <c r="U144" s="60" t="str">
        <f t="shared" si="5"/>
        <v>Cost estimate 2019</v>
      </c>
      <c r="V144" s="60" t="str">
        <f t="shared" si="5"/>
        <v>Cost estimate 2020</v>
      </c>
      <c r="W144" s="60" t="str">
        <f t="shared" si="5"/>
        <v>Cost estimate 2021</v>
      </c>
      <c r="X144" s="60" t="str">
        <f t="shared" si="5"/>
        <v>Cost estimate 2022</v>
      </c>
      <c r="Y144" s="60" t="str">
        <f t="shared" si="5"/>
        <v>TotalOver5Years</v>
      </c>
      <c r="Z144"/>
      <c r="AA144"/>
      <c r="AB144"/>
    </row>
    <row r="145" spans="1:28" s="34" customFormat="1" x14ac:dyDescent="0.2">
      <c r="A145" s="58"/>
      <c r="B145" s="58"/>
      <c r="C145" s="59"/>
      <c r="S145" s="60" t="str">
        <f>'[1]Basic inputs for tool'!$B$65</f>
        <v>National</v>
      </c>
      <c r="T145" s="61">
        <f t="shared" ref="T145:Y148" si="6">SUMIF($H$7:$H$106,$S145,T$7:T$106)</f>
        <v>0</v>
      </c>
      <c r="U145" s="61">
        <f t="shared" si="6"/>
        <v>0</v>
      </c>
      <c r="V145" s="61">
        <f t="shared" si="6"/>
        <v>0</v>
      </c>
      <c r="W145" s="61">
        <f t="shared" si="6"/>
        <v>0</v>
      </c>
      <c r="X145" s="61">
        <f t="shared" si="6"/>
        <v>0</v>
      </c>
      <c r="Y145" s="61">
        <f t="shared" si="6"/>
        <v>0</v>
      </c>
      <c r="Z145"/>
      <c r="AA145"/>
      <c r="AB145"/>
    </row>
    <row r="146" spans="1:28" s="34" customFormat="1" x14ac:dyDescent="0.2">
      <c r="A146" s="58"/>
      <c r="B146" s="58"/>
      <c r="C146" s="59"/>
      <c r="S146" s="60" t="str">
        <f>'[1]Basic inputs for tool'!$B$66</f>
        <v>SNU1 (provincial/regional/state)</v>
      </c>
      <c r="T146" s="61">
        <f t="shared" si="6"/>
        <v>0</v>
      </c>
      <c r="U146" s="61">
        <f t="shared" si="6"/>
        <v>0</v>
      </c>
      <c r="V146" s="61">
        <f t="shared" si="6"/>
        <v>0</v>
      </c>
      <c r="W146" s="61">
        <f t="shared" si="6"/>
        <v>0</v>
      </c>
      <c r="X146" s="61">
        <f t="shared" si="6"/>
        <v>0</v>
      </c>
      <c r="Y146" s="61">
        <f t="shared" si="6"/>
        <v>0</v>
      </c>
      <c r="Z146"/>
      <c r="AA146"/>
      <c r="AB146"/>
    </row>
    <row r="147" spans="1:28" s="34" customFormat="1" x14ac:dyDescent="0.2">
      <c r="A147" s="58"/>
      <c r="B147" s="58"/>
      <c r="C147" s="59"/>
      <c r="S147" s="60" t="str">
        <f>'[1]Basic inputs for tool'!$B$67</f>
        <v>SNU2 (district/county)</v>
      </c>
      <c r="T147" s="61">
        <f t="shared" si="6"/>
        <v>0</v>
      </c>
      <c r="U147" s="61">
        <f t="shared" si="6"/>
        <v>0</v>
      </c>
      <c r="V147" s="61">
        <f t="shared" si="6"/>
        <v>0</v>
      </c>
      <c r="W147" s="61">
        <f t="shared" si="6"/>
        <v>0</v>
      </c>
      <c r="X147" s="61">
        <f t="shared" si="6"/>
        <v>0</v>
      </c>
      <c r="Y147" s="61">
        <f t="shared" si="6"/>
        <v>0</v>
      </c>
      <c r="Z147"/>
      <c r="AA147"/>
      <c r="AB147"/>
    </row>
    <row r="148" spans="1:28" s="34" customFormat="1" x14ac:dyDescent="0.2">
      <c r="A148" s="58"/>
      <c r="B148" s="58"/>
      <c r="C148" s="59"/>
      <c r="S148" s="60" t="str">
        <f>'[1]Basic inputs for tool'!$B$68</f>
        <v>Other unit</v>
      </c>
      <c r="T148" s="61">
        <f t="shared" si="6"/>
        <v>0</v>
      </c>
      <c r="U148" s="61">
        <f t="shared" si="6"/>
        <v>0</v>
      </c>
      <c r="V148" s="61">
        <f t="shared" si="6"/>
        <v>0</v>
      </c>
      <c r="W148" s="61">
        <f t="shared" si="6"/>
        <v>0</v>
      </c>
      <c r="X148" s="61">
        <f t="shared" si="6"/>
        <v>0</v>
      </c>
      <c r="Y148" s="61">
        <f t="shared" si="6"/>
        <v>0</v>
      </c>
      <c r="Z148"/>
      <c r="AA148"/>
      <c r="AB148"/>
    </row>
    <row r="149" spans="1:28" s="34" customFormat="1" x14ac:dyDescent="0.2">
      <c r="A149" s="58"/>
      <c r="B149" s="58"/>
      <c r="C149" s="59"/>
      <c r="S149" s="60"/>
      <c r="T149" s="61"/>
      <c r="U149" s="61"/>
      <c r="V149" s="61"/>
      <c r="W149" s="61"/>
      <c r="X149" s="61"/>
      <c r="Y149" s="61"/>
      <c r="Z149"/>
      <c r="AA149"/>
      <c r="AB149"/>
    </row>
    <row r="150" spans="1:28" s="34" customFormat="1" x14ac:dyDescent="0.2">
      <c r="A150" s="58"/>
      <c r="B150" s="58"/>
      <c r="C150" s="59"/>
      <c r="T150" s="61"/>
      <c r="U150" s="61"/>
      <c r="V150" s="61"/>
      <c r="W150" s="61"/>
      <c r="X150" s="61"/>
      <c r="Y150" s="61"/>
      <c r="Z150"/>
      <c r="AA150"/>
      <c r="AB150"/>
    </row>
    <row r="151" spans="1:28" s="34" customFormat="1" x14ac:dyDescent="0.2">
      <c r="A151" s="58"/>
      <c r="B151" s="58"/>
      <c r="C151" s="59"/>
      <c r="T151" s="60" t="str">
        <f t="shared" ref="T151:Y151" si="7">T6</f>
        <v>Cost estimate 2018</v>
      </c>
      <c r="U151" s="60" t="str">
        <f t="shared" si="7"/>
        <v>Cost estimate 2019</v>
      </c>
      <c r="V151" s="60" t="str">
        <f t="shared" si="7"/>
        <v>Cost estimate 2020</v>
      </c>
      <c r="W151" s="60" t="str">
        <f t="shared" si="7"/>
        <v>Cost estimate 2021</v>
      </c>
      <c r="X151" s="60" t="str">
        <f t="shared" si="7"/>
        <v>Cost estimate 2022</v>
      </c>
      <c r="Y151" s="60" t="str">
        <f t="shared" si="7"/>
        <v>TotalOver5Years</v>
      </c>
      <c r="Z151"/>
      <c r="AA151"/>
      <c r="AB151"/>
    </row>
    <row r="152" spans="1:28" s="34" customFormat="1" x14ac:dyDescent="0.2">
      <c r="A152" s="58"/>
      <c r="B152" s="58"/>
      <c r="C152" s="59"/>
      <c r="S152" s="60" t="str">
        <f>'[1]Basic inputs for tool'!$E$65</f>
        <v>Ministry of Health</v>
      </c>
      <c r="T152" s="61">
        <f t="shared" ref="T152:Y167" si="8">SUMIF($G$7:$G$106,$S152,T$7:T$106)</f>
        <v>0</v>
      </c>
      <c r="U152" s="61">
        <f t="shared" si="8"/>
        <v>0</v>
      </c>
      <c r="V152" s="61">
        <f t="shared" si="8"/>
        <v>0</v>
      </c>
      <c r="W152" s="61">
        <f t="shared" si="8"/>
        <v>0</v>
      </c>
      <c r="X152" s="61">
        <f t="shared" si="8"/>
        <v>0</v>
      </c>
      <c r="Y152" s="61">
        <f t="shared" si="8"/>
        <v>0</v>
      </c>
      <c r="Z152"/>
      <c r="AA152"/>
      <c r="AB152"/>
    </row>
    <row r="153" spans="1:28" s="34" customFormat="1" x14ac:dyDescent="0.2">
      <c r="A153" s="58"/>
      <c r="B153" s="58"/>
      <c r="C153" s="59"/>
      <c r="S153" s="60" t="str">
        <f>'[1]Basic inputs for tool'!$E$66</f>
        <v>Ministry of Agriculture</v>
      </c>
      <c r="T153" s="61">
        <f t="shared" si="8"/>
        <v>0</v>
      </c>
      <c r="U153" s="61">
        <f t="shared" si="8"/>
        <v>0</v>
      </c>
      <c r="V153" s="61">
        <f t="shared" si="8"/>
        <v>0</v>
      </c>
      <c r="W153" s="61">
        <f t="shared" si="8"/>
        <v>0</v>
      </c>
      <c r="X153" s="61">
        <f t="shared" si="8"/>
        <v>0</v>
      </c>
      <c r="Y153" s="61">
        <f t="shared" si="8"/>
        <v>0</v>
      </c>
      <c r="Z153"/>
      <c r="AA153"/>
      <c r="AB153"/>
    </row>
    <row r="154" spans="1:28" s="34" customFormat="1" x14ac:dyDescent="0.2">
      <c r="A154" s="58"/>
      <c r="B154" s="58"/>
      <c r="C154" s="59"/>
      <c r="S154" s="60" t="str">
        <f>'[1]Basic inputs for tool'!$E$67</f>
        <v>Ministry of Finance</v>
      </c>
      <c r="T154" s="61">
        <f t="shared" si="8"/>
        <v>0</v>
      </c>
      <c r="U154" s="61">
        <f t="shared" si="8"/>
        <v>0</v>
      </c>
      <c r="V154" s="61">
        <f t="shared" si="8"/>
        <v>0</v>
      </c>
      <c r="W154" s="61">
        <f t="shared" si="8"/>
        <v>0</v>
      </c>
      <c r="X154" s="61">
        <f t="shared" si="8"/>
        <v>0</v>
      </c>
      <c r="Y154" s="61">
        <f t="shared" si="8"/>
        <v>0</v>
      </c>
      <c r="Z154"/>
      <c r="AA154"/>
      <c r="AB154"/>
    </row>
    <row r="155" spans="1:28" x14ac:dyDescent="0.2">
      <c r="A155" s="58"/>
      <c r="B155" s="58"/>
      <c r="S155" s="60" t="str">
        <f>'[1]Basic inputs for tool'!$E$68</f>
        <v>Other ministry</v>
      </c>
      <c r="T155" s="61">
        <f t="shared" si="8"/>
        <v>0</v>
      </c>
      <c r="U155" s="61">
        <f t="shared" si="8"/>
        <v>0</v>
      </c>
      <c r="V155" s="61">
        <f t="shared" si="8"/>
        <v>0</v>
      </c>
      <c r="W155" s="61">
        <f t="shared" si="8"/>
        <v>0</v>
      </c>
      <c r="X155" s="61">
        <f t="shared" si="8"/>
        <v>0</v>
      </c>
      <c r="Y155" s="61">
        <f t="shared" si="8"/>
        <v>0</v>
      </c>
      <c r="Z155"/>
      <c r="AA155"/>
    </row>
    <row r="156" spans="1:28" x14ac:dyDescent="0.2">
      <c r="A156" s="58"/>
      <c r="B156" s="58"/>
      <c r="S156" s="60" t="str">
        <f>'[1]Basic inputs for tool'!$E$69</f>
        <v>Other ministry 2</v>
      </c>
      <c r="T156" s="61">
        <f t="shared" si="8"/>
        <v>0</v>
      </c>
      <c r="U156" s="61">
        <f t="shared" si="8"/>
        <v>0</v>
      </c>
      <c r="V156" s="61">
        <f t="shared" si="8"/>
        <v>0</v>
      </c>
      <c r="W156" s="61">
        <f t="shared" si="8"/>
        <v>0</v>
      </c>
      <c r="X156" s="61">
        <f t="shared" si="8"/>
        <v>0</v>
      </c>
      <c r="Y156" s="61">
        <f t="shared" si="8"/>
        <v>0</v>
      </c>
      <c r="Z156"/>
      <c r="AA156"/>
    </row>
    <row r="157" spans="1:28" x14ac:dyDescent="0.2">
      <c r="A157" s="58"/>
      <c r="B157" s="58"/>
      <c r="S157" s="60" t="str">
        <f>'[1]Basic inputs for tool'!$E$70</f>
        <v>Other country partner</v>
      </c>
      <c r="T157" s="61">
        <f t="shared" si="8"/>
        <v>0</v>
      </c>
      <c r="U157" s="61">
        <f t="shared" si="8"/>
        <v>0</v>
      </c>
      <c r="V157" s="61">
        <f t="shared" si="8"/>
        <v>0</v>
      </c>
      <c r="W157" s="61">
        <f t="shared" si="8"/>
        <v>0</v>
      </c>
      <c r="X157" s="61">
        <f t="shared" si="8"/>
        <v>0</v>
      </c>
      <c r="Y157" s="61">
        <f t="shared" si="8"/>
        <v>0</v>
      </c>
      <c r="Z157"/>
      <c r="AA157"/>
    </row>
    <row r="158" spans="1:28" x14ac:dyDescent="0.2">
      <c r="A158" s="58"/>
      <c r="B158" s="58"/>
      <c r="S158" s="60" t="str">
        <f>'[1]Basic inputs for tool'!$E$71</f>
        <v>Other country partner 2</v>
      </c>
      <c r="T158" s="61">
        <f t="shared" si="8"/>
        <v>0</v>
      </c>
      <c r="U158" s="61">
        <f t="shared" si="8"/>
        <v>0</v>
      </c>
      <c r="V158" s="61">
        <f t="shared" si="8"/>
        <v>0</v>
      </c>
      <c r="W158" s="61">
        <f t="shared" si="8"/>
        <v>0</v>
      </c>
      <c r="X158" s="61">
        <f t="shared" si="8"/>
        <v>0</v>
      </c>
      <c r="Y158" s="61">
        <f t="shared" si="8"/>
        <v>0</v>
      </c>
      <c r="Z158"/>
      <c r="AA158"/>
    </row>
    <row r="159" spans="1:28" x14ac:dyDescent="0.2">
      <c r="A159" s="58"/>
      <c r="B159" s="58"/>
      <c r="S159" s="60" t="str">
        <f>'[1]Basic inputs for tool'!$E$72</f>
        <v>Other 5</v>
      </c>
      <c r="T159" s="61">
        <f t="shared" si="8"/>
        <v>0</v>
      </c>
      <c r="U159" s="61">
        <f t="shared" si="8"/>
        <v>0</v>
      </c>
      <c r="V159" s="61">
        <f t="shared" si="8"/>
        <v>0</v>
      </c>
      <c r="W159" s="61">
        <f t="shared" si="8"/>
        <v>0</v>
      </c>
      <c r="X159" s="61">
        <f t="shared" si="8"/>
        <v>0</v>
      </c>
      <c r="Y159" s="61">
        <f t="shared" si="8"/>
        <v>0</v>
      </c>
      <c r="Z159"/>
      <c r="AA159"/>
    </row>
    <row r="160" spans="1:28" x14ac:dyDescent="0.2">
      <c r="A160" s="58"/>
      <c r="B160" s="58"/>
      <c r="S160" s="60" t="str">
        <f>'[1]Basic inputs for tool'!$E$73</f>
        <v>Other 6</v>
      </c>
      <c r="T160" s="61">
        <f t="shared" si="8"/>
        <v>0</v>
      </c>
      <c r="U160" s="61">
        <f t="shared" si="8"/>
        <v>0</v>
      </c>
      <c r="V160" s="61">
        <f t="shared" si="8"/>
        <v>0</v>
      </c>
      <c r="W160" s="61">
        <f t="shared" si="8"/>
        <v>0</v>
      </c>
      <c r="X160" s="61">
        <f t="shared" si="8"/>
        <v>0</v>
      </c>
      <c r="Y160" s="61">
        <f t="shared" si="8"/>
        <v>0</v>
      </c>
      <c r="Z160"/>
      <c r="AA160"/>
    </row>
    <row r="161" spans="1:27" x14ac:dyDescent="0.2">
      <c r="A161" s="58"/>
      <c r="B161" s="58"/>
      <c r="S161" s="60" t="str">
        <f>'[1]Basic inputs for tool'!$E74</f>
        <v>Other 7</v>
      </c>
      <c r="T161" s="61">
        <f t="shared" si="8"/>
        <v>0</v>
      </c>
      <c r="U161" s="61">
        <f t="shared" si="8"/>
        <v>0</v>
      </c>
      <c r="V161" s="61">
        <f t="shared" si="8"/>
        <v>0</v>
      </c>
      <c r="W161" s="61">
        <f t="shared" si="8"/>
        <v>0</v>
      </c>
      <c r="X161" s="61">
        <f t="shared" si="8"/>
        <v>0</v>
      </c>
      <c r="Y161" s="61">
        <f t="shared" si="8"/>
        <v>0</v>
      </c>
      <c r="Z161"/>
      <c r="AA161"/>
    </row>
    <row r="162" spans="1:27" x14ac:dyDescent="0.2">
      <c r="A162" s="58"/>
      <c r="B162" s="58"/>
      <c r="S162" s="60" t="str">
        <f>'[1]Basic inputs for tool'!$E75</f>
        <v>Other 8</v>
      </c>
      <c r="T162" s="61">
        <f t="shared" si="8"/>
        <v>0</v>
      </c>
      <c r="U162" s="61">
        <f t="shared" si="8"/>
        <v>0</v>
      </c>
      <c r="V162" s="61">
        <f t="shared" si="8"/>
        <v>0</v>
      </c>
      <c r="W162" s="61">
        <f t="shared" si="8"/>
        <v>0</v>
      </c>
      <c r="X162" s="61">
        <f t="shared" si="8"/>
        <v>0</v>
      </c>
      <c r="Y162" s="61">
        <f t="shared" si="8"/>
        <v>0</v>
      </c>
      <c r="Z162"/>
      <c r="AA162"/>
    </row>
    <row r="163" spans="1:27" x14ac:dyDescent="0.2">
      <c r="A163" s="58"/>
      <c r="B163" s="58"/>
      <c r="S163" s="60" t="str">
        <f>'[1]Basic inputs for tool'!$E76</f>
        <v>Other 9</v>
      </c>
      <c r="T163" s="61">
        <f t="shared" si="8"/>
        <v>0</v>
      </c>
      <c r="U163" s="61">
        <f t="shared" si="8"/>
        <v>0</v>
      </c>
      <c r="V163" s="61">
        <f t="shared" si="8"/>
        <v>0</v>
      </c>
      <c r="W163" s="61">
        <f t="shared" si="8"/>
        <v>0</v>
      </c>
      <c r="X163" s="61">
        <f t="shared" si="8"/>
        <v>0</v>
      </c>
      <c r="Y163" s="61">
        <f t="shared" si="8"/>
        <v>0</v>
      </c>
      <c r="Z163"/>
      <c r="AA163"/>
    </row>
    <row r="164" spans="1:27" x14ac:dyDescent="0.2">
      <c r="A164" s="58"/>
      <c r="B164" s="58"/>
      <c r="S164" s="60" t="str">
        <f>'[1]Basic inputs for tool'!$E77</f>
        <v>Other 10</v>
      </c>
      <c r="T164" s="61">
        <f t="shared" si="8"/>
        <v>0</v>
      </c>
      <c r="U164" s="61">
        <f t="shared" si="8"/>
        <v>0</v>
      </c>
      <c r="V164" s="61">
        <f t="shared" si="8"/>
        <v>0</v>
      </c>
      <c r="W164" s="61">
        <f t="shared" si="8"/>
        <v>0</v>
      </c>
      <c r="X164" s="61">
        <f t="shared" si="8"/>
        <v>0</v>
      </c>
      <c r="Y164" s="61">
        <f t="shared" si="8"/>
        <v>0</v>
      </c>
      <c r="Z164"/>
      <c r="AA164"/>
    </row>
    <row r="165" spans="1:27" x14ac:dyDescent="0.2">
      <c r="A165" s="58"/>
      <c r="B165" s="58"/>
      <c r="S165" s="60" t="str">
        <f>'[1]Basic inputs for tool'!$E78</f>
        <v>Other 11</v>
      </c>
      <c r="T165" s="61">
        <f t="shared" si="8"/>
        <v>0</v>
      </c>
      <c r="U165" s="61">
        <f t="shared" si="8"/>
        <v>0</v>
      </c>
      <c r="V165" s="61">
        <f t="shared" si="8"/>
        <v>0</v>
      </c>
      <c r="W165" s="61">
        <f t="shared" si="8"/>
        <v>0</v>
      </c>
      <c r="X165" s="61">
        <f t="shared" si="8"/>
        <v>0</v>
      </c>
      <c r="Y165" s="61">
        <f t="shared" si="8"/>
        <v>0</v>
      </c>
      <c r="Z165"/>
      <c r="AA165"/>
    </row>
    <row r="166" spans="1:27" x14ac:dyDescent="0.2">
      <c r="A166" s="58"/>
      <c r="B166" s="58"/>
      <c r="S166" s="60" t="str">
        <f>'[1]Basic inputs for tool'!$E79</f>
        <v>Other 12</v>
      </c>
      <c r="T166" s="61">
        <f t="shared" si="8"/>
        <v>0</v>
      </c>
      <c r="U166" s="61">
        <f t="shared" si="8"/>
        <v>0</v>
      </c>
      <c r="V166" s="61">
        <f t="shared" si="8"/>
        <v>0</v>
      </c>
      <c r="W166" s="61">
        <f t="shared" si="8"/>
        <v>0</v>
      </c>
      <c r="X166" s="61">
        <f t="shared" si="8"/>
        <v>0</v>
      </c>
      <c r="Y166" s="61">
        <f t="shared" si="8"/>
        <v>0</v>
      </c>
      <c r="Z166"/>
      <c r="AA166"/>
    </row>
    <row r="167" spans="1:27" x14ac:dyDescent="0.2">
      <c r="A167" s="58"/>
      <c r="B167" s="58"/>
      <c r="S167" s="60" t="str">
        <f>'[1]Basic inputs for tool'!$E80</f>
        <v>Other 13</v>
      </c>
      <c r="T167" s="61">
        <f t="shared" si="8"/>
        <v>0</v>
      </c>
      <c r="U167" s="61">
        <f t="shared" si="8"/>
        <v>0</v>
      </c>
      <c r="V167" s="61">
        <f t="shared" si="8"/>
        <v>0</v>
      </c>
      <c r="W167" s="61">
        <f t="shared" si="8"/>
        <v>0</v>
      </c>
      <c r="X167" s="61">
        <f t="shared" si="8"/>
        <v>0</v>
      </c>
      <c r="Y167" s="61">
        <f t="shared" si="8"/>
        <v>0</v>
      </c>
      <c r="Z167"/>
      <c r="AA167"/>
    </row>
    <row r="168" spans="1:27" x14ac:dyDescent="0.2">
      <c r="A168" s="58"/>
      <c r="B168" s="58"/>
      <c r="S168" s="60" t="str">
        <f>'[1]Basic inputs for tool'!$E81</f>
        <v>Other 14</v>
      </c>
      <c r="T168" s="61">
        <f t="shared" ref="T168:Y169" si="9">SUMIF($G$7:$G$106,$S168,T$7:T$106)</f>
        <v>0</v>
      </c>
      <c r="U168" s="61">
        <f t="shared" si="9"/>
        <v>0</v>
      </c>
      <c r="V168" s="61">
        <f t="shared" si="9"/>
        <v>0</v>
      </c>
      <c r="W168" s="61">
        <f t="shared" si="9"/>
        <v>0</v>
      </c>
      <c r="X168" s="61">
        <f t="shared" si="9"/>
        <v>0</v>
      </c>
      <c r="Y168" s="61">
        <f t="shared" si="9"/>
        <v>0</v>
      </c>
      <c r="Z168"/>
      <c r="AA168"/>
    </row>
    <row r="169" spans="1:27" x14ac:dyDescent="0.2">
      <c r="A169" s="58"/>
      <c r="B169" s="58"/>
      <c r="S169" s="60" t="str">
        <f>'[1]Basic inputs for tool'!$E82</f>
        <v>Other 15</v>
      </c>
      <c r="T169" s="61">
        <f t="shared" si="9"/>
        <v>0</v>
      </c>
      <c r="U169" s="61">
        <f t="shared" si="9"/>
        <v>0</v>
      </c>
      <c r="V169" s="61">
        <f t="shared" si="9"/>
        <v>0</v>
      </c>
      <c r="W169" s="61">
        <f t="shared" si="9"/>
        <v>0</v>
      </c>
      <c r="X169" s="61">
        <f t="shared" si="9"/>
        <v>0</v>
      </c>
      <c r="Y169" s="61">
        <f t="shared" si="9"/>
        <v>0</v>
      </c>
      <c r="Z169"/>
      <c r="AA169"/>
    </row>
    <row r="170" spans="1:27" x14ac:dyDescent="0.2">
      <c r="A170" s="58"/>
      <c r="B170" s="58"/>
      <c r="S170"/>
      <c r="T170"/>
      <c r="U170"/>
      <c r="V170"/>
      <c r="W170"/>
      <c r="X170"/>
      <c r="Y170"/>
      <c r="Z170"/>
      <c r="AA170"/>
    </row>
    <row r="171" spans="1:27" x14ac:dyDescent="0.2">
      <c r="A171" s="58"/>
      <c r="B171" s="58"/>
      <c r="S171"/>
      <c r="T171"/>
      <c r="U171"/>
      <c r="V171"/>
      <c r="W171"/>
      <c r="X171"/>
      <c r="Y171"/>
      <c r="Z171"/>
      <c r="AA171"/>
    </row>
    <row r="172" spans="1:27" x14ac:dyDescent="0.2">
      <c r="A172" s="58"/>
      <c r="B172" s="58"/>
      <c r="S172"/>
      <c r="T172"/>
      <c r="U172"/>
      <c r="V172"/>
      <c r="W172"/>
      <c r="X172"/>
      <c r="Y172"/>
      <c r="Z172"/>
      <c r="AA172"/>
    </row>
    <row r="173" spans="1:27" x14ac:dyDescent="0.2">
      <c r="A173" s="58"/>
      <c r="B173" s="58"/>
      <c r="S173"/>
      <c r="T173"/>
      <c r="U173"/>
      <c r="V173"/>
      <c r="W173"/>
      <c r="X173"/>
      <c r="Y173"/>
      <c r="Z173"/>
      <c r="AA173"/>
    </row>
  </sheetData>
  <mergeCells count="7">
    <mergeCell ref="DR2:DV2"/>
    <mergeCell ref="CN2:CR2"/>
    <mergeCell ref="CS2:CW2"/>
    <mergeCell ref="CX2:DB2"/>
    <mergeCell ref="DC2:DG2"/>
    <mergeCell ref="DH2:DL2"/>
    <mergeCell ref="DM2:DQ2"/>
  </mergeCells>
  <dataValidations count="1">
    <dataValidation allowBlank="1" showInputMessage="1" showErrorMessage="1" promptTitle="Planning recommendations" prompt="Please enter the recommendations related to this Technical Area.  Recommendations may be from JEE or any other evaluation of the systems, infrastructure and operability related to this Technical Area." sqref="C4" xr:uid="{FD7E92B3-AE14-48CB-B7A2-EBFAD6D320E6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Costing 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McClelland</dc:creator>
  <cp:lastModifiedBy>Microsoft Office User</cp:lastModifiedBy>
  <dcterms:created xsi:type="dcterms:W3CDTF">2019-08-12T18:59:43Z</dcterms:created>
  <dcterms:modified xsi:type="dcterms:W3CDTF">2019-08-20T18:44:37Z</dcterms:modified>
</cp:coreProperties>
</file>