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60" yWindow="75" windowWidth="15315" windowHeight="6210" firstSheet="3" activeTab="10"/>
  </bookViews>
  <sheets>
    <sheet name="edit" sheetId="1" r:id="rId1"/>
    <sheet name="enter" sheetId="2" r:id="rId2"/>
    <sheet name="insert rows and columns" sheetId="3" r:id="rId3"/>
    <sheet name="format" sheetId="8" r:id="rId4"/>
    <sheet name="reformat" sheetId="9" r:id="rId5"/>
    <sheet name="formula" sheetId="11" r:id="rId6"/>
    <sheet name="functions" sheetId="12" r:id="rId7"/>
    <sheet name="financial functions" sheetId="13" r:id="rId8"/>
    <sheet name="chart" sheetId="17" r:id="rId9"/>
    <sheet name="page setup1" sheetId="19" r:id="rId10"/>
    <sheet name="Sheet3" sheetId="20" r:id="rId11"/>
  </sheets>
  <calcPr calcId="144525"/>
</workbook>
</file>

<file path=xl/calcChain.xml><?xml version="1.0" encoding="utf-8"?>
<calcChain xmlns="http://schemas.openxmlformats.org/spreadsheetml/2006/main">
  <c r="G30" i="19" l="1"/>
  <c r="F30" i="19"/>
  <c r="G29" i="19"/>
  <c r="F29" i="19"/>
  <c r="G28" i="19"/>
  <c r="F28" i="19"/>
  <c r="G27" i="19"/>
  <c r="F27" i="19"/>
  <c r="G26" i="19"/>
  <c r="F26" i="19"/>
  <c r="G25" i="19"/>
  <c r="F25" i="19"/>
  <c r="G24" i="19"/>
  <c r="F24" i="19"/>
  <c r="G23" i="19"/>
  <c r="F23" i="19"/>
  <c r="G22" i="19"/>
  <c r="F22" i="19"/>
  <c r="G21" i="19"/>
  <c r="F21" i="19"/>
  <c r="G20" i="19"/>
  <c r="F20" i="19"/>
  <c r="G19" i="19"/>
  <c r="F19" i="19"/>
  <c r="G18" i="19"/>
  <c r="F18" i="19"/>
  <c r="G17" i="19"/>
  <c r="F17" i="19"/>
  <c r="G16" i="19"/>
  <c r="F16" i="19"/>
  <c r="G15" i="19"/>
  <c r="F15" i="19"/>
  <c r="G14" i="19"/>
  <c r="F14" i="19"/>
  <c r="G13" i="19"/>
  <c r="F13" i="19"/>
  <c r="G12" i="19"/>
  <c r="F12" i="19"/>
  <c r="G11" i="19"/>
  <c r="F11" i="19"/>
  <c r="G10" i="19"/>
  <c r="F10" i="19"/>
  <c r="G9" i="19"/>
  <c r="F9" i="19"/>
  <c r="G8" i="19"/>
  <c r="F8" i="19"/>
  <c r="G7" i="19"/>
  <c r="F7" i="19"/>
  <c r="I8" i="13" l="1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7" i="13"/>
  <c r="H7" i="13" s="1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7" i="12"/>
  <c r="G8" i="12" l="1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7" i="12"/>
  <c r="L8" i="11" l="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7" i="11"/>
  <c r="D7" i="1" l="1"/>
  <c r="E7" i="1"/>
  <c r="C7" i="1"/>
</calcChain>
</file>

<file path=xl/sharedStrings.xml><?xml version="1.0" encoding="utf-8"?>
<sst xmlns="http://schemas.openxmlformats.org/spreadsheetml/2006/main" count="799" uniqueCount="129">
  <si>
    <t>SALES INCOME</t>
  </si>
  <si>
    <t>Sales</t>
  </si>
  <si>
    <t>Expenses</t>
  </si>
  <si>
    <t>Income</t>
  </si>
  <si>
    <t>January</t>
  </si>
  <si>
    <t>March</t>
  </si>
  <si>
    <t>February</t>
  </si>
  <si>
    <t>ICI Consulting Team, Inc.</t>
  </si>
  <si>
    <t>Employess Profile</t>
  </si>
  <si>
    <t>For the Year 2001</t>
  </si>
  <si>
    <t>Family Name</t>
  </si>
  <si>
    <t>First Name</t>
  </si>
  <si>
    <t>Date Employed</t>
  </si>
  <si>
    <t>Starting Salary</t>
  </si>
  <si>
    <t>Utilization</t>
  </si>
  <si>
    <t>Marcelo</t>
  </si>
  <si>
    <t>Michelle</t>
  </si>
  <si>
    <t>Dimasalang</t>
  </si>
  <si>
    <t>Santos</t>
  </si>
  <si>
    <t>Alejandro</t>
  </si>
  <si>
    <t>Trinidad</t>
  </si>
  <si>
    <t>Ramos</t>
  </si>
  <si>
    <t>Dela Cruz</t>
  </si>
  <si>
    <t>Reyes</t>
  </si>
  <si>
    <t>Enriquez</t>
  </si>
  <si>
    <t>Tolentino</t>
  </si>
  <si>
    <t>San Jose</t>
  </si>
  <si>
    <t>Natividad</t>
  </si>
  <si>
    <t>Sta. Maria</t>
  </si>
  <si>
    <t>Pascual</t>
  </si>
  <si>
    <t>Bonifacio</t>
  </si>
  <si>
    <t>Cruz</t>
  </si>
  <si>
    <t>Vicebte</t>
  </si>
  <si>
    <t>Evangeline</t>
  </si>
  <si>
    <t>Leilani</t>
  </si>
  <si>
    <t>Nenita</t>
  </si>
  <si>
    <t>Manolo</t>
  </si>
  <si>
    <t>Yuri</t>
  </si>
  <si>
    <t>Enrico</t>
  </si>
  <si>
    <t>Mylene</t>
  </si>
  <si>
    <t>Abel</t>
  </si>
  <si>
    <t>Roberto</t>
  </si>
  <si>
    <t>Marites</t>
  </si>
  <si>
    <t>Fatima</t>
  </si>
  <si>
    <t>Ma. Theresa</t>
  </si>
  <si>
    <t>Wendy</t>
  </si>
  <si>
    <t>Brigilda</t>
  </si>
  <si>
    <t>Nancy</t>
  </si>
  <si>
    <t>ICI Consulting Team, Inc</t>
  </si>
  <si>
    <t>Employees Profile</t>
  </si>
  <si>
    <t>Department</t>
  </si>
  <si>
    <t>Designation</t>
  </si>
  <si>
    <t>Flores</t>
  </si>
  <si>
    <t>Jonsay</t>
  </si>
  <si>
    <t>Gomez</t>
  </si>
  <si>
    <t>Lopez</t>
  </si>
  <si>
    <t>Rey</t>
  </si>
  <si>
    <t>John</t>
  </si>
  <si>
    <t>Gomer</t>
  </si>
  <si>
    <t>Kookie</t>
  </si>
  <si>
    <t>Sharmaine</t>
  </si>
  <si>
    <t>SALES</t>
  </si>
  <si>
    <t>TRAINING</t>
  </si>
  <si>
    <t>R &amp; D</t>
  </si>
  <si>
    <t>ADMIN</t>
  </si>
  <si>
    <t>Bookkeeper</t>
  </si>
  <si>
    <t>Account Executive</t>
  </si>
  <si>
    <t>Training Manager</t>
  </si>
  <si>
    <t>R &amp; D Manager</t>
  </si>
  <si>
    <t>Clerk</t>
  </si>
  <si>
    <t>Secretary</t>
  </si>
  <si>
    <t>General Manager</t>
  </si>
  <si>
    <t>Accountant</t>
  </si>
  <si>
    <t>Administrative Officer</t>
  </si>
  <si>
    <t>Encoder</t>
  </si>
  <si>
    <t>Supervisor</t>
  </si>
  <si>
    <t>Programmer</t>
  </si>
  <si>
    <t>Associate</t>
  </si>
  <si>
    <t>Trainor</t>
  </si>
  <si>
    <t>ACCTG</t>
  </si>
  <si>
    <t>PHP 5,600.00</t>
  </si>
  <si>
    <t>00-201</t>
  </si>
  <si>
    <t>00-202</t>
  </si>
  <si>
    <t>00-203</t>
  </si>
  <si>
    <t>00-204</t>
  </si>
  <si>
    <t>00-205</t>
  </si>
  <si>
    <t>00-206</t>
  </si>
  <si>
    <t>00-207</t>
  </si>
  <si>
    <t>00-208</t>
  </si>
  <si>
    <t>00-209</t>
  </si>
  <si>
    <t>00-210</t>
  </si>
  <si>
    <t>00-211</t>
  </si>
  <si>
    <t>00-212</t>
  </si>
  <si>
    <t>00-213</t>
  </si>
  <si>
    <t>00-214</t>
  </si>
  <si>
    <t>00-215</t>
  </si>
  <si>
    <t>00-216</t>
  </si>
  <si>
    <t>00-217</t>
  </si>
  <si>
    <t>00-218</t>
  </si>
  <si>
    <t>00-219</t>
  </si>
  <si>
    <t>00-220</t>
  </si>
  <si>
    <t>00-221</t>
  </si>
  <si>
    <t>00-222</t>
  </si>
  <si>
    <t>00-223</t>
  </si>
  <si>
    <t>00-224</t>
  </si>
  <si>
    <t>EMPLOYEES NUMBER</t>
  </si>
  <si>
    <t xml:space="preserve">  ICI Consulting Team, Inc</t>
  </si>
  <si>
    <t xml:space="preserve"> Witholding Tax</t>
  </si>
  <si>
    <t>SSS</t>
  </si>
  <si>
    <t>Medicare</t>
  </si>
  <si>
    <t>Total Deduction</t>
  </si>
  <si>
    <t>NET Salary</t>
  </si>
  <si>
    <t>W/ Tax</t>
  </si>
  <si>
    <t>ICI CONSULTING TEAM, INC</t>
  </si>
  <si>
    <t xml:space="preserve">EMPLOYEES PROFILE </t>
  </si>
  <si>
    <t>February Salary</t>
  </si>
  <si>
    <t>Gross Salary</t>
  </si>
  <si>
    <t>Average Salary</t>
  </si>
  <si>
    <t>Minimum Salary</t>
  </si>
  <si>
    <t>Maxuimum Salary</t>
  </si>
  <si>
    <t>Status</t>
  </si>
  <si>
    <t>March Salary</t>
  </si>
  <si>
    <t>PART TIME</t>
  </si>
  <si>
    <t>FULL TIME</t>
  </si>
  <si>
    <t xml:space="preserve">Number of Employees </t>
  </si>
  <si>
    <t>Monthy Payment</t>
  </si>
  <si>
    <t>Loan Amount</t>
  </si>
  <si>
    <t>Monthly Contribution</t>
  </si>
  <si>
    <t>Annual Pension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</si>
</sst>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;@"/>
    <numFmt numFmtId="165" formatCode="_([$PHP]\ * #,##0.00_);_([$PHP]\ * \(#,##0.00\);_([$PHP]\ * &quot;-&quot;??_);_(@_)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 style="thick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4">
    <xf numFmtId="0" fontId="0" fillId="0" borderId="0" xfId="0"/>
    <xf numFmtId="0" fontId="1" fillId="0" borderId="0" xfId="0" applyFont="1"/>
    <xf numFmtId="14" fontId="0" fillId="0" borderId="0" xfId="0" applyNumberFormat="1"/>
    <xf numFmtId="14" fontId="0" fillId="0" borderId="0" xfId="1" applyNumberFormat="1" applyFont="1"/>
    <xf numFmtId="0" fontId="4" fillId="0" borderId="0" xfId="0" applyFont="1"/>
    <xf numFmtId="164" fontId="4" fillId="0" borderId="0" xfId="0" applyNumberFormat="1" applyFont="1"/>
    <xf numFmtId="14" fontId="4" fillId="0" borderId="0" xfId="0" applyNumberFormat="1" applyFont="1" applyAlignment="1">
      <alignment horizontal="right"/>
    </xf>
    <xf numFmtId="14" fontId="4" fillId="0" borderId="0" xfId="1" applyNumberFormat="1" applyFont="1"/>
    <xf numFmtId="14" fontId="4" fillId="0" borderId="0" xfId="0" applyNumberFormat="1" applyFont="1"/>
    <xf numFmtId="0" fontId="0" fillId="0" borderId="0" xfId="0" applyBorder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164" fontId="4" fillId="0" borderId="0" xfId="0" applyNumberFormat="1" applyFont="1" applyBorder="1"/>
    <xf numFmtId="14" fontId="4" fillId="0" borderId="0" xfId="0" applyNumberFormat="1" applyFont="1" applyBorder="1" applyAlignment="1">
      <alignment horizontal="right"/>
    </xf>
    <xf numFmtId="14" fontId="4" fillId="0" borderId="0" xfId="1" applyNumberFormat="1" applyFont="1" applyBorder="1"/>
    <xf numFmtId="14" fontId="4" fillId="0" borderId="0" xfId="0" applyNumberFormat="1" applyFont="1" applyBorder="1"/>
    <xf numFmtId="0" fontId="4" fillId="0" borderId="5" xfId="0" applyFont="1" applyBorder="1"/>
    <xf numFmtId="0" fontId="4" fillId="0" borderId="4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7" xfId="0" applyFont="1" applyBorder="1" applyAlignment="1">
      <alignment horizontal="center"/>
    </xf>
    <xf numFmtId="14" fontId="4" fillId="0" borderId="7" xfId="0" applyNumberFormat="1" applyFont="1" applyBorder="1"/>
    <xf numFmtId="0" fontId="5" fillId="0" borderId="0" xfId="0" applyFont="1" applyBorder="1"/>
    <xf numFmtId="0" fontId="4" fillId="0" borderId="5" xfId="0" applyNumberFormat="1" applyFont="1" applyBorder="1" applyAlignment="1">
      <alignment horizontal="right"/>
    </xf>
    <xf numFmtId="165" fontId="4" fillId="0" borderId="5" xfId="2" applyNumberFormat="1" applyFont="1" applyBorder="1" applyAlignment="1">
      <alignment horizontal="right"/>
    </xf>
    <xf numFmtId="165" fontId="4" fillId="0" borderId="8" xfId="2" applyNumberFormat="1" applyFont="1" applyBorder="1" applyAlignment="1">
      <alignment horizontal="right"/>
    </xf>
    <xf numFmtId="9" fontId="4" fillId="0" borderId="0" xfId="3" applyFont="1" applyBorder="1" applyAlignment="1">
      <alignment horizontal="center"/>
    </xf>
    <xf numFmtId="9" fontId="4" fillId="0" borderId="7" xfId="3" applyFont="1" applyBorder="1" applyAlignment="1">
      <alignment horizontal="center"/>
    </xf>
    <xf numFmtId="0" fontId="0" fillId="0" borderId="17" xfId="0" applyBorder="1"/>
    <xf numFmtId="0" fontId="4" fillId="0" borderId="17" xfId="0" applyFont="1" applyBorder="1"/>
    <xf numFmtId="0" fontId="4" fillId="0" borderId="17" xfId="0" applyFont="1" applyBorder="1" applyAlignment="1">
      <alignment horizontal="center"/>
    </xf>
    <xf numFmtId="164" fontId="4" fillId="0" borderId="17" xfId="0" applyNumberFormat="1" applyFont="1" applyBorder="1"/>
    <xf numFmtId="9" fontId="4" fillId="0" borderId="17" xfId="3" applyFont="1" applyBorder="1" applyAlignment="1">
      <alignment horizontal="center"/>
    </xf>
    <xf numFmtId="0" fontId="4" fillId="0" borderId="17" xfId="0" applyNumberFormat="1" applyFont="1" applyBorder="1" applyAlignment="1">
      <alignment horizontal="right"/>
    </xf>
    <xf numFmtId="0" fontId="0" fillId="0" borderId="10" xfId="0" applyBorder="1"/>
    <xf numFmtId="0" fontId="4" fillId="0" borderId="10" xfId="0" applyFont="1" applyBorder="1"/>
    <xf numFmtId="0" fontId="4" fillId="0" borderId="10" xfId="0" applyFont="1" applyBorder="1" applyAlignment="1">
      <alignment horizontal="center"/>
    </xf>
    <xf numFmtId="14" fontId="4" fillId="0" borderId="10" xfId="0" applyNumberFormat="1" applyFont="1" applyBorder="1" applyAlignment="1">
      <alignment horizontal="right"/>
    </xf>
    <xf numFmtId="9" fontId="4" fillId="0" borderId="10" xfId="3" applyFont="1" applyBorder="1" applyAlignment="1">
      <alignment horizontal="center"/>
    </xf>
    <xf numFmtId="165" fontId="4" fillId="0" borderId="10" xfId="2" applyNumberFormat="1" applyFont="1" applyBorder="1" applyAlignment="1">
      <alignment horizontal="right"/>
    </xf>
    <xf numFmtId="164" fontId="4" fillId="0" borderId="10" xfId="0" applyNumberFormat="1" applyFont="1" applyBorder="1"/>
    <xf numFmtId="14" fontId="4" fillId="0" borderId="10" xfId="1" applyNumberFormat="1" applyFont="1" applyBorder="1"/>
    <xf numFmtId="14" fontId="4" fillId="0" borderId="10" xfId="0" applyNumberFormat="1" applyFont="1" applyBorder="1"/>
    <xf numFmtId="0" fontId="0" fillId="0" borderId="18" xfId="0" applyBorder="1"/>
    <xf numFmtId="0" fontId="4" fillId="0" borderId="18" xfId="0" applyFont="1" applyBorder="1"/>
    <xf numFmtId="0" fontId="4" fillId="0" borderId="18" xfId="0" applyFont="1" applyBorder="1" applyAlignment="1">
      <alignment horizontal="center"/>
    </xf>
    <xf numFmtId="14" fontId="4" fillId="0" borderId="18" xfId="0" applyNumberFormat="1" applyFont="1" applyBorder="1"/>
    <xf numFmtId="9" fontId="4" fillId="0" borderId="18" xfId="3" applyFont="1" applyBorder="1" applyAlignment="1">
      <alignment horizontal="center"/>
    </xf>
    <xf numFmtId="165" fontId="4" fillId="0" borderId="18" xfId="2" applyNumberFormat="1" applyFont="1" applyBorder="1" applyAlignment="1">
      <alignment horizontal="right"/>
    </xf>
    <xf numFmtId="0" fontId="5" fillId="3" borderId="12" xfId="0" applyFont="1" applyFill="1" applyBorder="1" applyAlignment="1">
      <alignment horizontal="center" wrapText="1"/>
    </xf>
    <xf numFmtId="0" fontId="5" fillId="3" borderId="13" xfId="0" applyFont="1" applyFill="1" applyBorder="1" applyAlignment="1">
      <alignment horizontal="center" wrapText="1"/>
    </xf>
    <xf numFmtId="0" fontId="5" fillId="3" borderId="14" xfId="0" applyFont="1" applyFill="1" applyBorder="1" applyAlignment="1">
      <alignment horizontal="center" wrapText="1"/>
    </xf>
    <xf numFmtId="0" fontId="5" fillId="3" borderId="11" xfId="0" applyFont="1" applyFill="1" applyBorder="1" applyAlignment="1">
      <alignment horizontal="center" wrapText="1"/>
    </xf>
    <xf numFmtId="0" fontId="5" fillId="3" borderId="16" xfId="0" applyFont="1" applyFill="1" applyBorder="1" applyAlignment="1">
      <alignment horizontal="center" wrapText="1"/>
    </xf>
    <xf numFmtId="0" fontId="5" fillId="3" borderId="15" xfId="0" applyFont="1" applyFill="1" applyBorder="1" applyAlignment="1">
      <alignment horizontal="center" wrapText="1"/>
    </xf>
    <xf numFmtId="0" fontId="3" fillId="4" borderId="9" xfId="0" applyFont="1" applyFill="1" applyBorder="1" applyAlignment="1">
      <alignment horizontal="center" textRotation="45"/>
    </xf>
    <xf numFmtId="0" fontId="0" fillId="4" borderId="0" xfId="0" applyFill="1"/>
    <xf numFmtId="0" fontId="5" fillId="0" borderId="0" xfId="0" applyFont="1" applyBorder="1" applyAlignment="1"/>
    <xf numFmtId="43" fontId="0" fillId="0" borderId="0" xfId="1" applyFont="1" applyBorder="1"/>
    <xf numFmtId="0" fontId="3" fillId="2" borderId="19" xfId="0" applyFont="1" applyFill="1" applyBorder="1" applyAlignment="1">
      <alignment wrapText="1"/>
    </xf>
    <xf numFmtId="0" fontId="3" fillId="2" borderId="13" xfId="0" applyFont="1" applyFill="1" applyBorder="1" applyAlignment="1">
      <alignment wrapText="1"/>
    </xf>
    <xf numFmtId="43" fontId="4" fillId="0" borderId="0" xfId="1" applyFont="1" applyBorder="1"/>
    <xf numFmtId="0" fontId="3" fillId="2" borderId="11" xfId="0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 wrapText="1"/>
    </xf>
    <xf numFmtId="0" fontId="3" fillId="2" borderId="13" xfId="0" applyFont="1" applyFill="1" applyBorder="1" applyAlignment="1">
      <alignment horizontal="center" wrapText="1"/>
    </xf>
    <xf numFmtId="43" fontId="0" fillId="0" borderId="0" xfId="0" applyNumberFormat="1" applyBorder="1"/>
    <xf numFmtId="0" fontId="0" fillId="0" borderId="20" xfId="0" applyBorder="1"/>
    <xf numFmtId="0" fontId="0" fillId="0" borderId="21" xfId="0" applyBorder="1"/>
    <xf numFmtId="0" fontId="3" fillId="2" borderId="22" xfId="0" applyFont="1" applyFill="1" applyBorder="1" applyAlignment="1">
      <alignment wrapText="1"/>
    </xf>
    <xf numFmtId="0" fontId="3" fillId="2" borderId="15" xfId="0" applyFont="1" applyFill="1" applyBorder="1" applyAlignment="1">
      <alignment horizontal="center" wrapText="1"/>
    </xf>
    <xf numFmtId="43" fontId="0" fillId="0" borderId="5" xfId="0" applyNumberFormat="1" applyBorder="1"/>
    <xf numFmtId="43" fontId="4" fillId="0" borderId="7" xfId="1" applyFont="1" applyBorder="1"/>
    <xf numFmtId="0" fontId="0" fillId="0" borderId="7" xfId="0" applyBorder="1"/>
    <xf numFmtId="43" fontId="0" fillId="0" borderId="7" xfId="0" applyNumberFormat="1" applyBorder="1"/>
    <xf numFmtId="43" fontId="0" fillId="0" borderId="7" xfId="1" applyFont="1" applyBorder="1"/>
    <xf numFmtId="43" fontId="0" fillId="0" borderId="8" xfId="0" applyNumberForma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0" fontId="3" fillId="0" borderId="4" xfId="0" applyFont="1" applyBorder="1" applyAlignment="1">
      <alignment horizontal="center"/>
    </xf>
    <xf numFmtId="0" fontId="3" fillId="2" borderId="26" xfId="0" applyFont="1" applyFill="1" applyBorder="1" applyAlignment="1">
      <alignment wrapText="1"/>
    </xf>
    <xf numFmtId="0" fontId="3" fillId="2" borderId="9" xfId="0" applyFont="1" applyFill="1" applyBorder="1" applyAlignment="1">
      <alignment horizontal="center" wrapText="1"/>
    </xf>
    <xf numFmtId="0" fontId="3" fillId="5" borderId="0" xfId="0" applyFont="1" applyFill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43" fontId="4" fillId="0" borderId="0" xfId="0" applyNumberFormat="1" applyFont="1" applyBorder="1"/>
    <xf numFmtId="43" fontId="4" fillId="0" borderId="0" xfId="1" applyFont="1" applyFill="1" applyBorder="1"/>
    <xf numFmtId="43" fontId="4" fillId="0" borderId="7" xfId="0" applyNumberFormat="1" applyFont="1" applyBorder="1"/>
    <xf numFmtId="43" fontId="4" fillId="0" borderId="5" xfId="1" applyFont="1" applyBorder="1"/>
    <xf numFmtId="43" fontId="4" fillId="0" borderId="8" xfId="1" applyFont="1" applyBorder="1"/>
    <xf numFmtId="0" fontId="6" fillId="2" borderId="27" xfId="0" applyFont="1" applyFill="1" applyBorder="1" applyAlignment="1">
      <alignment horizontal="center"/>
    </xf>
    <xf numFmtId="0" fontId="3" fillId="5" borderId="0" xfId="0" applyFont="1" applyFill="1" applyBorder="1" applyAlignment="1"/>
    <xf numFmtId="43" fontId="0" fillId="0" borderId="0" xfId="0" applyNumberFormat="1" applyBorder="1" applyAlignment="1">
      <alignment horizontal="center"/>
    </xf>
    <xf numFmtId="43" fontId="0" fillId="0" borderId="0" xfId="1" applyFont="1" applyBorder="1" applyAlignment="1">
      <alignment horizontal="center"/>
    </xf>
    <xf numFmtId="43" fontId="0" fillId="0" borderId="5" xfId="0" applyNumberFormat="1" applyBorder="1" applyAlignment="1">
      <alignment horizontal="center"/>
    </xf>
    <xf numFmtId="43" fontId="0" fillId="0" borderId="8" xfId="0" applyNumberFormat="1" applyBorder="1" applyAlignment="1">
      <alignment horizontal="center"/>
    </xf>
    <xf numFmtId="0" fontId="3" fillId="2" borderId="19" xfId="0" applyFont="1" applyFill="1" applyBorder="1" applyAlignment="1"/>
    <xf numFmtId="0" fontId="3" fillId="2" borderId="13" xfId="0" applyFont="1" applyFill="1" applyBorder="1" applyAlignment="1">
      <alignment horizontal="center"/>
    </xf>
    <xf numFmtId="0" fontId="3" fillId="2" borderId="13" xfId="0" applyFont="1" applyFill="1" applyBorder="1" applyAlignment="1"/>
    <xf numFmtId="0" fontId="0" fillId="0" borderId="4" xfId="0" applyBorder="1"/>
    <xf numFmtId="43" fontId="0" fillId="0" borderId="4" xfId="1" applyFont="1" applyBorder="1" applyAlignment="1">
      <alignment horizontal="center"/>
    </xf>
    <xf numFmtId="0" fontId="0" fillId="0" borderId="0" xfId="0" applyBorder="1" applyAlignment="1"/>
    <xf numFmtId="165" fontId="0" fillId="0" borderId="0" xfId="1" applyNumberFormat="1" applyFont="1" applyBorder="1"/>
    <xf numFmtId="165" fontId="0" fillId="0" borderId="7" xfId="1" applyNumberFormat="1" applyFont="1" applyBorder="1"/>
    <xf numFmtId="165" fontId="0" fillId="0" borderId="0" xfId="0" applyNumberFormat="1" applyBorder="1" applyAlignment="1"/>
    <xf numFmtId="165" fontId="0" fillId="0" borderId="7" xfId="0" applyNumberFormat="1" applyBorder="1" applyAlignment="1"/>
    <xf numFmtId="43" fontId="0" fillId="0" borderId="0" xfId="1" applyFont="1" applyFill="1" applyBorder="1"/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EMPLOYEES' UTULIZATION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chart!$B$7:$F$7</c:f>
              <c:strCache>
                <c:ptCount val="1"/>
                <c:pt idx="0">
                  <c:v>Flores Rey ACCTG Bookkeeper 8/2/99</c:v>
                </c:pt>
              </c:strCache>
            </c:strRef>
          </c:tx>
          <c:invertIfNegative val="0"/>
          <c:cat>
            <c:strRef>
              <c:f>chart!$G$6:$H$6</c:f>
              <c:strCache>
                <c:ptCount val="2"/>
                <c:pt idx="0">
                  <c:v>Starting Salary</c:v>
                </c:pt>
                <c:pt idx="1">
                  <c:v>Utilization</c:v>
                </c:pt>
              </c:strCache>
            </c:strRef>
          </c:cat>
          <c:val>
            <c:numRef>
              <c:f>chart!$G$7:$H$7</c:f>
              <c:numCache>
                <c:formatCode>General</c:formatCode>
                <c:ptCount val="2"/>
                <c:pt idx="0">
                  <c:v>5600</c:v>
                </c:pt>
                <c:pt idx="1">
                  <c:v>0.54</c:v>
                </c:pt>
              </c:numCache>
            </c:numRef>
          </c:val>
        </c:ser>
        <c:ser>
          <c:idx val="1"/>
          <c:order val="1"/>
          <c:tx>
            <c:strRef>
              <c:f>chart!$B$8:$F$8</c:f>
              <c:strCache>
                <c:ptCount val="1"/>
                <c:pt idx="0">
                  <c:v>Jonsay John SALES Account Executive 1/12/1999</c:v>
                </c:pt>
              </c:strCache>
            </c:strRef>
          </c:tx>
          <c:invertIfNegative val="0"/>
          <c:cat>
            <c:strRef>
              <c:f>chart!$G$6:$H$6</c:f>
              <c:strCache>
                <c:ptCount val="2"/>
                <c:pt idx="0">
                  <c:v>Starting Salary</c:v>
                </c:pt>
                <c:pt idx="1">
                  <c:v>Utilization</c:v>
                </c:pt>
              </c:strCache>
            </c:strRef>
          </c:cat>
          <c:val>
            <c:numRef>
              <c:f>chart!$G$8:$H$8</c:f>
              <c:numCache>
                <c:formatCode>General</c:formatCode>
                <c:ptCount val="2"/>
                <c:pt idx="0">
                  <c:v>7700</c:v>
                </c:pt>
                <c:pt idx="1">
                  <c:v>0.87</c:v>
                </c:pt>
              </c:numCache>
            </c:numRef>
          </c:val>
        </c:ser>
        <c:ser>
          <c:idx val="2"/>
          <c:order val="2"/>
          <c:tx>
            <c:strRef>
              <c:f>chart!$B$9:$F$9</c:f>
              <c:strCache>
                <c:ptCount val="1"/>
                <c:pt idx="0">
                  <c:v>Gomez Gomer SALES Account Executive 10/6/98</c:v>
                </c:pt>
              </c:strCache>
            </c:strRef>
          </c:tx>
          <c:invertIfNegative val="0"/>
          <c:cat>
            <c:strRef>
              <c:f>chart!$G$6:$H$6</c:f>
              <c:strCache>
                <c:ptCount val="2"/>
                <c:pt idx="0">
                  <c:v>Starting Salary</c:v>
                </c:pt>
                <c:pt idx="1">
                  <c:v>Utilization</c:v>
                </c:pt>
              </c:strCache>
            </c:strRef>
          </c:cat>
          <c:val>
            <c:numRef>
              <c:f>chart!$G$9:$H$9</c:f>
              <c:numCache>
                <c:formatCode>General</c:formatCode>
                <c:ptCount val="2"/>
                <c:pt idx="0">
                  <c:v>9000</c:v>
                </c:pt>
                <c:pt idx="1">
                  <c:v>0.68</c:v>
                </c:pt>
              </c:numCache>
            </c:numRef>
          </c:val>
        </c:ser>
        <c:ser>
          <c:idx val="3"/>
          <c:order val="3"/>
          <c:tx>
            <c:strRef>
              <c:f>chart!$B$10:$F$10</c:f>
              <c:strCache>
                <c:ptCount val="1"/>
                <c:pt idx="0">
                  <c:v>Lopez Kookie TRAINING Training Manager 2/22/01</c:v>
                </c:pt>
              </c:strCache>
            </c:strRef>
          </c:tx>
          <c:invertIfNegative val="0"/>
          <c:cat>
            <c:strRef>
              <c:f>chart!$G$6:$H$6</c:f>
              <c:strCache>
                <c:ptCount val="2"/>
                <c:pt idx="0">
                  <c:v>Starting Salary</c:v>
                </c:pt>
                <c:pt idx="1">
                  <c:v>Utilization</c:v>
                </c:pt>
              </c:strCache>
            </c:strRef>
          </c:cat>
          <c:val>
            <c:numRef>
              <c:f>chart!$G$10:$H$10</c:f>
              <c:numCache>
                <c:formatCode>General</c:formatCode>
                <c:ptCount val="2"/>
                <c:pt idx="0">
                  <c:v>11000</c:v>
                </c:pt>
                <c:pt idx="1">
                  <c:v>0.98</c:v>
                </c:pt>
              </c:numCache>
            </c:numRef>
          </c:val>
        </c:ser>
        <c:ser>
          <c:idx val="4"/>
          <c:order val="4"/>
          <c:tx>
            <c:strRef>
              <c:f>chart!$B$11:$F$11</c:f>
              <c:strCache>
                <c:ptCount val="1"/>
                <c:pt idx="0">
                  <c:v>Reyes Sharmaine R &amp; D R &amp; D Manager 12/25/99</c:v>
                </c:pt>
              </c:strCache>
            </c:strRef>
          </c:tx>
          <c:invertIfNegative val="0"/>
          <c:cat>
            <c:strRef>
              <c:f>chart!$G$6:$H$6</c:f>
              <c:strCache>
                <c:ptCount val="2"/>
                <c:pt idx="0">
                  <c:v>Starting Salary</c:v>
                </c:pt>
                <c:pt idx="1">
                  <c:v>Utilization</c:v>
                </c:pt>
              </c:strCache>
            </c:strRef>
          </c:cat>
          <c:val>
            <c:numRef>
              <c:f>chart!$G$11:$H$11</c:f>
              <c:numCache>
                <c:formatCode>General</c:formatCode>
                <c:ptCount val="2"/>
                <c:pt idx="0">
                  <c:v>11200</c:v>
                </c:pt>
                <c:pt idx="1">
                  <c:v>0.99</c:v>
                </c:pt>
              </c:numCache>
            </c:numRef>
          </c:val>
        </c:ser>
        <c:ser>
          <c:idx val="5"/>
          <c:order val="5"/>
          <c:tx>
            <c:strRef>
              <c:f>chart!$B$12:$F$12</c:f>
              <c:strCache>
                <c:ptCount val="1"/>
                <c:pt idx="0">
                  <c:v>Marcelo Michelle ACCTG Clerk 2/15/2001</c:v>
                </c:pt>
              </c:strCache>
            </c:strRef>
          </c:tx>
          <c:invertIfNegative val="0"/>
          <c:cat>
            <c:strRef>
              <c:f>chart!$G$6:$H$6</c:f>
              <c:strCache>
                <c:ptCount val="2"/>
                <c:pt idx="0">
                  <c:v>Starting Salary</c:v>
                </c:pt>
                <c:pt idx="1">
                  <c:v>Utilization</c:v>
                </c:pt>
              </c:strCache>
            </c:strRef>
          </c:cat>
          <c:val>
            <c:numRef>
              <c:f>chart!$G$12:$H$12</c:f>
              <c:numCache>
                <c:formatCode>General</c:formatCode>
                <c:ptCount val="2"/>
                <c:pt idx="0">
                  <c:v>14300</c:v>
                </c:pt>
                <c:pt idx="1">
                  <c:v>0.12</c:v>
                </c:pt>
              </c:numCache>
            </c:numRef>
          </c:val>
        </c:ser>
        <c:ser>
          <c:idx val="6"/>
          <c:order val="6"/>
          <c:tx>
            <c:strRef>
              <c:f>chart!$B$13:$F$13</c:f>
              <c:strCache>
                <c:ptCount val="1"/>
                <c:pt idx="0">
                  <c:v>Dimasalang Vicebte ADMIN Secretary 3/1/2001</c:v>
                </c:pt>
              </c:strCache>
            </c:strRef>
          </c:tx>
          <c:invertIfNegative val="0"/>
          <c:cat>
            <c:strRef>
              <c:f>chart!$G$6:$H$6</c:f>
              <c:strCache>
                <c:ptCount val="2"/>
                <c:pt idx="0">
                  <c:v>Starting Salary</c:v>
                </c:pt>
                <c:pt idx="1">
                  <c:v>Utilization</c:v>
                </c:pt>
              </c:strCache>
            </c:strRef>
          </c:cat>
          <c:val>
            <c:numRef>
              <c:f>chart!$G$13:$H$13</c:f>
              <c:numCache>
                <c:formatCode>General</c:formatCode>
                <c:ptCount val="2"/>
                <c:pt idx="0">
                  <c:v>14500</c:v>
                </c:pt>
                <c:pt idx="1">
                  <c:v>0.87</c:v>
                </c:pt>
              </c:numCache>
            </c:numRef>
          </c:val>
        </c:ser>
        <c:ser>
          <c:idx val="7"/>
          <c:order val="7"/>
          <c:tx>
            <c:strRef>
              <c:f>chart!$B$14:$F$14</c:f>
              <c:strCache>
                <c:ptCount val="1"/>
                <c:pt idx="0">
                  <c:v>Santos Evangeline ADMIN General Manager 4/8/2001</c:v>
                </c:pt>
              </c:strCache>
            </c:strRef>
          </c:tx>
          <c:invertIfNegative val="0"/>
          <c:cat>
            <c:strRef>
              <c:f>chart!$G$6:$H$6</c:f>
              <c:strCache>
                <c:ptCount val="2"/>
                <c:pt idx="0">
                  <c:v>Starting Salary</c:v>
                </c:pt>
                <c:pt idx="1">
                  <c:v>Utilization</c:v>
                </c:pt>
              </c:strCache>
            </c:strRef>
          </c:cat>
          <c:val>
            <c:numRef>
              <c:f>chart!$G$14:$H$14</c:f>
              <c:numCache>
                <c:formatCode>General</c:formatCode>
                <c:ptCount val="2"/>
                <c:pt idx="0">
                  <c:v>18500</c:v>
                </c:pt>
                <c:pt idx="1">
                  <c:v>0.98</c:v>
                </c:pt>
              </c:numCache>
            </c:numRef>
          </c:val>
        </c:ser>
        <c:ser>
          <c:idx val="8"/>
          <c:order val="8"/>
          <c:tx>
            <c:strRef>
              <c:f>chart!$B$15:$F$15</c:f>
              <c:strCache>
                <c:ptCount val="1"/>
                <c:pt idx="0">
                  <c:v>Alejandro Leilani ACCTG Accountant 5/1/2001</c:v>
                </c:pt>
              </c:strCache>
            </c:strRef>
          </c:tx>
          <c:invertIfNegative val="0"/>
          <c:cat>
            <c:strRef>
              <c:f>chart!$G$6:$H$6</c:f>
              <c:strCache>
                <c:ptCount val="2"/>
                <c:pt idx="0">
                  <c:v>Starting Salary</c:v>
                </c:pt>
                <c:pt idx="1">
                  <c:v>Utilization</c:v>
                </c:pt>
              </c:strCache>
            </c:strRef>
          </c:cat>
          <c:val>
            <c:numRef>
              <c:f>chart!$G$15:$H$15</c:f>
              <c:numCache>
                <c:formatCode>General</c:formatCode>
                <c:ptCount val="2"/>
                <c:pt idx="0">
                  <c:v>17000</c:v>
                </c:pt>
                <c:pt idx="1">
                  <c:v>0.45</c:v>
                </c:pt>
              </c:numCache>
            </c:numRef>
          </c:val>
        </c:ser>
        <c:ser>
          <c:idx val="9"/>
          <c:order val="9"/>
          <c:tx>
            <c:strRef>
              <c:f>chart!$B$16:$F$16</c:f>
              <c:strCache>
                <c:ptCount val="1"/>
                <c:pt idx="0">
                  <c:v>Trinidad Nenita ADMIN Administrative Officer 5/12/2001</c:v>
                </c:pt>
              </c:strCache>
            </c:strRef>
          </c:tx>
          <c:invertIfNegative val="0"/>
          <c:cat>
            <c:strRef>
              <c:f>chart!$G$6:$H$6</c:f>
              <c:strCache>
                <c:ptCount val="2"/>
                <c:pt idx="0">
                  <c:v>Starting Salary</c:v>
                </c:pt>
                <c:pt idx="1">
                  <c:v>Utilization</c:v>
                </c:pt>
              </c:strCache>
            </c:strRef>
          </c:cat>
          <c:val>
            <c:numRef>
              <c:f>chart!$G$16:$H$16</c:f>
              <c:numCache>
                <c:formatCode>General</c:formatCode>
                <c:ptCount val="2"/>
                <c:pt idx="0">
                  <c:v>16000</c:v>
                </c:pt>
                <c:pt idx="1">
                  <c:v>0.68</c:v>
                </c:pt>
              </c:numCache>
            </c:numRef>
          </c:val>
        </c:ser>
        <c:ser>
          <c:idx val="10"/>
          <c:order val="10"/>
          <c:tx>
            <c:strRef>
              <c:f>chart!$B$17:$F$17</c:f>
              <c:strCache>
                <c:ptCount val="1"/>
                <c:pt idx="0">
                  <c:v>Ramos Manolo ADMIN Encoder 6/10/2001</c:v>
                </c:pt>
              </c:strCache>
            </c:strRef>
          </c:tx>
          <c:invertIfNegative val="0"/>
          <c:cat>
            <c:strRef>
              <c:f>chart!$G$6:$H$6</c:f>
              <c:strCache>
                <c:ptCount val="2"/>
                <c:pt idx="0">
                  <c:v>Starting Salary</c:v>
                </c:pt>
                <c:pt idx="1">
                  <c:v>Utilization</c:v>
                </c:pt>
              </c:strCache>
            </c:strRef>
          </c:cat>
          <c:val>
            <c:numRef>
              <c:f>chart!$G$17:$H$17</c:f>
              <c:numCache>
                <c:formatCode>General</c:formatCode>
                <c:ptCount val="2"/>
                <c:pt idx="0">
                  <c:v>9500</c:v>
                </c:pt>
                <c:pt idx="1">
                  <c:v>0.7</c:v>
                </c:pt>
              </c:numCache>
            </c:numRef>
          </c:val>
        </c:ser>
        <c:ser>
          <c:idx val="11"/>
          <c:order val="11"/>
          <c:tx>
            <c:strRef>
              <c:f>chart!$B$18:$F$18</c:f>
              <c:strCache>
                <c:ptCount val="1"/>
                <c:pt idx="0">
                  <c:v>Dela Cruz Yuri R &amp; D Supervisor 6/16/2000</c:v>
                </c:pt>
              </c:strCache>
            </c:strRef>
          </c:tx>
          <c:invertIfNegative val="0"/>
          <c:cat>
            <c:strRef>
              <c:f>chart!$G$6:$H$6</c:f>
              <c:strCache>
                <c:ptCount val="2"/>
                <c:pt idx="0">
                  <c:v>Starting Salary</c:v>
                </c:pt>
                <c:pt idx="1">
                  <c:v>Utilization</c:v>
                </c:pt>
              </c:strCache>
            </c:strRef>
          </c:cat>
          <c:val>
            <c:numRef>
              <c:f>chart!$G$18:$H$18</c:f>
              <c:numCache>
                <c:formatCode>General</c:formatCode>
                <c:ptCount val="2"/>
                <c:pt idx="0">
                  <c:v>7500</c:v>
                </c:pt>
                <c:pt idx="1">
                  <c:v>0.82</c:v>
                </c:pt>
              </c:numCache>
            </c:numRef>
          </c:val>
        </c:ser>
        <c:ser>
          <c:idx val="12"/>
          <c:order val="12"/>
          <c:tx>
            <c:strRef>
              <c:f>chart!$B$19:$F$19</c:f>
              <c:strCache>
                <c:ptCount val="1"/>
                <c:pt idx="0">
                  <c:v>Reyes Enrico SALES Account Executive 7/1/2000</c:v>
                </c:pt>
              </c:strCache>
            </c:strRef>
          </c:tx>
          <c:invertIfNegative val="0"/>
          <c:cat>
            <c:strRef>
              <c:f>chart!$G$6:$H$6</c:f>
              <c:strCache>
                <c:ptCount val="2"/>
                <c:pt idx="0">
                  <c:v>Starting Salary</c:v>
                </c:pt>
                <c:pt idx="1">
                  <c:v>Utilization</c:v>
                </c:pt>
              </c:strCache>
            </c:strRef>
          </c:cat>
          <c:val>
            <c:numRef>
              <c:f>chart!$G$19:$H$19</c:f>
              <c:numCache>
                <c:formatCode>General</c:formatCode>
                <c:ptCount val="2"/>
                <c:pt idx="0">
                  <c:v>9000</c:v>
                </c:pt>
                <c:pt idx="1">
                  <c:v>0.46</c:v>
                </c:pt>
              </c:numCache>
            </c:numRef>
          </c:val>
        </c:ser>
        <c:ser>
          <c:idx val="13"/>
          <c:order val="13"/>
          <c:tx>
            <c:strRef>
              <c:f>chart!$B$20:$F$20</c:f>
              <c:strCache>
                <c:ptCount val="1"/>
                <c:pt idx="0">
                  <c:v>Enriquez Mylene R &amp; D Programmer 8/12/2000</c:v>
                </c:pt>
              </c:strCache>
            </c:strRef>
          </c:tx>
          <c:invertIfNegative val="0"/>
          <c:cat>
            <c:strRef>
              <c:f>chart!$G$6:$H$6</c:f>
              <c:strCache>
                <c:ptCount val="2"/>
                <c:pt idx="0">
                  <c:v>Starting Salary</c:v>
                </c:pt>
                <c:pt idx="1">
                  <c:v>Utilization</c:v>
                </c:pt>
              </c:strCache>
            </c:strRef>
          </c:cat>
          <c:val>
            <c:numRef>
              <c:f>chart!$G$20:$H$20</c:f>
              <c:numCache>
                <c:formatCode>General</c:formatCode>
                <c:ptCount val="2"/>
                <c:pt idx="0">
                  <c:v>9700</c:v>
                </c:pt>
                <c:pt idx="1">
                  <c:v>0.35</c:v>
                </c:pt>
              </c:numCache>
            </c:numRef>
          </c:val>
        </c:ser>
        <c:ser>
          <c:idx val="14"/>
          <c:order val="14"/>
          <c:tx>
            <c:strRef>
              <c:f>chart!$B$21:$F$21</c:f>
              <c:strCache>
                <c:ptCount val="1"/>
                <c:pt idx="0">
                  <c:v>Dela Cruz Abel R &amp; D Clerk 11/11/1999</c:v>
                </c:pt>
              </c:strCache>
            </c:strRef>
          </c:tx>
          <c:invertIfNegative val="0"/>
          <c:cat>
            <c:strRef>
              <c:f>chart!$G$6:$H$6</c:f>
              <c:strCache>
                <c:ptCount val="2"/>
                <c:pt idx="0">
                  <c:v>Starting Salary</c:v>
                </c:pt>
                <c:pt idx="1">
                  <c:v>Utilization</c:v>
                </c:pt>
              </c:strCache>
            </c:strRef>
          </c:cat>
          <c:val>
            <c:numRef>
              <c:f>chart!$G$21:$H$21</c:f>
              <c:numCache>
                <c:formatCode>General</c:formatCode>
                <c:ptCount val="2"/>
                <c:pt idx="0">
                  <c:v>9300</c:v>
                </c:pt>
                <c:pt idx="1">
                  <c:v>0.77</c:v>
                </c:pt>
              </c:numCache>
            </c:numRef>
          </c:val>
        </c:ser>
        <c:ser>
          <c:idx val="15"/>
          <c:order val="15"/>
          <c:tx>
            <c:strRef>
              <c:f>chart!$B$22:$F$22</c:f>
              <c:strCache>
                <c:ptCount val="1"/>
                <c:pt idx="0">
                  <c:v>Tolentino Roberto TRAINING Trainor 1/11/1999</c:v>
                </c:pt>
              </c:strCache>
            </c:strRef>
          </c:tx>
          <c:invertIfNegative val="0"/>
          <c:cat>
            <c:strRef>
              <c:f>chart!$G$6:$H$6</c:f>
              <c:strCache>
                <c:ptCount val="2"/>
                <c:pt idx="0">
                  <c:v>Starting Salary</c:v>
                </c:pt>
                <c:pt idx="1">
                  <c:v>Utilization</c:v>
                </c:pt>
              </c:strCache>
            </c:strRef>
          </c:cat>
          <c:val>
            <c:numRef>
              <c:f>chart!$G$22:$H$22</c:f>
              <c:numCache>
                <c:formatCode>General</c:formatCode>
                <c:ptCount val="2"/>
                <c:pt idx="0">
                  <c:v>5000</c:v>
                </c:pt>
                <c:pt idx="1">
                  <c:v>0.59</c:v>
                </c:pt>
              </c:numCache>
            </c:numRef>
          </c:val>
        </c:ser>
        <c:ser>
          <c:idx val="16"/>
          <c:order val="16"/>
          <c:tx>
            <c:strRef>
              <c:f>chart!$B$23:$F$23</c:f>
              <c:strCache>
                <c:ptCount val="1"/>
                <c:pt idx="0">
                  <c:v>Ramos Manolo R &amp; D Clerk 2/8/2001</c:v>
                </c:pt>
              </c:strCache>
            </c:strRef>
          </c:tx>
          <c:invertIfNegative val="0"/>
          <c:cat>
            <c:strRef>
              <c:f>chart!$G$6:$H$6</c:f>
              <c:strCache>
                <c:ptCount val="2"/>
                <c:pt idx="0">
                  <c:v>Starting Salary</c:v>
                </c:pt>
                <c:pt idx="1">
                  <c:v>Utilization</c:v>
                </c:pt>
              </c:strCache>
            </c:strRef>
          </c:cat>
          <c:val>
            <c:numRef>
              <c:f>chart!$G$23:$H$23</c:f>
              <c:numCache>
                <c:formatCode>General</c:formatCode>
                <c:ptCount val="2"/>
                <c:pt idx="0">
                  <c:v>6000</c:v>
                </c:pt>
                <c:pt idx="1">
                  <c:v>0.68</c:v>
                </c:pt>
              </c:numCache>
            </c:numRef>
          </c:val>
        </c:ser>
        <c:ser>
          <c:idx val="17"/>
          <c:order val="17"/>
          <c:tx>
            <c:strRef>
              <c:f>chart!$B$24:$F$24</c:f>
              <c:strCache>
                <c:ptCount val="1"/>
                <c:pt idx="0">
                  <c:v>Natividad Fatima TRAINING Clerk 5/4/2000</c:v>
                </c:pt>
              </c:strCache>
            </c:strRef>
          </c:tx>
          <c:invertIfNegative val="0"/>
          <c:cat>
            <c:strRef>
              <c:f>chart!$G$6:$H$6</c:f>
              <c:strCache>
                <c:ptCount val="2"/>
                <c:pt idx="0">
                  <c:v>Starting Salary</c:v>
                </c:pt>
                <c:pt idx="1">
                  <c:v>Utilization</c:v>
                </c:pt>
              </c:strCache>
            </c:strRef>
          </c:cat>
          <c:val>
            <c:numRef>
              <c:f>chart!$G$24:$H$24</c:f>
              <c:numCache>
                <c:formatCode>General</c:formatCode>
                <c:ptCount val="2"/>
                <c:pt idx="0">
                  <c:v>9300</c:v>
                </c:pt>
                <c:pt idx="1">
                  <c:v>0.54</c:v>
                </c:pt>
              </c:numCache>
            </c:numRef>
          </c:val>
        </c:ser>
        <c:ser>
          <c:idx val="18"/>
          <c:order val="18"/>
          <c:tx>
            <c:strRef>
              <c:f>chart!$B$25:$F$25</c:f>
              <c:strCache>
                <c:ptCount val="1"/>
                <c:pt idx="0">
                  <c:v>Sta. Maria Ma. Theresa TRAINING Associate 5/9/2001</c:v>
                </c:pt>
              </c:strCache>
            </c:strRef>
          </c:tx>
          <c:invertIfNegative val="0"/>
          <c:cat>
            <c:strRef>
              <c:f>chart!$G$6:$H$6</c:f>
              <c:strCache>
                <c:ptCount val="2"/>
                <c:pt idx="0">
                  <c:v>Starting Salary</c:v>
                </c:pt>
                <c:pt idx="1">
                  <c:v>Utilization</c:v>
                </c:pt>
              </c:strCache>
            </c:strRef>
          </c:cat>
          <c:val>
            <c:numRef>
              <c:f>chart!$G$25:$H$25</c:f>
              <c:numCache>
                <c:formatCode>General</c:formatCode>
                <c:ptCount val="2"/>
                <c:pt idx="0">
                  <c:v>8000</c:v>
                </c:pt>
                <c:pt idx="1">
                  <c:v>0.87</c:v>
                </c:pt>
              </c:numCache>
            </c:numRef>
          </c:val>
        </c:ser>
        <c:ser>
          <c:idx val="19"/>
          <c:order val="19"/>
          <c:tx>
            <c:strRef>
              <c:f>chart!$B$26:$F$26</c:f>
              <c:strCache>
                <c:ptCount val="1"/>
                <c:pt idx="0">
                  <c:v>Pascual Wendy R &amp; D R &amp; D Manager 5/10/1999</c:v>
                </c:pt>
              </c:strCache>
            </c:strRef>
          </c:tx>
          <c:invertIfNegative val="0"/>
          <c:cat>
            <c:strRef>
              <c:f>chart!$G$6:$H$6</c:f>
              <c:strCache>
                <c:ptCount val="2"/>
                <c:pt idx="0">
                  <c:v>Starting Salary</c:v>
                </c:pt>
                <c:pt idx="1">
                  <c:v>Utilization</c:v>
                </c:pt>
              </c:strCache>
            </c:strRef>
          </c:cat>
          <c:val>
            <c:numRef>
              <c:f>chart!$G$26:$H$26</c:f>
              <c:numCache>
                <c:formatCode>General</c:formatCode>
                <c:ptCount val="2"/>
                <c:pt idx="0">
                  <c:v>8000</c:v>
                </c:pt>
                <c:pt idx="1">
                  <c:v>0.24</c:v>
                </c:pt>
              </c:numCache>
            </c:numRef>
          </c:val>
        </c:ser>
        <c:ser>
          <c:idx val="20"/>
          <c:order val="20"/>
          <c:tx>
            <c:strRef>
              <c:f>chart!$B$27:$F$27</c:f>
              <c:strCache>
                <c:ptCount val="1"/>
                <c:pt idx="0">
                  <c:v>Bonifacio Brigilda TRAINING Training Manager 6/3/1999</c:v>
                </c:pt>
              </c:strCache>
            </c:strRef>
          </c:tx>
          <c:invertIfNegative val="0"/>
          <c:cat>
            <c:strRef>
              <c:f>chart!$G$6:$H$6</c:f>
              <c:strCache>
                <c:ptCount val="2"/>
                <c:pt idx="0">
                  <c:v>Starting Salary</c:v>
                </c:pt>
                <c:pt idx="1">
                  <c:v>Utilization</c:v>
                </c:pt>
              </c:strCache>
            </c:strRef>
          </c:cat>
          <c:val>
            <c:numRef>
              <c:f>chart!$G$27:$H$27</c:f>
              <c:numCache>
                <c:formatCode>General</c:formatCode>
                <c:ptCount val="2"/>
                <c:pt idx="0">
                  <c:v>6000</c:v>
                </c:pt>
                <c:pt idx="1">
                  <c:v>0.87</c:v>
                </c:pt>
              </c:numCache>
            </c:numRef>
          </c:val>
        </c:ser>
        <c:ser>
          <c:idx val="21"/>
          <c:order val="21"/>
          <c:tx>
            <c:strRef>
              <c:f>chart!$B$28:$F$28</c:f>
              <c:strCache>
                <c:ptCount val="1"/>
                <c:pt idx="0">
                  <c:v>Reyes Nancy TRAINING Trainor 9/3/2001</c:v>
                </c:pt>
              </c:strCache>
            </c:strRef>
          </c:tx>
          <c:invertIfNegative val="0"/>
          <c:cat>
            <c:strRef>
              <c:f>chart!$G$6:$H$6</c:f>
              <c:strCache>
                <c:ptCount val="2"/>
                <c:pt idx="0">
                  <c:v>Starting Salary</c:v>
                </c:pt>
                <c:pt idx="1">
                  <c:v>Utilization</c:v>
                </c:pt>
              </c:strCache>
            </c:strRef>
          </c:cat>
          <c:val>
            <c:numRef>
              <c:f>chart!$G$28:$H$28</c:f>
              <c:numCache>
                <c:formatCode>General</c:formatCode>
                <c:ptCount val="2"/>
                <c:pt idx="0">
                  <c:v>7500</c:v>
                </c:pt>
                <c:pt idx="1">
                  <c:v>0.89</c:v>
                </c:pt>
              </c:numCache>
            </c:numRef>
          </c:val>
        </c:ser>
        <c:ser>
          <c:idx val="22"/>
          <c:order val="22"/>
          <c:tx>
            <c:strRef>
              <c:f>chart!$B$29:$F$29</c:f>
              <c:strCache>
                <c:ptCount val="1"/>
                <c:pt idx="0">
                  <c:v>Dela Cruz Abel SALES Account Executive 10/9/2000</c:v>
                </c:pt>
              </c:strCache>
            </c:strRef>
          </c:tx>
          <c:invertIfNegative val="0"/>
          <c:cat>
            <c:strRef>
              <c:f>chart!$G$6:$H$6</c:f>
              <c:strCache>
                <c:ptCount val="2"/>
                <c:pt idx="0">
                  <c:v>Starting Salary</c:v>
                </c:pt>
                <c:pt idx="1">
                  <c:v>Utilization</c:v>
                </c:pt>
              </c:strCache>
            </c:strRef>
          </c:cat>
          <c:val>
            <c:numRef>
              <c:f>chart!$G$29:$H$29</c:f>
              <c:numCache>
                <c:formatCode>General</c:formatCode>
                <c:ptCount val="2"/>
                <c:pt idx="0">
                  <c:v>8300</c:v>
                </c:pt>
                <c:pt idx="1">
                  <c:v>0.56000000000000005</c:v>
                </c:pt>
              </c:numCache>
            </c:numRef>
          </c:val>
        </c:ser>
        <c:ser>
          <c:idx val="23"/>
          <c:order val="23"/>
          <c:tx>
            <c:strRef>
              <c:f>chart!$B$30:$F$30</c:f>
              <c:strCache>
                <c:ptCount val="1"/>
                <c:pt idx="0">
                  <c:v>Cruz Natividad ACCTG Bookkeeper 10/30/2000</c:v>
                </c:pt>
              </c:strCache>
            </c:strRef>
          </c:tx>
          <c:invertIfNegative val="0"/>
          <c:cat>
            <c:strRef>
              <c:f>chart!$G$6:$H$6</c:f>
              <c:strCache>
                <c:ptCount val="2"/>
                <c:pt idx="0">
                  <c:v>Starting Salary</c:v>
                </c:pt>
                <c:pt idx="1">
                  <c:v>Utilization</c:v>
                </c:pt>
              </c:strCache>
            </c:strRef>
          </c:cat>
          <c:val>
            <c:numRef>
              <c:f>chart!$G$30:$H$30</c:f>
              <c:numCache>
                <c:formatCode>General</c:formatCode>
                <c:ptCount val="2"/>
                <c:pt idx="0">
                  <c:v>10000</c:v>
                </c:pt>
                <c:pt idx="1">
                  <c:v>0.78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041280"/>
        <c:axId val="79042816"/>
        <c:axId val="0"/>
      </c:bar3DChart>
      <c:catAx>
        <c:axId val="7904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9042816"/>
        <c:crosses val="autoZero"/>
        <c:auto val="1"/>
        <c:lblAlgn val="ctr"/>
        <c:lblOffset val="100"/>
        <c:noMultiLvlLbl val="0"/>
      </c:catAx>
      <c:valAx>
        <c:axId val="79042816"/>
        <c:scaling>
          <c:orientation val="minMax"/>
          <c:max val="20000"/>
          <c:min val="0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crossAx val="79041280"/>
        <c:crosses val="autoZero"/>
        <c:crossBetween val="between"/>
        <c:majorUnit val="2000"/>
        <c:minorUnit val="400"/>
      </c:valAx>
    </c:plotArea>
    <c:legend>
      <c:legendPos val="b"/>
      <c:layout>
        <c:manualLayout>
          <c:xMode val="edge"/>
          <c:yMode val="edge"/>
          <c:x val="8.2385605001492279E-2"/>
          <c:y val="0.44569926227211265"/>
          <c:w val="0.86446500834972317"/>
          <c:h val="0.4970754374077089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313765</xdr:colOff>
      <xdr:row>5</xdr:row>
      <xdr:rowOff>112057</xdr:rowOff>
    </xdr:from>
    <xdr:to>
      <xdr:col>20</xdr:col>
      <xdr:colOff>437029</xdr:colOff>
      <xdr:row>37</xdr:row>
      <xdr:rowOff>56030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E7"/>
  <sheetViews>
    <sheetView workbookViewId="0">
      <selection activeCell="I5" sqref="I5"/>
    </sheetView>
  </sheetViews>
  <sheetFormatPr defaultRowHeight="15" x14ac:dyDescent="0.25"/>
  <sheetData>
    <row r="2" spans="2:5" ht="15.75" x14ac:dyDescent="0.25">
      <c r="B2" s="1" t="s">
        <v>0</v>
      </c>
    </row>
    <row r="4" spans="2:5" x14ac:dyDescent="0.25">
      <c r="C4" t="s">
        <v>4</v>
      </c>
      <c r="D4" t="s">
        <v>6</v>
      </c>
      <c r="E4" t="s">
        <v>5</v>
      </c>
    </row>
    <row r="5" spans="2:5" x14ac:dyDescent="0.25">
      <c r="B5" t="s">
        <v>1</v>
      </c>
      <c r="C5">
        <v>1000</v>
      </c>
      <c r="D5">
        <v>800</v>
      </c>
      <c r="E5">
        <v>500</v>
      </c>
    </row>
    <row r="6" spans="2:5" x14ac:dyDescent="0.25">
      <c r="B6" t="s">
        <v>2</v>
      </c>
      <c r="C6">
        <v>600</v>
      </c>
      <c r="D6">
        <v>100</v>
      </c>
      <c r="E6">
        <v>300</v>
      </c>
    </row>
    <row r="7" spans="2:5" x14ac:dyDescent="0.25">
      <c r="B7" t="s">
        <v>3</v>
      </c>
      <c r="C7">
        <f>SUM(C5:C6)</f>
        <v>1600</v>
      </c>
      <c r="D7">
        <f>SUM(D5:D6)</f>
        <v>900</v>
      </c>
      <c r="E7">
        <f>SUM(E5:E6)</f>
        <v>800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view="pageLayout" topLeftCell="A47" zoomScaleNormal="136" workbookViewId="0">
      <selection activeCell="G1" sqref="G1"/>
    </sheetView>
  </sheetViews>
  <sheetFormatPr defaultRowHeight="15" x14ac:dyDescent="0.25"/>
  <cols>
    <col min="1" max="1" width="11.5703125" bestFit="1" customWidth="1"/>
    <col min="2" max="2" width="13.140625" bestFit="1" customWidth="1"/>
    <col min="3" max="6" width="12.140625" bestFit="1" customWidth="1"/>
    <col min="7" max="7" width="17.5703125" customWidth="1"/>
    <col min="8" max="8" width="11.85546875" customWidth="1"/>
    <col min="9" max="9" width="13" customWidth="1"/>
    <col min="10" max="10" width="13.85546875" bestFit="1" customWidth="1"/>
    <col min="11" max="11" width="14.42578125" customWidth="1"/>
    <col min="12" max="12" width="10.140625" bestFit="1" customWidth="1"/>
    <col min="13" max="13" width="10.5703125" bestFit="1" customWidth="1"/>
  </cols>
  <sheetData>
    <row r="1" spans="1:14" ht="15.75" thickBot="1" x14ac:dyDescent="0.3">
      <c r="M1" s="9"/>
    </row>
    <row r="2" spans="1:14" ht="26.25" customHeight="1" thickTop="1" x14ac:dyDescent="0.25">
      <c r="A2" s="115" t="s">
        <v>113</v>
      </c>
      <c r="B2" s="116"/>
      <c r="C2" s="116"/>
      <c r="D2" s="116"/>
      <c r="E2" s="116"/>
      <c r="F2" s="116"/>
      <c r="G2" s="116"/>
      <c r="H2" s="116"/>
      <c r="I2" s="116"/>
      <c r="J2" s="116"/>
      <c r="K2" s="117"/>
      <c r="L2" s="106"/>
      <c r="M2" s="106"/>
      <c r="N2" s="9"/>
    </row>
    <row r="3" spans="1:14" ht="20.25" customHeight="1" x14ac:dyDescent="0.25">
      <c r="A3" s="118" t="s">
        <v>114</v>
      </c>
      <c r="B3" s="119"/>
      <c r="C3" s="119"/>
      <c r="D3" s="119"/>
      <c r="E3" s="119"/>
      <c r="F3" s="119"/>
      <c r="G3" s="119"/>
      <c r="H3" s="119"/>
      <c r="I3" s="119"/>
      <c r="J3" s="119"/>
      <c r="K3" s="120"/>
      <c r="L3" s="77"/>
      <c r="M3" s="77"/>
      <c r="N3" s="9"/>
    </row>
    <row r="4" spans="1:14" ht="18.75" customHeight="1" x14ac:dyDescent="0.25">
      <c r="A4" s="118" t="s">
        <v>9</v>
      </c>
      <c r="B4" s="119"/>
      <c r="C4" s="119"/>
      <c r="D4" s="119"/>
      <c r="E4" s="119"/>
      <c r="F4" s="119"/>
      <c r="G4" s="119"/>
      <c r="H4" s="119"/>
      <c r="I4" s="119"/>
      <c r="J4" s="119"/>
      <c r="K4" s="120"/>
      <c r="L4" s="106"/>
      <c r="M4" s="106"/>
    </row>
    <row r="5" spans="1:14" ht="4.5" customHeight="1" thickBot="1" x14ac:dyDescent="0.3">
      <c r="A5" s="105"/>
      <c r="B5" s="106"/>
      <c r="C5" s="106"/>
      <c r="D5" s="106"/>
      <c r="E5" s="106"/>
      <c r="F5" s="106"/>
      <c r="G5" s="106"/>
      <c r="H5" s="106"/>
      <c r="I5" s="106"/>
      <c r="J5" s="106"/>
      <c r="K5" s="107"/>
      <c r="L5" s="106"/>
      <c r="M5" s="106"/>
    </row>
    <row r="6" spans="1:14" ht="33" thickTop="1" thickBot="1" x14ac:dyDescent="0.4">
      <c r="A6" s="79" t="s">
        <v>10</v>
      </c>
      <c r="B6" s="80" t="s">
        <v>11</v>
      </c>
      <c r="C6" s="80" t="s">
        <v>13</v>
      </c>
      <c r="D6" s="80" t="s">
        <v>115</v>
      </c>
      <c r="E6" s="80" t="s">
        <v>121</v>
      </c>
      <c r="F6" s="80" t="s">
        <v>116</v>
      </c>
      <c r="G6" s="80" t="s">
        <v>117</v>
      </c>
      <c r="H6" s="80" t="s">
        <v>118</v>
      </c>
      <c r="I6" s="80" t="s">
        <v>119</v>
      </c>
      <c r="J6" s="80" t="s">
        <v>120</v>
      </c>
      <c r="K6" s="88" t="s">
        <v>111</v>
      </c>
      <c r="L6" s="89"/>
      <c r="M6" s="81"/>
    </row>
    <row r="7" spans="1:14" ht="15.75" thickTop="1" x14ac:dyDescent="0.25">
      <c r="A7" s="17" t="s">
        <v>52</v>
      </c>
      <c r="B7" s="10" t="s">
        <v>56</v>
      </c>
      <c r="C7" s="61">
        <v>5600</v>
      </c>
      <c r="D7" s="61">
        <v>6000</v>
      </c>
      <c r="E7" s="61">
        <v>7000</v>
      </c>
      <c r="F7" s="83">
        <f>E7+D7+C7</f>
        <v>18600</v>
      </c>
      <c r="G7" s="83">
        <f>AVERAGE(C7:E7)</f>
        <v>6200</v>
      </c>
      <c r="H7" s="10"/>
      <c r="I7" s="83"/>
      <c r="J7" s="61" t="s">
        <v>122</v>
      </c>
      <c r="K7" s="86"/>
      <c r="L7" s="65"/>
      <c r="M7" s="65"/>
    </row>
    <row r="8" spans="1:14" x14ac:dyDescent="0.25">
      <c r="A8" s="17" t="s">
        <v>53</v>
      </c>
      <c r="B8" s="10" t="s">
        <v>57</v>
      </c>
      <c r="C8" s="61">
        <v>7700</v>
      </c>
      <c r="D8" s="61">
        <v>8000</v>
      </c>
      <c r="E8" s="61">
        <v>8500</v>
      </c>
      <c r="F8" s="83">
        <f t="shared" ref="F8:F30" si="0">E8+D8+C8</f>
        <v>24200</v>
      </c>
      <c r="G8" s="83">
        <f t="shared" ref="G8:G30" si="1">AVERAGE(C8:E8)</f>
        <v>8066.666666666667</v>
      </c>
      <c r="H8" s="10"/>
      <c r="I8" s="83"/>
      <c r="J8" s="61" t="s">
        <v>122</v>
      </c>
      <c r="K8" s="86"/>
      <c r="L8" s="65"/>
      <c r="M8" s="65"/>
    </row>
    <row r="9" spans="1:14" x14ac:dyDescent="0.25">
      <c r="A9" s="17" t="s">
        <v>54</v>
      </c>
      <c r="B9" s="10" t="s">
        <v>58</v>
      </c>
      <c r="C9" s="61">
        <v>9000</v>
      </c>
      <c r="D9" s="61">
        <v>9200</v>
      </c>
      <c r="E9" s="61">
        <v>9700</v>
      </c>
      <c r="F9" s="83">
        <f t="shared" si="0"/>
        <v>27900</v>
      </c>
      <c r="G9" s="83">
        <f t="shared" si="1"/>
        <v>9300</v>
      </c>
      <c r="H9" s="10"/>
      <c r="I9" s="83"/>
      <c r="J9" s="61" t="s">
        <v>122</v>
      </c>
      <c r="K9" s="86"/>
      <c r="L9" s="65"/>
      <c r="M9" s="65"/>
    </row>
    <row r="10" spans="1:14" x14ac:dyDescent="0.25">
      <c r="A10" s="17" t="s">
        <v>55</v>
      </c>
      <c r="B10" s="10" t="s">
        <v>59</v>
      </c>
      <c r="C10" s="61">
        <v>11000</v>
      </c>
      <c r="D10" s="84">
        <v>11600</v>
      </c>
      <c r="E10" s="84">
        <v>11800</v>
      </c>
      <c r="F10" s="83">
        <f t="shared" si="0"/>
        <v>34400</v>
      </c>
      <c r="G10" s="83">
        <f t="shared" si="1"/>
        <v>11466.666666666666</v>
      </c>
      <c r="H10" s="10"/>
      <c r="I10" s="83"/>
      <c r="J10" s="61" t="s">
        <v>123</v>
      </c>
      <c r="K10" s="86"/>
      <c r="L10" s="65"/>
      <c r="M10" s="65"/>
    </row>
    <row r="11" spans="1:14" x14ac:dyDescent="0.25">
      <c r="A11" s="17" t="s">
        <v>23</v>
      </c>
      <c r="B11" s="10" t="s">
        <v>60</v>
      </c>
      <c r="C11" s="61">
        <v>11200</v>
      </c>
      <c r="D11" s="84">
        <v>11500</v>
      </c>
      <c r="E11" s="84">
        <v>12000</v>
      </c>
      <c r="F11" s="83">
        <f t="shared" si="0"/>
        <v>34700</v>
      </c>
      <c r="G11" s="83">
        <f t="shared" si="1"/>
        <v>11566.666666666666</v>
      </c>
      <c r="H11" s="10"/>
      <c r="I11" s="83"/>
      <c r="J11" s="61" t="s">
        <v>123</v>
      </c>
      <c r="K11" s="86"/>
      <c r="L11" s="65"/>
      <c r="M11" s="65"/>
    </row>
    <row r="12" spans="1:14" x14ac:dyDescent="0.25">
      <c r="A12" s="17" t="s">
        <v>15</v>
      </c>
      <c r="B12" s="10" t="s">
        <v>16</v>
      </c>
      <c r="C12" s="61">
        <v>14300</v>
      </c>
      <c r="D12" s="84">
        <v>14500</v>
      </c>
      <c r="E12" s="84">
        <v>1000</v>
      </c>
      <c r="F12" s="83">
        <f t="shared" si="0"/>
        <v>29800</v>
      </c>
      <c r="G12" s="83">
        <f t="shared" si="1"/>
        <v>9933.3333333333339</v>
      </c>
      <c r="H12" s="10"/>
      <c r="I12" s="83"/>
      <c r="J12" s="61" t="s">
        <v>123</v>
      </c>
      <c r="K12" s="86"/>
      <c r="L12" s="65"/>
      <c r="M12" s="65"/>
    </row>
    <row r="13" spans="1:14" x14ac:dyDescent="0.25">
      <c r="A13" s="17" t="s">
        <v>17</v>
      </c>
      <c r="B13" s="10" t="s">
        <v>32</v>
      </c>
      <c r="C13" s="61">
        <v>14500</v>
      </c>
      <c r="D13" s="84">
        <v>14700</v>
      </c>
      <c r="E13" s="84">
        <v>15300</v>
      </c>
      <c r="F13" s="83">
        <f t="shared" si="0"/>
        <v>44500</v>
      </c>
      <c r="G13" s="83">
        <f t="shared" si="1"/>
        <v>14833.333333333334</v>
      </c>
      <c r="H13" s="10"/>
      <c r="I13" s="83"/>
      <c r="J13" s="61" t="s">
        <v>123</v>
      </c>
      <c r="K13" s="86"/>
      <c r="L13" s="65"/>
      <c r="M13" s="65"/>
    </row>
    <row r="14" spans="1:14" x14ac:dyDescent="0.25">
      <c r="A14" s="17" t="s">
        <v>18</v>
      </c>
      <c r="B14" s="10" t="s">
        <v>33</v>
      </c>
      <c r="C14" s="61">
        <v>18500</v>
      </c>
      <c r="D14" s="84">
        <v>19000</v>
      </c>
      <c r="E14" s="84">
        <v>20000</v>
      </c>
      <c r="F14" s="83">
        <f t="shared" si="0"/>
        <v>57500</v>
      </c>
      <c r="G14" s="83">
        <f t="shared" si="1"/>
        <v>19166.666666666668</v>
      </c>
      <c r="H14" s="10"/>
      <c r="I14" s="83"/>
      <c r="J14" s="61" t="s">
        <v>123</v>
      </c>
      <c r="K14" s="86"/>
      <c r="L14" s="65"/>
      <c r="M14" s="65"/>
    </row>
    <row r="15" spans="1:14" x14ac:dyDescent="0.25">
      <c r="A15" s="17" t="s">
        <v>19</v>
      </c>
      <c r="B15" s="10" t="s">
        <v>34</v>
      </c>
      <c r="C15" s="61">
        <v>17000</v>
      </c>
      <c r="D15" s="84">
        <v>17400</v>
      </c>
      <c r="E15" s="84">
        <v>17600</v>
      </c>
      <c r="F15" s="83">
        <f t="shared" si="0"/>
        <v>52000</v>
      </c>
      <c r="G15" s="83">
        <f t="shared" si="1"/>
        <v>17333.333333333332</v>
      </c>
      <c r="H15" s="10"/>
      <c r="I15" s="83"/>
      <c r="J15" s="61" t="s">
        <v>123</v>
      </c>
      <c r="K15" s="86"/>
      <c r="L15" s="65"/>
      <c r="M15" s="65"/>
    </row>
    <row r="16" spans="1:14" x14ac:dyDescent="0.25">
      <c r="A16" s="17" t="s">
        <v>20</v>
      </c>
      <c r="B16" s="10" t="s">
        <v>35</v>
      </c>
      <c r="C16" s="61">
        <v>16000</v>
      </c>
      <c r="D16" s="84">
        <v>16300</v>
      </c>
      <c r="E16" s="84">
        <v>16800</v>
      </c>
      <c r="F16" s="83">
        <f t="shared" si="0"/>
        <v>49100</v>
      </c>
      <c r="G16" s="83">
        <f t="shared" si="1"/>
        <v>16366.666666666666</v>
      </c>
      <c r="H16" s="10"/>
      <c r="I16" s="83"/>
      <c r="J16" s="61" t="s">
        <v>123</v>
      </c>
      <c r="K16" s="86"/>
      <c r="L16" s="65"/>
      <c r="M16" s="65"/>
    </row>
    <row r="17" spans="1:13" x14ac:dyDescent="0.25">
      <c r="A17" s="17" t="s">
        <v>21</v>
      </c>
      <c r="B17" s="10" t="s">
        <v>36</v>
      </c>
      <c r="C17" s="61">
        <v>9500</v>
      </c>
      <c r="D17" s="84">
        <v>10000</v>
      </c>
      <c r="E17" s="84">
        <v>10500</v>
      </c>
      <c r="F17" s="83">
        <f t="shared" si="0"/>
        <v>30000</v>
      </c>
      <c r="G17" s="83">
        <f t="shared" si="1"/>
        <v>10000</v>
      </c>
      <c r="H17" s="10"/>
      <c r="I17" s="83"/>
      <c r="J17" s="61" t="s">
        <v>123</v>
      </c>
      <c r="K17" s="86"/>
      <c r="L17" s="65"/>
      <c r="M17" s="65"/>
    </row>
    <row r="18" spans="1:13" x14ac:dyDescent="0.25">
      <c r="A18" s="17" t="s">
        <v>22</v>
      </c>
      <c r="B18" s="10" t="s">
        <v>37</v>
      </c>
      <c r="C18" s="61">
        <v>7500</v>
      </c>
      <c r="D18" s="84">
        <v>7700</v>
      </c>
      <c r="E18" s="84">
        <v>8000</v>
      </c>
      <c r="F18" s="83">
        <f t="shared" si="0"/>
        <v>23200</v>
      </c>
      <c r="G18" s="83">
        <f t="shared" si="1"/>
        <v>7733.333333333333</v>
      </c>
      <c r="H18" s="10"/>
      <c r="I18" s="83"/>
      <c r="J18" s="61" t="s">
        <v>122</v>
      </c>
      <c r="K18" s="86"/>
      <c r="L18" s="65"/>
      <c r="M18" s="65"/>
    </row>
    <row r="19" spans="1:13" x14ac:dyDescent="0.25">
      <c r="A19" s="17" t="s">
        <v>23</v>
      </c>
      <c r="B19" s="10" t="s">
        <v>38</v>
      </c>
      <c r="C19" s="61">
        <v>9000</v>
      </c>
      <c r="D19" s="84">
        <v>9600</v>
      </c>
      <c r="E19" s="84">
        <v>10000</v>
      </c>
      <c r="F19" s="83">
        <f t="shared" si="0"/>
        <v>28600</v>
      </c>
      <c r="G19" s="83">
        <f t="shared" si="1"/>
        <v>9533.3333333333339</v>
      </c>
      <c r="H19" s="10"/>
      <c r="I19" s="83"/>
      <c r="J19" s="61" t="s">
        <v>123</v>
      </c>
      <c r="K19" s="86"/>
      <c r="L19" s="65"/>
      <c r="M19" s="65"/>
    </row>
    <row r="20" spans="1:13" x14ac:dyDescent="0.25">
      <c r="A20" s="17" t="s">
        <v>24</v>
      </c>
      <c r="B20" s="10" t="s">
        <v>39</v>
      </c>
      <c r="C20" s="61">
        <v>9700</v>
      </c>
      <c r="D20" s="84">
        <v>10000</v>
      </c>
      <c r="E20" s="84">
        <v>11000</v>
      </c>
      <c r="F20" s="83">
        <f t="shared" si="0"/>
        <v>30700</v>
      </c>
      <c r="G20" s="83">
        <f t="shared" si="1"/>
        <v>10233.333333333334</v>
      </c>
      <c r="H20" s="10"/>
      <c r="I20" s="83"/>
      <c r="J20" s="61" t="s">
        <v>123</v>
      </c>
      <c r="K20" s="86"/>
      <c r="L20" s="65"/>
      <c r="M20" s="65"/>
    </row>
    <row r="21" spans="1:13" x14ac:dyDescent="0.25">
      <c r="A21" s="17" t="s">
        <v>22</v>
      </c>
      <c r="B21" s="10" t="s">
        <v>40</v>
      </c>
      <c r="C21" s="61">
        <v>9300</v>
      </c>
      <c r="D21" s="84">
        <v>9600</v>
      </c>
      <c r="E21" s="84">
        <v>10000</v>
      </c>
      <c r="F21" s="83">
        <f t="shared" si="0"/>
        <v>28900</v>
      </c>
      <c r="G21" s="83">
        <f t="shared" si="1"/>
        <v>9633.3333333333339</v>
      </c>
      <c r="H21" s="10"/>
      <c r="I21" s="83"/>
      <c r="J21" s="61" t="s">
        <v>123</v>
      </c>
      <c r="K21" s="86"/>
      <c r="L21" s="65"/>
      <c r="M21" s="65"/>
    </row>
    <row r="22" spans="1:13" x14ac:dyDescent="0.25">
      <c r="A22" s="17" t="s">
        <v>25</v>
      </c>
      <c r="B22" s="10" t="s">
        <v>41</v>
      </c>
      <c r="C22" s="61">
        <v>5000</v>
      </c>
      <c r="D22" s="84">
        <v>5500</v>
      </c>
      <c r="E22" s="84">
        <v>5900</v>
      </c>
      <c r="F22" s="83">
        <f t="shared" si="0"/>
        <v>16400</v>
      </c>
      <c r="G22" s="83">
        <f t="shared" si="1"/>
        <v>5466.666666666667</v>
      </c>
      <c r="H22" s="10"/>
      <c r="I22" s="83"/>
      <c r="J22" s="61" t="s">
        <v>122</v>
      </c>
      <c r="K22" s="86"/>
      <c r="L22" s="65"/>
      <c r="M22" s="65"/>
    </row>
    <row r="23" spans="1:13" x14ac:dyDescent="0.25">
      <c r="A23" s="17" t="s">
        <v>21</v>
      </c>
      <c r="B23" s="10" t="s">
        <v>36</v>
      </c>
      <c r="C23" s="61">
        <v>6000</v>
      </c>
      <c r="D23" s="84">
        <v>6800</v>
      </c>
      <c r="E23" s="84">
        <v>7000</v>
      </c>
      <c r="F23" s="83">
        <f t="shared" si="0"/>
        <v>19800</v>
      </c>
      <c r="G23" s="83">
        <f t="shared" si="1"/>
        <v>6600</v>
      </c>
      <c r="H23" s="10"/>
      <c r="I23" s="83"/>
      <c r="J23" s="61" t="s">
        <v>122</v>
      </c>
      <c r="K23" s="86"/>
      <c r="L23" s="65"/>
      <c r="M23" s="65"/>
    </row>
    <row r="24" spans="1:13" x14ac:dyDescent="0.25">
      <c r="A24" s="17" t="s">
        <v>27</v>
      </c>
      <c r="B24" s="10" t="s">
        <v>43</v>
      </c>
      <c r="C24" s="61">
        <v>9300</v>
      </c>
      <c r="D24" s="84">
        <v>9500</v>
      </c>
      <c r="E24" s="84">
        <v>10400</v>
      </c>
      <c r="F24" s="83">
        <f t="shared" si="0"/>
        <v>29200</v>
      </c>
      <c r="G24" s="83">
        <f t="shared" si="1"/>
        <v>9733.3333333333339</v>
      </c>
      <c r="H24" s="10"/>
      <c r="I24" s="83"/>
      <c r="J24" s="61" t="s">
        <v>123</v>
      </c>
      <c r="K24" s="86"/>
      <c r="L24" s="65"/>
      <c r="M24" s="65"/>
    </row>
    <row r="25" spans="1:13" x14ac:dyDescent="0.25">
      <c r="A25" s="17" t="s">
        <v>28</v>
      </c>
      <c r="B25" s="10" t="s">
        <v>44</v>
      </c>
      <c r="C25" s="61">
        <v>8000</v>
      </c>
      <c r="D25" s="84">
        <v>8300</v>
      </c>
      <c r="E25" s="84">
        <v>8900</v>
      </c>
      <c r="F25" s="83">
        <f t="shared" si="0"/>
        <v>25200</v>
      </c>
      <c r="G25" s="83">
        <f t="shared" si="1"/>
        <v>8400</v>
      </c>
      <c r="H25" s="10"/>
      <c r="I25" s="83"/>
      <c r="J25" s="61" t="s">
        <v>123</v>
      </c>
      <c r="K25" s="86"/>
      <c r="L25" s="65"/>
      <c r="M25" s="65"/>
    </row>
    <row r="26" spans="1:13" x14ac:dyDescent="0.25">
      <c r="A26" s="17" t="s">
        <v>29</v>
      </c>
      <c r="B26" s="10" t="s">
        <v>45</v>
      </c>
      <c r="C26" s="61">
        <v>8000</v>
      </c>
      <c r="D26" s="84">
        <v>8200</v>
      </c>
      <c r="E26" s="84">
        <v>8700</v>
      </c>
      <c r="F26" s="83">
        <f t="shared" si="0"/>
        <v>24900</v>
      </c>
      <c r="G26" s="83">
        <f t="shared" si="1"/>
        <v>8300</v>
      </c>
      <c r="H26" s="10"/>
      <c r="I26" s="83"/>
      <c r="J26" s="61" t="s">
        <v>123</v>
      </c>
      <c r="K26" s="86"/>
      <c r="L26" s="65"/>
      <c r="M26" s="65"/>
    </row>
    <row r="27" spans="1:13" x14ac:dyDescent="0.25">
      <c r="A27" s="17" t="s">
        <v>30</v>
      </c>
      <c r="B27" s="10" t="s">
        <v>46</v>
      </c>
      <c r="C27" s="61">
        <v>6000</v>
      </c>
      <c r="D27" s="84">
        <v>6300</v>
      </c>
      <c r="E27" s="84">
        <v>6500</v>
      </c>
      <c r="F27" s="83">
        <f t="shared" si="0"/>
        <v>18800</v>
      </c>
      <c r="G27" s="83">
        <f t="shared" si="1"/>
        <v>6266.666666666667</v>
      </c>
      <c r="H27" s="10"/>
      <c r="I27" s="83"/>
      <c r="J27" s="61" t="s">
        <v>122</v>
      </c>
      <c r="K27" s="86"/>
      <c r="L27" s="65"/>
      <c r="M27" s="65"/>
    </row>
    <row r="28" spans="1:13" x14ac:dyDescent="0.25">
      <c r="A28" s="17" t="s">
        <v>23</v>
      </c>
      <c r="B28" s="10" t="s">
        <v>47</v>
      </c>
      <c r="C28" s="61">
        <v>7500</v>
      </c>
      <c r="D28" s="84">
        <v>7800</v>
      </c>
      <c r="E28" s="84">
        <v>8000</v>
      </c>
      <c r="F28" s="83">
        <f t="shared" si="0"/>
        <v>23300</v>
      </c>
      <c r="G28" s="83">
        <f t="shared" si="1"/>
        <v>7766.666666666667</v>
      </c>
      <c r="H28" s="10"/>
      <c r="I28" s="83"/>
      <c r="J28" s="61" t="s">
        <v>122</v>
      </c>
      <c r="K28" s="86"/>
      <c r="L28" s="65"/>
      <c r="M28" s="65"/>
    </row>
    <row r="29" spans="1:13" x14ac:dyDescent="0.25">
      <c r="A29" s="17" t="s">
        <v>22</v>
      </c>
      <c r="B29" s="10" t="s">
        <v>40</v>
      </c>
      <c r="C29" s="61">
        <v>8300</v>
      </c>
      <c r="D29" s="84">
        <v>8900</v>
      </c>
      <c r="E29" s="84">
        <v>9200</v>
      </c>
      <c r="F29" s="83">
        <f t="shared" si="0"/>
        <v>26400</v>
      </c>
      <c r="G29" s="83">
        <f t="shared" si="1"/>
        <v>8800</v>
      </c>
      <c r="H29" s="10"/>
      <c r="I29" s="83"/>
      <c r="J29" s="61" t="s">
        <v>122</v>
      </c>
      <c r="K29" s="86"/>
      <c r="L29" s="65"/>
      <c r="M29" s="65"/>
    </row>
    <row r="30" spans="1:13" ht="15.75" thickBot="1" x14ac:dyDescent="0.3">
      <c r="A30" s="18" t="s">
        <v>31</v>
      </c>
      <c r="B30" s="19" t="s">
        <v>27</v>
      </c>
      <c r="C30" s="71">
        <v>10000</v>
      </c>
      <c r="D30" s="71">
        <v>10300</v>
      </c>
      <c r="E30" s="71">
        <v>10500</v>
      </c>
      <c r="F30" s="85">
        <f t="shared" si="0"/>
        <v>30800</v>
      </c>
      <c r="G30" s="85">
        <f t="shared" si="1"/>
        <v>10266.666666666666</v>
      </c>
      <c r="H30" s="19"/>
      <c r="I30" s="85"/>
      <c r="J30" s="71" t="s">
        <v>123</v>
      </c>
      <c r="K30" s="87"/>
      <c r="L30" s="65"/>
      <c r="M30" s="65"/>
    </row>
    <row r="31" spans="1:13" ht="15.75" thickTop="1" x14ac:dyDescent="0.25"/>
    <row r="33" spans="5:5" x14ac:dyDescent="0.25">
      <c r="E33" t="s">
        <v>124</v>
      </c>
    </row>
  </sheetData>
  <mergeCells count="3">
    <mergeCell ref="A2:K2"/>
    <mergeCell ref="A3:K3"/>
    <mergeCell ref="A4:K4"/>
  </mergeCells>
  <pageMargins left="0.7" right="0.7" top="0.75" bottom="0.75" header="0.3" footer="0.3"/>
  <pageSetup scale="70" orientation="landscape" r:id="rId1"/>
  <headerFooter>
    <oddHeader>&amp;CPage 1 of 1</oddHeader>
    <oddFooter>&amp;LPrepared by: Joeven Valenzuela, July 23 2012&amp;RPage setup 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26" sqref="L26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F26"/>
  <sheetViews>
    <sheetView topLeftCell="A6" workbookViewId="0">
      <selection activeCell="K17" sqref="K17"/>
    </sheetView>
  </sheetViews>
  <sheetFormatPr defaultRowHeight="15" x14ac:dyDescent="0.25"/>
  <cols>
    <col min="2" max="2" width="15.7109375" customWidth="1"/>
    <col min="3" max="3" width="12.7109375" customWidth="1"/>
    <col min="4" max="5" width="14.7109375" customWidth="1"/>
    <col min="6" max="6" width="11.7109375" customWidth="1"/>
  </cols>
  <sheetData>
    <row r="2" spans="2:6" x14ac:dyDescent="0.25">
      <c r="B2" t="s">
        <v>7</v>
      </c>
    </row>
    <row r="3" spans="2:6" x14ac:dyDescent="0.25">
      <c r="B3" t="s">
        <v>8</v>
      </c>
    </row>
    <row r="4" spans="2:6" x14ac:dyDescent="0.25">
      <c r="B4" t="s">
        <v>9</v>
      </c>
    </row>
    <row r="6" spans="2:6" x14ac:dyDescent="0.25">
      <c r="B6" t="s">
        <v>10</v>
      </c>
      <c r="C6" t="s">
        <v>11</v>
      </c>
      <c r="D6" t="s">
        <v>12</v>
      </c>
      <c r="E6" t="s">
        <v>13</v>
      </c>
      <c r="F6" t="s">
        <v>14</v>
      </c>
    </row>
    <row r="7" spans="2:6" x14ac:dyDescent="0.25">
      <c r="B7" t="s">
        <v>15</v>
      </c>
      <c r="C7" t="s">
        <v>16</v>
      </c>
      <c r="D7" s="3">
        <v>36937</v>
      </c>
      <c r="E7">
        <v>14300</v>
      </c>
      <c r="F7">
        <v>0.12</v>
      </c>
    </row>
    <row r="8" spans="2:6" x14ac:dyDescent="0.25">
      <c r="B8" t="s">
        <v>17</v>
      </c>
      <c r="C8" t="s">
        <v>32</v>
      </c>
      <c r="D8" s="2">
        <v>36951</v>
      </c>
      <c r="E8">
        <v>14500</v>
      </c>
      <c r="F8">
        <v>0.87</v>
      </c>
    </row>
    <row r="9" spans="2:6" x14ac:dyDescent="0.25">
      <c r="B9" t="s">
        <v>18</v>
      </c>
      <c r="C9" t="s">
        <v>33</v>
      </c>
      <c r="D9" s="2">
        <v>36989</v>
      </c>
      <c r="E9">
        <v>18500</v>
      </c>
      <c r="F9">
        <v>0.98</v>
      </c>
    </row>
    <row r="10" spans="2:6" x14ac:dyDescent="0.25">
      <c r="B10" t="s">
        <v>19</v>
      </c>
      <c r="C10" t="s">
        <v>34</v>
      </c>
      <c r="D10" s="2">
        <v>37012</v>
      </c>
      <c r="E10">
        <v>17000</v>
      </c>
      <c r="F10">
        <v>0.45</v>
      </c>
    </row>
    <row r="11" spans="2:6" x14ac:dyDescent="0.25">
      <c r="B11" t="s">
        <v>20</v>
      </c>
      <c r="C11" t="s">
        <v>35</v>
      </c>
      <c r="D11" s="2">
        <v>37023</v>
      </c>
      <c r="E11">
        <v>16000</v>
      </c>
      <c r="F11">
        <v>0.68</v>
      </c>
    </row>
    <row r="12" spans="2:6" x14ac:dyDescent="0.25">
      <c r="B12" t="s">
        <v>21</v>
      </c>
      <c r="C12" t="s">
        <v>36</v>
      </c>
      <c r="D12" s="2">
        <v>37052</v>
      </c>
      <c r="E12">
        <v>9500</v>
      </c>
      <c r="F12">
        <v>0.7</v>
      </c>
    </row>
    <row r="13" spans="2:6" x14ac:dyDescent="0.25">
      <c r="B13" t="s">
        <v>22</v>
      </c>
      <c r="C13" t="s">
        <v>37</v>
      </c>
      <c r="D13" s="2">
        <v>36693</v>
      </c>
      <c r="E13">
        <v>7500</v>
      </c>
      <c r="F13">
        <v>0.82</v>
      </c>
    </row>
    <row r="14" spans="2:6" x14ac:dyDescent="0.25">
      <c r="B14" t="s">
        <v>23</v>
      </c>
      <c r="C14" t="s">
        <v>38</v>
      </c>
      <c r="D14" s="2">
        <v>36708</v>
      </c>
      <c r="E14">
        <v>9000</v>
      </c>
      <c r="F14">
        <v>0.46</v>
      </c>
    </row>
    <row r="15" spans="2:6" x14ac:dyDescent="0.25">
      <c r="B15" t="s">
        <v>24</v>
      </c>
      <c r="C15" t="s">
        <v>39</v>
      </c>
      <c r="D15" s="2">
        <v>36750</v>
      </c>
      <c r="E15">
        <v>9700</v>
      </c>
      <c r="F15">
        <v>0.35</v>
      </c>
    </row>
    <row r="16" spans="2:6" x14ac:dyDescent="0.25">
      <c r="B16" t="s">
        <v>22</v>
      </c>
      <c r="C16" t="s">
        <v>40</v>
      </c>
      <c r="D16" s="2">
        <v>36475</v>
      </c>
      <c r="E16">
        <v>9300</v>
      </c>
      <c r="F16">
        <v>0.77</v>
      </c>
    </row>
    <row r="17" spans="2:6" x14ac:dyDescent="0.25">
      <c r="B17" t="s">
        <v>25</v>
      </c>
      <c r="C17" t="s">
        <v>41</v>
      </c>
      <c r="D17" s="2">
        <v>36171</v>
      </c>
      <c r="E17">
        <v>5000</v>
      </c>
      <c r="F17">
        <v>0.59</v>
      </c>
    </row>
    <row r="18" spans="2:6" x14ac:dyDescent="0.25">
      <c r="B18" t="s">
        <v>21</v>
      </c>
      <c r="C18" t="s">
        <v>36</v>
      </c>
      <c r="D18" s="2">
        <v>36930</v>
      </c>
      <c r="E18">
        <v>6000</v>
      </c>
      <c r="F18">
        <v>0.68</v>
      </c>
    </row>
    <row r="19" spans="2:6" x14ac:dyDescent="0.25">
      <c r="B19" t="s">
        <v>26</v>
      </c>
      <c r="C19" t="s">
        <v>42</v>
      </c>
      <c r="D19" s="2">
        <v>36634</v>
      </c>
      <c r="E19">
        <v>6000</v>
      </c>
      <c r="F19">
        <v>0.12</v>
      </c>
    </row>
    <row r="20" spans="2:6" x14ac:dyDescent="0.25">
      <c r="B20" t="s">
        <v>27</v>
      </c>
      <c r="C20" t="s">
        <v>43</v>
      </c>
      <c r="D20" s="2">
        <v>36650</v>
      </c>
      <c r="E20">
        <v>9300</v>
      </c>
      <c r="F20">
        <v>0.54</v>
      </c>
    </row>
    <row r="21" spans="2:6" x14ac:dyDescent="0.25">
      <c r="B21" t="s">
        <v>28</v>
      </c>
      <c r="C21" t="s">
        <v>44</v>
      </c>
      <c r="D21" s="2">
        <v>37020</v>
      </c>
      <c r="E21">
        <v>8000</v>
      </c>
      <c r="F21">
        <v>0.87</v>
      </c>
    </row>
    <row r="22" spans="2:6" x14ac:dyDescent="0.25">
      <c r="B22" t="s">
        <v>29</v>
      </c>
      <c r="C22" t="s">
        <v>45</v>
      </c>
      <c r="D22" s="2">
        <v>36290</v>
      </c>
      <c r="E22">
        <v>8000</v>
      </c>
      <c r="F22">
        <v>0.24</v>
      </c>
    </row>
    <row r="23" spans="2:6" x14ac:dyDescent="0.25">
      <c r="B23" t="s">
        <v>30</v>
      </c>
      <c r="C23" t="s">
        <v>46</v>
      </c>
      <c r="D23" s="2">
        <v>36314</v>
      </c>
      <c r="E23">
        <v>6000</v>
      </c>
      <c r="F23">
        <v>0.87</v>
      </c>
    </row>
    <row r="24" spans="2:6" x14ac:dyDescent="0.25">
      <c r="B24" t="s">
        <v>23</v>
      </c>
      <c r="C24" t="s">
        <v>47</v>
      </c>
      <c r="D24" s="2">
        <v>37137</v>
      </c>
      <c r="E24">
        <v>7500</v>
      </c>
      <c r="F24">
        <v>0.89</v>
      </c>
    </row>
    <row r="25" spans="2:6" x14ac:dyDescent="0.25">
      <c r="B25" t="s">
        <v>22</v>
      </c>
      <c r="C25" t="s">
        <v>40</v>
      </c>
      <c r="D25" s="2">
        <v>36808</v>
      </c>
      <c r="E25">
        <v>8300</v>
      </c>
      <c r="F25">
        <v>0.56000000000000005</v>
      </c>
    </row>
    <row r="26" spans="2:6" x14ac:dyDescent="0.25">
      <c r="B26" t="s">
        <v>31</v>
      </c>
      <c r="C26" t="s">
        <v>27</v>
      </c>
      <c r="D26" s="2">
        <v>36829</v>
      </c>
      <c r="E26">
        <v>10000</v>
      </c>
      <c r="F26">
        <v>0.78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H30"/>
  <sheetViews>
    <sheetView zoomScale="85" zoomScaleNormal="85" workbookViewId="0">
      <selection activeCell="E23" sqref="E23"/>
    </sheetView>
  </sheetViews>
  <sheetFormatPr defaultRowHeight="15" x14ac:dyDescent="0.25"/>
  <cols>
    <col min="2" max="2" width="18.42578125" customWidth="1"/>
    <col min="3" max="4" width="13.7109375" customWidth="1"/>
    <col min="5" max="5" width="19.7109375" customWidth="1"/>
    <col min="6" max="6" width="15.7109375" customWidth="1"/>
    <col min="7" max="8" width="13.7109375" customWidth="1"/>
  </cols>
  <sheetData>
    <row r="2" spans="2:8" x14ac:dyDescent="0.25">
      <c r="B2" s="4" t="s">
        <v>48</v>
      </c>
      <c r="C2" s="4"/>
      <c r="D2" s="4"/>
      <c r="E2" s="4"/>
      <c r="F2" s="4"/>
      <c r="G2" s="4"/>
      <c r="H2" s="4"/>
    </row>
    <row r="3" spans="2:8" x14ac:dyDescent="0.25">
      <c r="B3" s="4" t="s">
        <v>49</v>
      </c>
      <c r="C3" s="4"/>
      <c r="D3" s="4"/>
      <c r="E3" s="4"/>
      <c r="F3" s="4"/>
      <c r="G3" s="4"/>
      <c r="H3" s="4"/>
    </row>
    <row r="4" spans="2:8" x14ac:dyDescent="0.25">
      <c r="B4" s="4" t="s">
        <v>9</v>
      </c>
      <c r="C4" s="4"/>
      <c r="D4" s="4"/>
      <c r="E4" s="4"/>
      <c r="F4" s="4"/>
      <c r="G4" s="4"/>
      <c r="H4" s="4"/>
    </row>
    <row r="5" spans="2:8" ht="3.75" customHeight="1" x14ac:dyDescent="0.25">
      <c r="B5" s="4"/>
      <c r="C5" s="4"/>
      <c r="D5" s="4"/>
      <c r="E5" s="4"/>
      <c r="F5" s="4"/>
      <c r="G5" s="4"/>
      <c r="H5" s="4"/>
    </row>
    <row r="6" spans="2:8" x14ac:dyDescent="0.25">
      <c r="B6" s="4" t="s">
        <v>10</v>
      </c>
      <c r="C6" s="4" t="s">
        <v>11</v>
      </c>
      <c r="D6" s="4" t="s">
        <v>50</v>
      </c>
      <c r="E6" s="4" t="s">
        <v>51</v>
      </c>
      <c r="F6" s="4" t="s">
        <v>12</v>
      </c>
      <c r="G6" s="4" t="s">
        <v>13</v>
      </c>
      <c r="H6" s="4" t="s">
        <v>14</v>
      </c>
    </row>
    <row r="7" spans="2:8" x14ac:dyDescent="0.25">
      <c r="B7" s="4" t="s">
        <v>52</v>
      </c>
      <c r="C7" s="4" t="s">
        <v>56</v>
      </c>
      <c r="D7" s="4" t="s">
        <v>79</v>
      </c>
      <c r="E7" s="4" t="s">
        <v>65</v>
      </c>
      <c r="F7" s="5">
        <v>36374</v>
      </c>
      <c r="G7" s="4">
        <v>5600</v>
      </c>
      <c r="H7" s="4">
        <v>0.54</v>
      </c>
    </row>
    <row r="8" spans="2:8" x14ac:dyDescent="0.25">
      <c r="B8" s="4" t="s">
        <v>53</v>
      </c>
      <c r="C8" s="4" t="s">
        <v>57</v>
      </c>
      <c r="D8" s="4" t="s">
        <v>61</v>
      </c>
      <c r="E8" s="4" t="s">
        <v>66</v>
      </c>
      <c r="F8" s="6">
        <v>36172</v>
      </c>
      <c r="G8" s="4">
        <v>7700</v>
      </c>
      <c r="H8" s="4">
        <v>0.87</v>
      </c>
    </row>
    <row r="9" spans="2:8" x14ac:dyDescent="0.25">
      <c r="B9" s="4" t="s">
        <v>54</v>
      </c>
      <c r="C9" s="4" t="s">
        <v>58</v>
      </c>
      <c r="D9" s="4" t="s">
        <v>61</v>
      </c>
      <c r="E9" s="4" t="s">
        <v>66</v>
      </c>
      <c r="F9" s="5">
        <v>72599</v>
      </c>
      <c r="G9" s="4">
        <v>9000</v>
      </c>
      <c r="H9" s="4">
        <v>0.68</v>
      </c>
    </row>
    <row r="10" spans="2:8" ht="15.75" customHeight="1" x14ac:dyDescent="0.25">
      <c r="B10" s="4" t="s">
        <v>55</v>
      </c>
      <c r="C10" s="4" t="s">
        <v>59</v>
      </c>
      <c r="D10" s="4" t="s">
        <v>62</v>
      </c>
      <c r="E10" s="4" t="s">
        <v>67</v>
      </c>
      <c r="F10" s="5">
        <v>36944</v>
      </c>
      <c r="G10" s="4">
        <v>11000</v>
      </c>
      <c r="H10" s="4">
        <v>0.98</v>
      </c>
    </row>
    <row r="11" spans="2:8" x14ac:dyDescent="0.25">
      <c r="B11" s="4" t="s">
        <v>23</v>
      </c>
      <c r="C11" s="4" t="s">
        <v>60</v>
      </c>
      <c r="D11" s="4" t="s">
        <v>63</v>
      </c>
      <c r="E11" s="4" t="s">
        <v>68</v>
      </c>
      <c r="F11" s="5">
        <v>36519</v>
      </c>
      <c r="G11" s="4">
        <v>11200</v>
      </c>
      <c r="H11" s="4">
        <v>0.99</v>
      </c>
    </row>
    <row r="12" spans="2:8" x14ac:dyDescent="0.25">
      <c r="B12" s="4" t="s">
        <v>15</v>
      </c>
      <c r="C12" s="4" t="s">
        <v>16</v>
      </c>
      <c r="D12" s="4" t="s">
        <v>79</v>
      </c>
      <c r="E12" s="4" t="s">
        <v>69</v>
      </c>
      <c r="F12" s="7">
        <v>36937</v>
      </c>
      <c r="G12" s="4">
        <v>14300</v>
      </c>
      <c r="H12" s="4">
        <v>0.12</v>
      </c>
    </row>
    <row r="13" spans="2:8" x14ac:dyDescent="0.25">
      <c r="B13" s="4" t="s">
        <v>17</v>
      </c>
      <c r="C13" s="4" t="s">
        <v>32</v>
      </c>
      <c r="D13" s="4" t="s">
        <v>64</v>
      </c>
      <c r="E13" s="4" t="s">
        <v>70</v>
      </c>
      <c r="F13" s="8">
        <v>36951</v>
      </c>
      <c r="G13" s="4">
        <v>14500</v>
      </c>
      <c r="H13" s="4">
        <v>0.87</v>
      </c>
    </row>
    <row r="14" spans="2:8" x14ac:dyDescent="0.25">
      <c r="B14" s="4" t="s">
        <v>18</v>
      </c>
      <c r="C14" s="4" t="s">
        <v>33</v>
      </c>
      <c r="D14" s="4" t="s">
        <v>64</v>
      </c>
      <c r="E14" s="4" t="s">
        <v>71</v>
      </c>
      <c r="F14" s="8">
        <v>36989</v>
      </c>
      <c r="G14" s="4">
        <v>18500</v>
      </c>
      <c r="H14" s="4">
        <v>0.98</v>
      </c>
    </row>
    <row r="15" spans="2:8" x14ac:dyDescent="0.25">
      <c r="B15" s="4" t="s">
        <v>19</v>
      </c>
      <c r="C15" s="4" t="s">
        <v>34</v>
      </c>
      <c r="D15" s="4" t="s">
        <v>79</v>
      </c>
      <c r="E15" s="4" t="s">
        <v>72</v>
      </c>
      <c r="F15" s="8">
        <v>37012</v>
      </c>
      <c r="G15" s="4">
        <v>17000</v>
      </c>
      <c r="H15" s="4">
        <v>0.45</v>
      </c>
    </row>
    <row r="16" spans="2:8" x14ac:dyDescent="0.25">
      <c r="B16" s="4" t="s">
        <v>20</v>
      </c>
      <c r="C16" s="4" t="s">
        <v>35</v>
      </c>
      <c r="D16" s="4" t="s">
        <v>64</v>
      </c>
      <c r="E16" s="4" t="s">
        <v>73</v>
      </c>
      <c r="F16" s="8">
        <v>37023</v>
      </c>
      <c r="G16" s="4">
        <v>16000</v>
      </c>
      <c r="H16" s="4">
        <v>0.68</v>
      </c>
    </row>
    <row r="17" spans="2:8" x14ac:dyDescent="0.25">
      <c r="B17" s="4" t="s">
        <v>21</v>
      </c>
      <c r="C17" s="4" t="s">
        <v>36</v>
      </c>
      <c r="D17" s="4" t="s">
        <v>64</v>
      </c>
      <c r="E17" s="4" t="s">
        <v>74</v>
      </c>
      <c r="F17" s="8">
        <v>37052</v>
      </c>
      <c r="G17" s="4">
        <v>9500</v>
      </c>
      <c r="H17" s="4">
        <v>0.7</v>
      </c>
    </row>
    <row r="18" spans="2:8" x14ac:dyDescent="0.25">
      <c r="B18" s="4" t="s">
        <v>22</v>
      </c>
      <c r="C18" s="4" t="s">
        <v>37</v>
      </c>
      <c r="D18" s="4" t="s">
        <v>63</v>
      </c>
      <c r="E18" s="4" t="s">
        <v>75</v>
      </c>
      <c r="F18" s="8">
        <v>36693</v>
      </c>
      <c r="G18" s="4">
        <v>7500</v>
      </c>
      <c r="H18" s="4">
        <v>0.82</v>
      </c>
    </row>
    <row r="19" spans="2:8" x14ac:dyDescent="0.25">
      <c r="B19" s="4" t="s">
        <v>23</v>
      </c>
      <c r="C19" s="4" t="s">
        <v>38</v>
      </c>
      <c r="D19" s="4" t="s">
        <v>61</v>
      </c>
      <c r="E19" s="4" t="s">
        <v>66</v>
      </c>
      <c r="F19" s="8">
        <v>36708</v>
      </c>
      <c r="G19" s="4">
        <v>9000</v>
      </c>
      <c r="H19" s="4">
        <v>0.46</v>
      </c>
    </row>
    <row r="20" spans="2:8" x14ac:dyDescent="0.25">
      <c r="B20" s="4" t="s">
        <v>24</v>
      </c>
      <c r="C20" s="4" t="s">
        <v>39</v>
      </c>
      <c r="D20" s="4" t="s">
        <v>63</v>
      </c>
      <c r="E20" s="4" t="s">
        <v>76</v>
      </c>
      <c r="F20" s="8">
        <v>36750</v>
      </c>
      <c r="G20" s="4">
        <v>9700</v>
      </c>
      <c r="H20" s="4">
        <v>0.35</v>
      </c>
    </row>
    <row r="21" spans="2:8" x14ac:dyDescent="0.25">
      <c r="B21" s="4" t="s">
        <v>22</v>
      </c>
      <c r="C21" s="4" t="s">
        <v>40</v>
      </c>
      <c r="D21" s="4" t="s">
        <v>63</v>
      </c>
      <c r="E21" s="4" t="s">
        <v>69</v>
      </c>
      <c r="F21" s="8">
        <v>36475</v>
      </c>
      <c r="G21" s="4">
        <v>9300</v>
      </c>
      <c r="H21" s="4">
        <v>0.77</v>
      </c>
    </row>
    <row r="22" spans="2:8" x14ac:dyDescent="0.25">
      <c r="B22" s="4" t="s">
        <v>25</v>
      </c>
      <c r="C22" s="4" t="s">
        <v>41</v>
      </c>
      <c r="D22" s="4" t="s">
        <v>62</v>
      </c>
      <c r="E22" s="4" t="s">
        <v>78</v>
      </c>
      <c r="F22" s="8">
        <v>36171</v>
      </c>
      <c r="G22" s="4">
        <v>5000</v>
      </c>
      <c r="H22" s="4">
        <v>0.59</v>
      </c>
    </row>
    <row r="23" spans="2:8" x14ac:dyDescent="0.25">
      <c r="B23" s="4" t="s">
        <v>21</v>
      </c>
      <c r="C23" s="4" t="s">
        <v>36</v>
      </c>
      <c r="D23" s="4" t="s">
        <v>63</v>
      </c>
      <c r="E23" s="4" t="s">
        <v>69</v>
      </c>
      <c r="F23" s="8">
        <v>36930</v>
      </c>
      <c r="G23" s="4">
        <v>6000</v>
      </c>
      <c r="H23" s="4">
        <v>0.68</v>
      </c>
    </row>
    <row r="24" spans="2:8" x14ac:dyDescent="0.25">
      <c r="B24" s="4" t="s">
        <v>27</v>
      </c>
      <c r="C24" s="4" t="s">
        <v>43</v>
      </c>
      <c r="D24" s="4" t="s">
        <v>62</v>
      </c>
      <c r="E24" s="4" t="s">
        <v>69</v>
      </c>
      <c r="F24" s="8">
        <v>36650</v>
      </c>
      <c r="G24" s="4">
        <v>9300</v>
      </c>
      <c r="H24" s="4">
        <v>0.54</v>
      </c>
    </row>
    <row r="25" spans="2:8" x14ac:dyDescent="0.25">
      <c r="B25" s="4" t="s">
        <v>28</v>
      </c>
      <c r="C25" s="4" t="s">
        <v>44</v>
      </c>
      <c r="D25" s="4" t="s">
        <v>62</v>
      </c>
      <c r="E25" s="4" t="s">
        <v>77</v>
      </c>
      <c r="F25" s="8">
        <v>37020</v>
      </c>
      <c r="G25" s="4">
        <v>8000</v>
      </c>
      <c r="H25" s="4">
        <v>0.87</v>
      </c>
    </row>
    <row r="26" spans="2:8" x14ac:dyDescent="0.25">
      <c r="B26" s="4" t="s">
        <v>29</v>
      </c>
      <c r="C26" s="4" t="s">
        <v>45</v>
      </c>
      <c r="D26" s="4" t="s">
        <v>63</v>
      </c>
      <c r="E26" s="4" t="s">
        <v>68</v>
      </c>
      <c r="F26" s="8">
        <v>36290</v>
      </c>
      <c r="G26" s="4">
        <v>8000</v>
      </c>
      <c r="H26" s="4">
        <v>0.24</v>
      </c>
    </row>
    <row r="27" spans="2:8" x14ac:dyDescent="0.25">
      <c r="B27" s="4" t="s">
        <v>30</v>
      </c>
      <c r="C27" s="4" t="s">
        <v>46</v>
      </c>
      <c r="D27" s="4" t="s">
        <v>62</v>
      </c>
      <c r="E27" s="4" t="s">
        <v>67</v>
      </c>
      <c r="F27" s="8">
        <v>36314</v>
      </c>
      <c r="G27" s="4">
        <v>6000</v>
      </c>
      <c r="H27" s="4">
        <v>0.87</v>
      </c>
    </row>
    <row r="28" spans="2:8" x14ac:dyDescent="0.25">
      <c r="B28" s="4" t="s">
        <v>23</v>
      </c>
      <c r="C28" s="4" t="s">
        <v>47</v>
      </c>
      <c r="D28" s="4" t="s">
        <v>62</v>
      </c>
      <c r="E28" s="4" t="s">
        <v>78</v>
      </c>
      <c r="F28" s="8">
        <v>37137</v>
      </c>
      <c r="G28" s="4">
        <v>7500</v>
      </c>
      <c r="H28" s="4">
        <v>0.89</v>
      </c>
    </row>
    <row r="29" spans="2:8" x14ac:dyDescent="0.25">
      <c r="B29" s="4" t="s">
        <v>22</v>
      </c>
      <c r="C29" s="4" t="s">
        <v>40</v>
      </c>
      <c r="D29" s="4" t="s">
        <v>61</v>
      </c>
      <c r="E29" s="4" t="s">
        <v>66</v>
      </c>
      <c r="F29" s="8">
        <v>36808</v>
      </c>
      <c r="G29" s="4">
        <v>8300</v>
      </c>
      <c r="H29" s="4">
        <v>0.56000000000000005</v>
      </c>
    </row>
    <row r="30" spans="2:8" x14ac:dyDescent="0.25">
      <c r="B30" s="4" t="s">
        <v>31</v>
      </c>
      <c r="C30" s="4" t="s">
        <v>27</v>
      </c>
      <c r="D30" s="4" t="s">
        <v>79</v>
      </c>
      <c r="E30" s="4" t="s">
        <v>65</v>
      </c>
      <c r="F30" s="8">
        <v>36829</v>
      </c>
      <c r="G30" s="4">
        <v>10000</v>
      </c>
      <c r="H30" s="4">
        <v>0.78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H32"/>
  <sheetViews>
    <sheetView workbookViewId="0">
      <selection activeCell="B5" sqref="B5:H5"/>
    </sheetView>
  </sheetViews>
  <sheetFormatPr defaultRowHeight="15" x14ac:dyDescent="0.25"/>
  <cols>
    <col min="2" max="2" width="15.28515625" bestFit="1" customWidth="1"/>
    <col min="3" max="3" width="18.28515625" customWidth="1"/>
    <col min="4" max="4" width="14.42578125" customWidth="1"/>
    <col min="5" max="5" width="21.140625" bestFit="1" customWidth="1"/>
    <col min="6" max="6" width="17.28515625" bestFit="1" customWidth="1"/>
    <col min="7" max="7" width="12.42578125" bestFit="1" customWidth="1"/>
    <col min="8" max="8" width="17.85546875" bestFit="1" customWidth="1"/>
    <col min="9" max="9" width="21" bestFit="1" customWidth="1"/>
    <col min="10" max="10" width="15.28515625" bestFit="1" customWidth="1"/>
    <col min="11" max="11" width="14.42578125" bestFit="1" customWidth="1"/>
    <col min="12" max="12" width="9.42578125" bestFit="1" customWidth="1"/>
  </cols>
  <sheetData>
    <row r="2" spans="2:8" ht="18.75" customHeight="1" thickBot="1" x14ac:dyDescent="0.3"/>
    <row r="3" spans="2:8" ht="26.25" customHeight="1" thickTop="1" x14ac:dyDescent="0.25">
      <c r="B3" s="108" t="s">
        <v>48</v>
      </c>
      <c r="C3" s="109"/>
      <c r="D3" s="109"/>
      <c r="E3" s="109"/>
      <c r="F3" s="109"/>
      <c r="G3" s="109"/>
      <c r="H3" s="110"/>
    </row>
    <row r="4" spans="2:8" x14ac:dyDescent="0.25">
      <c r="B4" s="111" t="s">
        <v>49</v>
      </c>
      <c r="C4" s="112"/>
      <c r="D4" s="112"/>
      <c r="E4" s="112"/>
      <c r="F4" s="112"/>
      <c r="G4" s="112"/>
      <c r="H4" s="113"/>
    </row>
    <row r="5" spans="2:8" x14ac:dyDescent="0.25">
      <c r="B5" s="111" t="s">
        <v>9</v>
      </c>
      <c r="C5" s="112"/>
      <c r="D5" s="112"/>
      <c r="E5" s="112"/>
      <c r="F5" s="112"/>
      <c r="G5" s="112"/>
      <c r="H5" s="113"/>
    </row>
    <row r="6" spans="2:8" ht="7.5" customHeight="1" thickBot="1" x14ac:dyDescent="0.3">
      <c r="B6" s="17"/>
      <c r="C6" s="10"/>
      <c r="D6" s="10"/>
      <c r="E6" s="10"/>
      <c r="F6" s="10"/>
      <c r="G6" s="10"/>
      <c r="H6" s="16"/>
    </row>
    <row r="7" spans="2:8" ht="39" customHeight="1" thickBot="1" x14ac:dyDescent="0.3">
      <c r="B7" s="49" t="s">
        <v>10</v>
      </c>
      <c r="C7" s="50" t="s">
        <v>11</v>
      </c>
      <c r="D7" s="50" t="s">
        <v>50</v>
      </c>
      <c r="E7" s="51" t="s">
        <v>51</v>
      </c>
      <c r="F7" s="52" t="s">
        <v>12</v>
      </c>
      <c r="G7" s="53" t="s">
        <v>14</v>
      </c>
      <c r="H7" s="54" t="s">
        <v>13</v>
      </c>
    </row>
    <row r="8" spans="2:8" x14ac:dyDescent="0.25">
      <c r="B8" s="17" t="s">
        <v>52</v>
      </c>
      <c r="C8" s="10" t="s">
        <v>56</v>
      </c>
      <c r="D8" s="11" t="s">
        <v>79</v>
      </c>
      <c r="E8" s="10" t="s">
        <v>65</v>
      </c>
      <c r="F8" s="12">
        <v>36374</v>
      </c>
      <c r="G8" s="26">
        <v>0.54</v>
      </c>
      <c r="H8" s="23" t="s">
        <v>80</v>
      </c>
    </row>
    <row r="9" spans="2:8" x14ac:dyDescent="0.25">
      <c r="B9" s="17" t="s">
        <v>53</v>
      </c>
      <c r="C9" s="10" t="s">
        <v>57</v>
      </c>
      <c r="D9" s="11" t="s">
        <v>61</v>
      </c>
      <c r="E9" s="10" t="s">
        <v>66</v>
      </c>
      <c r="F9" s="13">
        <v>36172</v>
      </c>
      <c r="G9" s="26">
        <v>0.87</v>
      </c>
      <c r="H9" s="24">
        <v>7700</v>
      </c>
    </row>
    <row r="10" spans="2:8" x14ac:dyDescent="0.25">
      <c r="B10" s="17" t="s">
        <v>54</v>
      </c>
      <c r="C10" s="10" t="s">
        <v>58</v>
      </c>
      <c r="D10" s="11" t="s">
        <v>61</v>
      </c>
      <c r="E10" s="10" t="s">
        <v>66</v>
      </c>
      <c r="F10" s="12">
        <v>72599</v>
      </c>
      <c r="G10" s="26">
        <v>0.68</v>
      </c>
      <c r="H10" s="24">
        <v>9000</v>
      </c>
    </row>
    <row r="11" spans="2:8" x14ac:dyDescent="0.25">
      <c r="B11" s="17" t="s">
        <v>55</v>
      </c>
      <c r="C11" s="10" t="s">
        <v>59</v>
      </c>
      <c r="D11" s="11" t="s">
        <v>62</v>
      </c>
      <c r="E11" s="10" t="s">
        <v>67</v>
      </c>
      <c r="F11" s="12">
        <v>36944</v>
      </c>
      <c r="G11" s="26">
        <v>0.98</v>
      </c>
      <c r="H11" s="24">
        <v>11000</v>
      </c>
    </row>
    <row r="12" spans="2:8" x14ac:dyDescent="0.25">
      <c r="B12" s="17" t="s">
        <v>23</v>
      </c>
      <c r="C12" s="10" t="s">
        <v>60</v>
      </c>
      <c r="D12" s="11" t="s">
        <v>63</v>
      </c>
      <c r="E12" s="10" t="s">
        <v>68</v>
      </c>
      <c r="F12" s="12">
        <v>36519</v>
      </c>
      <c r="G12" s="26">
        <v>0.99</v>
      </c>
      <c r="H12" s="24">
        <v>11200</v>
      </c>
    </row>
    <row r="13" spans="2:8" x14ac:dyDescent="0.25">
      <c r="B13" s="17" t="s">
        <v>15</v>
      </c>
      <c r="C13" s="10" t="s">
        <v>16</v>
      </c>
      <c r="D13" s="11" t="s">
        <v>79</v>
      </c>
      <c r="E13" s="10" t="s">
        <v>69</v>
      </c>
      <c r="F13" s="14">
        <v>36937</v>
      </c>
      <c r="G13" s="26">
        <v>0.12</v>
      </c>
      <c r="H13" s="24">
        <v>14300</v>
      </c>
    </row>
    <row r="14" spans="2:8" x14ac:dyDescent="0.25">
      <c r="B14" s="17" t="s">
        <v>17</v>
      </c>
      <c r="C14" s="10" t="s">
        <v>32</v>
      </c>
      <c r="D14" s="11" t="s">
        <v>64</v>
      </c>
      <c r="E14" s="10" t="s">
        <v>70</v>
      </c>
      <c r="F14" s="15">
        <v>36951</v>
      </c>
      <c r="G14" s="26">
        <v>0.87</v>
      </c>
      <c r="H14" s="24">
        <v>14500</v>
      </c>
    </row>
    <row r="15" spans="2:8" x14ac:dyDescent="0.25">
      <c r="B15" s="17" t="s">
        <v>18</v>
      </c>
      <c r="C15" s="10" t="s">
        <v>33</v>
      </c>
      <c r="D15" s="11" t="s">
        <v>64</v>
      </c>
      <c r="E15" s="10" t="s">
        <v>71</v>
      </c>
      <c r="F15" s="15">
        <v>36989</v>
      </c>
      <c r="G15" s="26">
        <v>0.98</v>
      </c>
      <c r="H15" s="24">
        <v>18500</v>
      </c>
    </row>
    <row r="16" spans="2:8" x14ac:dyDescent="0.25">
      <c r="B16" s="17" t="s">
        <v>19</v>
      </c>
      <c r="C16" s="10" t="s">
        <v>34</v>
      </c>
      <c r="D16" s="11" t="s">
        <v>79</v>
      </c>
      <c r="E16" s="10" t="s">
        <v>72</v>
      </c>
      <c r="F16" s="15">
        <v>37012</v>
      </c>
      <c r="G16" s="26">
        <v>0.45</v>
      </c>
      <c r="H16" s="24">
        <v>17000</v>
      </c>
    </row>
    <row r="17" spans="2:8" x14ac:dyDescent="0.25">
      <c r="B17" s="17" t="s">
        <v>20</v>
      </c>
      <c r="C17" s="10" t="s">
        <v>35</v>
      </c>
      <c r="D17" s="11" t="s">
        <v>64</v>
      </c>
      <c r="E17" s="10" t="s">
        <v>73</v>
      </c>
      <c r="F17" s="15">
        <v>37023</v>
      </c>
      <c r="G17" s="26">
        <v>0.68</v>
      </c>
      <c r="H17" s="24">
        <v>16000</v>
      </c>
    </row>
    <row r="18" spans="2:8" x14ac:dyDescent="0.25">
      <c r="B18" s="17" t="s">
        <v>21</v>
      </c>
      <c r="C18" s="10" t="s">
        <v>36</v>
      </c>
      <c r="D18" s="11" t="s">
        <v>64</v>
      </c>
      <c r="E18" s="10" t="s">
        <v>74</v>
      </c>
      <c r="F18" s="15">
        <v>37052</v>
      </c>
      <c r="G18" s="26">
        <v>0.7</v>
      </c>
      <c r="H18" s="24">
        <v>9500</v>
      </c>
    </row>
    <row r="19" spans="2:8" x14ac:dyDescent="0.25">
      <c r="B19" s="17" t="s">
        <v>22</v>
      </c>
      <c r="C19" s="10" t="s">
        <v>37</v>
      </c>
      <c r="D19" s="11" t="s">
        <v>63</v>
      </c>
      <c r="E19" s="10" t="s">
        <v>75</v>
      </c>
      <c r="F19" s="15">
        <v>36693</v>
      </c>
      <c r="G19" s="26">
        <v>0.82</v>
      </c>
      <c r="H19" s="24">
        <v>7500</v>
      </c>
    </row>
    <row r="20" spans="2:8" x14ac:dyDescent="0.25">
      <c r="B20" s="17" t="s">
        <v>23</v>
      </c>
      <c r="C20" s="10" t="s">
        <v>38</v>
      </c>
      <c r="D20" s="11" t="s">
        <v>61</v>
      </c>
      <c r="E20" s="10" t="s">
        <v>66</v>
      </c>
      <c r="F20" s="15">
        <v>36708</v>
      </c>
      <c r="G20" s="26">
        <v>0.46</v>
      </c>
      <c r="H20" s="24">
        <v>9000</v>
      </c>
    </row>
    <row r="21" spans="2:8" x14ac:dyDescent="0.25">
      <c r="B21" s="17" t="s">
        <v>24</v>
      </c>
      <c r="C21" s="10" t="s">
        <v>39</v>
      </c>
      <c r="D21" s="11" t="s">
        <v>63</v>
      </c>
      <c r="E21" s="10" t="s">
        <v>76</v>
      </c>
      <c r="F21" s="15">
        <v>36750</v>
      </c>
      <c r="G21" s="26">
        <v>0.35</v>
      </c>
      <c r="H21" s="24">
        <v>9700</v>
      </c>
    </row>
    <row r="22" spans="2:8" x14ac:dyDescent="0.25">
      <c r="B22" s="17" t="s">
        <v>22</v>
      </c>
      <c r="C22" s="10" t="s">
        <v>40</v>
      </c>
      <c r="D22" s="11" t="s">
        <v>63</v>
      </c>
      <c r="E22" s="10" t="s">
        <v>69</v>
      </c>
      <c r="F22" s="15">
        <v>36475</v>
      </c>
      <c r="G22" s="26">
        <v>0.77</v>
      </c>
      <c r="H22" s="24">
        <v>9300</v>
      </c>
    </row>
    <row r="23" spans="2:8" x14ac:dyDescent="0.25">
      <c r="B23" s="17" t="s">
        <v>25</v>
      </c>
      <c r="C23" s="10" t="s">
        <v>41</v>
      </c>
      <c r="D23" s="11" t="s">
        <v>62</v>
      </c>
      <c r="E23" s="10" t="s">
        <v>78</v>
      </c>
      <c r="F23" s="15">
        <v>36171</v>
      </c>
      <c r="G23" s="26">
        <v>0.59</v>
      </c>
      <c r="H23" s="24">
        <v>5000</v>
      </c>
    </row>
    <row r="24" spans="2:8" x14ac:dyDescent="0.25">
      <c r="B24" s="17" t="s">
        <v>21</v>
      </c>
      <c r="C24" s="10" t="s">
        <v>36</v>
      </c>
      <c r="D24" s="11" t="s">
        <v>63</v>
      </c>
      <c r="E24" s="10" t="s">
        <v>69</v>
      </c>
      <c r="F24" s="15">
        <v>36930</v>
      </c>
      <c r="G24" s="26">
        <v>0.68</v>
      </c>
      <c r="H24" s="24">
        <v>6000</v>
      </c>
    </row>
    <row r="25" spans="2:8" x14ac:dyDescent="0.25">
      <c r="B25" s="17" t="s">
        <v>27</v>
      </c>
      <c r="C25" s="10" t="s">
        <v>43</v>
      </c>
      <c r="D25" s="11" t="s">
        <v>62</v>
      </c>
      <c r="E25" s="10" t="s">
        <v>69</v>
      </c>
      <c r="F25" s="15">
        <v>36650</v>
      </c>
      <c r="G25" s="26">
        <v>0.54</v>
      </c>
      <c r="H25" s="24">
        <v>9300</v>
      </c>
    </row>
    <row r="26" spans="2:8" x14ac:dyDescent="0.25">
      <c r="B26" s="17" t="s">
        <v>28</v>
      </c>
      <c r="C26" s="10" t="s">
        <v>44</v>
      </c>
      <c r="D26" s="11" t="s">
        <v>62</v>
      </c>
      <c r="E26" s="10" t="s">
        <v>77</v>
      </c>
      <c r="F26" s="15">
        <v>37020</v>
      </c>
      <c r="G26" s="26">
        <v>0.87</v>
      </c>
      <c r="H26" s="24">
        <v>8000</v>
      </c>
    </row>
    <row r="27" spans="2:8" x14ac:dyDescent="0.25">
      <c r="B27" s="17" t="s">
        <v>29</v>
      </c>
      <c r="C27" s="10" t="s">
        <v>45</v>
      </c>
      <c r="D27" s="11" t="s">
        <v>63</v>
      </c>
      <c r="E27" s="10" t="s">
        <v>68</v>
      </c>
      <c r="F27" s="15">
        <v>36290</v>
      </c>
      <c r="G27" s="26">
        <v>0.24</v>
      </c>
      <c r="H27" s="24">
        <v>8000</v>
      </c>
    </row>
    <row r="28" spans="2:8" x14ac:dyDescent="0.25">
      <c r="B28" s="17" t="s">
        <v>30</v>
      </c>
      <c r="C28" s="10" t="s">
        <v>46</v>
      </c>
      <c r="D28" s="11" t="s">
        <v>62</v>
      </c>
      <c r="E28" s="10" t="s">
        <v>67</v>
      </c>
      <c r="F28" s="15">
        <v>36314</v>
      </c>
      <c r="G28" s="26">
        <v>0.87</v>
      </c>
      <c r="H28" s="24">
        <v>6000</v>
      </c>
    </row>
    <row r="29" spans="2:8" x14ac:dyDescent="0.25">
      <c r="B29" s="17" t="s">
        <v>23</v>
      </c>
      <c r="C29" s="10" t="s">
        <v>47</v>
      </c>
      <c r="D29" s="11" t="s">
        <v>62</v>
      </c>
      <c r="E29" s="10" t="s">
        <v>78</v>
      </c>
      <c r="F29" s="15">
        <v>37137</v>
      </c>
      <c r="G29" s="26">
        <v>0.89</v>
      </c>
      <c r="H29" s="24">
        <v>7500</v>
      </c>
    </row>
    <row r="30" spans="2:8" x14ac:dyDescent="0.25">
      <c r="B30" s="17" t="s">
        <v>22</v>
      </c>
      <c r="C30" s="10" t="s">
        <v>40</v>
      </c>
      <c r="D30" s="11" t="s">
        <v>61</v>
      </c>
      <c r="E30" s="10" t="s">
        <v>66</v>
      </c>
      <c r="F30" s="15">
        <v>36808</v>
      </c>
      <c r="G30" s="26">
        <v>0.56000000000000005</v>
      </c>
      <c r="H30" s="24">
        <v>8300</v>
      </c>
    </row>
    <row r="31" spans="2:8" ht="15.75" thickBot="1" x14ac:dyDescent="0.3">
      <c r="B31" s="18" t="s">
        <v>31</v>
      </c>
      <c r="C31" s="19" t="s">
        <v>27</v>
      </c>
      <c r="D31" s="20" t="s">
        <v>79</v>
      </c>
      <c r="E31" s="19" t="s">
        <v>65</v>
      </c>
      <c r="F31" s="21">
        <v>36829</v>
      </c>
      <c r="G31" s="27">
        <v>0.78</v>
      </c>
      <c r="H31" s="25">
        <v>10000</v>
      </c>
    </row>
    <row r="32" spans="2:8" ht="15.75" thickTop="1" x14ac:dyDescent="0.25"/>
  </sheetData>
  <mergeCells count="3">
    <mergeCell ref="B3:H3"/>
    <mergeCell ref="B4:H4"/>
    <mergeCell ref="B5:H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N31"/>
  <sheetViews>
    <sheetView workbookViewId="0">
      <selection activeCell="L14" sqref="L14"/>
    </sheetView>
  </sheetViews>
  <sheetFormatPr defaultRowHeight="15" x14ac:dyDescent="0.25"/>
  <cols>
    <col min="2" max="2" width="19.5703125" bestFit="1" customWidth="1"/>
    <col min="3" max="3" width="12.5703125" bestFit="1" customWidth="1"/>
    <col min="4" max="4" width="13.140625" bestFit="1" customWidth="1"/>
    <col min="5" max="5" width="11.7109375" bestFit="1" customWidth="1"/>
    <col min="6" max="6" width="21" bestFit="1" customWidth="1"/>
    <col min="7" max="7" width="14.5703125" bestFit="1" customWidth="1"/>
    <col min="8" max="8" width="10.28515625" bestFit="1" customWidth="1"/>
    <col min="9" max="9" width="16.7109375" bestFit="1" customWidth="1"/>
  </cols>
  <sheetData>
    <row r="2" spans="2:14" x14ac:dyDescent="0.25">
      <c r="B2" s="114" t="s">
        <v>106</v>
      </c>
      <c r="C2" s="114"/>
      <c r="D2" s="114"/>
      <c r="E2" s="114"/>
      <c r="F2" s="114"/>
      <c r="G2" s="114"/>
      <c r="H2" s="114"/>
      <c r="I2" s="114"/>
      <c r="J2" s="114"/>
      <c r="K2" s="114"/>
      <c r="L2" s="57"/>
      <c r="M2" s="57"/>
      <c r="N2" s="57"/>
    </row>
    <row r="3" spans="2:14" x14ac:dyDescent="0.25">
      <c r="B3" s="114" t="s">
        <v>49</v>
      </c>
      <c r="C3" s="114"/>
      <c r="D3" s="114"/>
      <c r="E3" s="114"/>
      <c r="F3" s="114"/>
      <c r="G3" s="114"/>
      <c r="H3" s="114"/>
      <c r="I3" s="114"/>
      <c r="J3" s="114"/>
      <c r="K3" s="114"/>
      <c r="L3" s="22"/>
      <c r="M3" s="22"/>
      <c r="N3" s="22"/>
    </row>
    <row r="4" spans="2:14" x14ac:dyDescent="0.25">
      <c r="B4" s="114" t="s">
        <v>9</v>
      </c>
      <c r="C4" s="114"/>
      <c r="D4" s="114"/>
      <c r="E4" s="114"/>
      <c r="F4" s="114"/>
      <c r="G4" s="114"/>
      <c r="H4" s="114"/>
      <c r="I4" s="114"/>
      <c r="J4" s="114"/>
      <c r="K4" s="114"/>
      <c r="L4" s="22"/>
      <c r="M4" s="22"/>
      <c r="N4" s="22"/>
    </row>
    <row r="5" spans="2:14" ht="6.75" customHeight="1" thickBot="1" x14ac:dyDescent="0.3"/>
    <row r="6" spans="2:14" ht="80.25" customHeight="1" thickTop="1" thickBot="1" x14ac:dyDescent="0.3">
      <c r="B6" s="55" t="s">
        <v>105</v>
      </c>
      <c r="C6" s="55" t="s">
        <v>10</v>
      </c>
      <c r="D6" s="55" t="s">
        <v>11</v>
      </c>
      <c r="E6" s="55" t="s">
        <v>50</v>
      </c>
      <c r="F6" s="55" t="s">
        <v>51</v>
      </c>
      <c r="G6" s="55" t="s">
        <v>12</v>
      </c>
      <c r="H6" s="55" t="s">
        <v>14</v>
      </c>
      <c r="I6" s="55" t="s">
        <v>13</v>
      </c>
      <c r="J6" s="56"/>
    </row>
    <row r="7" spans="2:14" ht="15.75" thickTop="1" x14ac:dyDescent="0.25">
      <c r="B7" s="28" t="s">
        <v>81</v>
      </c>
      <c r="C7" s="29" t="s">
        <v>52</v>
      </c>
      <c r="D7" s="29" t="s">
        <v>56</v>
      </c>
      <c r="E7" s="30" t="s">
        <v>79</v>
      </c>
      <c r="F7" s="29" t="s">
        <v>65</v>
      </c>
      <c r="G7" s="31">
        <v>36374</v>
      </c>
      <c r="H7" s="32">
        <v>0.54</v>
      </c>
      <c r="I7" s="33" t="s">
        <v>80</v>
      </c>
    </row>
    <row r="8" spans="2:14" x14ac:dyDescent="0.25">
      <c r="B8" s="34" t="s">
        <v>82</v>
      </c>
      <c r="C8" s="35" t="s">
        <v>53</v>
      </c>
      <c r="D8" s="35" t="s">
        <v>57</v>
      </c>
      <c r="E8" s="36" t="s">
        <v>61</v>
      </c>
      <c r="F8" s="35" t="s">
        <v>66</v>
      </c>
      <c r="G8" s="37">
        <v>36172</v>
      </c>
      <c r="H8" s="38">
        <v>0.87</v>
      </c>
      <c r="I8" s="39">
        <v>7700</v>
      </c>
    </row>
    <row r="9" spans="2:14" x14ac:dyDescent="0.25">
      <c r="B9" s="34" t="s">
        <v>83</v>
      </c>
      <c r="C9" s="35" t="s">
        <v>54</v>
      </c>
      <c r="D9" s="35" t="s">
        <v>58</v>
      </c>
      <c r="E9" s="36" t="s">
        <v>61</v>
      </c>
      <c r="F9" s="35" t="s">
        <v>66</v>
      </c>
      <c r="G9" s="40">
        <v>72599</v>
      </c>
      <c r="H9" s="38">
        <v>0.68</v>
      </c>
      <c r="I9" s="39">
        <v>9000</v>
      </c>
    </row>
    <row r="10" spans="2:14" x14ac:dyDescent="0.25">
      <c r="B10" s="34" t="s">
        <v>84</v>
      </c>
      <c r="C10" s="35" t="s">
        <v>55</v>
      </c>
      <c r="D10" s="35" t="s">
        <v>59</v>
      </c>
      <c r="E10" s="36" t="s">
        <v>62</v>
      </c>
      <c r="F10" s="35" t="s">
        <v>67</v>
      </c>
      <c r="G10" s="40">
        <v>36944</v>
      </c>
      <c r="H10" s="38">
        <v>0.98</v>
      </c>
      <c r="I10" s="39">
        <v>11000</v>
      </c>
    </row>
    <row r="11" spans="2:14" x14ac:dyDescent="0.25">
      <c r="B11" s="34" t="s">
        <v>85</v>
      </c>
      <c r="C11" s="35" t="s">
        <v>23</v>
      </c>
      <c r="D11" s="35" t="s">
        <v>60</v>
      </c>
      <c r="E11" s="36" t="s">
        <v>63</v>
      </c>
      <c r="F11" s="35" t="s">
        <v>68</v>
      </c>
      <c r="G11" s="40">
        <v>36519</v>
      </c>
      <c r="H11" s="38">
        <v>0.99</v>
      </c>
      <c r="I11" s="39">
        <v>11200</v>
      </c>
    </row>
    <row r="12" spans="2:14" x14ac:dyDescent="0.25">
      <c r="B12" s="34" t="s">
        <v>86</v>
      </c>
      <c r="C12" s="35" t="s">
        <v>15</v>
      </c>
      <c r="D12" s="35" t="s">
        <v>16</v>
      </c>
      <c r="E12" s="36" t="s">
        <v>79</v>
      </c>
      <c r="F12" s="35" t="s">
        <v>69</v>
      </c>
      <c r="G12" s="41">
        <v>36937</v>
      </c>
      <c r="H12" s="38">
        <v>0.12</v>
      </c>
      <c r="I12" s="39">
        <v>14300</v>
      </c>
    </row>
    <row r="13" spans="2:14" x14ac:dyDescent="0.25">
      <c r="B13" s="34" t="s">
        <v>87</v>
      </c>
      <c r="C13" s="35" t="s">
        <v>17</v>
      </c>
      <c r="D13" s="35" t="s">
        <v>32</v>
      </c>
      <c r="E13" s="36" t="s">
        <v>64</v>
      </c>
      <c r="F13" s="35" t="s">
        <v>70</v>
      </c>
      <c r="G13" s="42">
        <v>36951</v>
      </c>
      <c r="H13" s="38">
        <v>0.87</v>
      </c>
      <c r="I13" s="39">
        <v>14500</v>
      </c>
    </row>
    <row r="14" spans="2:14" x14ac:dyDescent="0.25">
      <c r="B14" s="34" t="s">
        <v>88</v>
      </c>
      <c r="C14" s="35" t="s">
        <v>18</v>
      </c>
      <c r="D14" s="35" t="s">
        <v>33</v>
      </c>
      <c r="E14" s="36" t="s">
        <v>64</v>
      </c>
      <c r="F14" s="35" t="s">
        <v>71</v>
      </c>
      <c r="G14" s="42">
        <v>36989</v>
      </c>
      <c r="H14" s="38">
        <v>0.98</v>
      </c>
      <c r="I14" s="39">
        <v>18500</v>
      </c>
    </row>
    <row r="15" spans="2:14" x14ac:dyDescent="0.25">
      <c r="B15" s="34" t="s">
        <v>89</v>
      </c>
      <c r="C15" s="35" t="s">
        <v>19</v>
      </c>
      <c r="D15" s="35" t="s">
        <v>34</v>
      </c>
      <c r="E15" s="36" t="s">
        <v>79</v>
      </c>
      <c r="F15" s="35" t="s">
        <v>72</v>
      </c>
      <c r="G15" s="42">
        <v>37012</v>
      </c>
      <c r="H15" s="38">
        <v>0.45</v>
      </c>
      <c r="I15" s="39">
        <v>17000</v>
      </c>
    </row>
    <row r="16" spans="2:14" x14ac:dyDescent="0.25">
      <c r="B16" s="34" t="s">
        <v>90</v>
      </c>
      <c r="C16" s="35" t="s">
        <v>20</v>
      </c>
      <c r="D16" s="35" t="s">
        <v>35</v>
      </c>
      <c r="E16" s="36" t="s">
        <v>64</v>
      </c>
      <c r="F16" s="35" t="s">
        <v>73</v>
      </c>
      <c r="G16" s="42">
        <v>37023</v>
      </c>
      <c r="H16" s="38">
        <v>0.68</v>
      </c>
      <c r="I16" s="39">
        <v>16000</v>
      </c>
    </row>
    <row r="17" spans="2:9" x14ac:dyDescent="0.25">
      <c r="B17" s="34" t="s">
        <v>91</v>
      </c>
      <c r="C17" s="35" t="s">
        <v>21</v>
      </c>
      <c r="D17" s="35" t="s">
        <v>36</v>
      </c>
      <c r="E17" s="36" t="s">
        <v>64</v>
      </c>
      <c r="F17" s="35" t="s">
        <v>74</v>
      </c>
      <c r="G17" s="42">
        <v>37052</v>
      </c>
      <c r="H17" s="38">
        <v>0.7</v>
      </c>
      <c r="I17" s="39">
        <v>9500</v>
      </c>
    </row>
    <row r="18" spans="2:9" x14ac:dyDescent="0.25">
      <c r="B18" s="34" t="s">
        <v>92</v>
      </c>
      <c r="C18" s="35" t="s">
        <v>22</v>
      </c>
      <c r="D18" s="35" t="s">
        <v>37</v>
      </c>
      <c r="E18" s="36" t="s">
        <v>63</v>
      </c>
      <c r="F18" s="35" t="s">
        <v>75</v>
      </c>
      <c r="G18" s="42">
        <v>36693</v>
      </c>
      <c r="H18" s="38">
        <v>0.82</v>
      </c>
      <c r="I18" s="39">
        <v>7500</v>
      </c>
    </row>
    <row r="19" spans="2:9" x14ac:dyDescent="0.25">
      <c r="B19" s="34" t="s">
        <v>93</v>
      </c>
      <c r="C19" s="35" t="s">
        <v>23</v>
      </c>
      <c r="D19" s="35" t="s">
        <v>38</v>
      </c>
      <c r="E19" s="36" t="s">
        <v>61</v>
      </c>
      <c r="F19" s="35" t="s">
        <v>66</v>
      </c>
      <c r="G19" s="42">
        <v>36708</v>
      </c>
      <c r="H19" s="38">
        <v>0.46</v>
      </c>
      <c r="I19" s="39">
        <v>9000</v>
      </c>
    </row>
    <row r="20" spans="2:9" x14ac:dyDescent="0.25">
      <c r="B20" s="34" t="s">
        <v>94</v>
      </c>
      <c r="C20" s="35" t="s">
        <v>24</v>
      </c>
      <c r="D20" s="35" t="s">
        <v>39</v>
      </c>
      <c r="E20" s="36" t="s">
        <v>63</v>
      </c>
      <c r="F20" s="35" t="s">
        <v>76</v>
      </c>
      <c r="G20" s="42">
        <v>36750</v>
      </c>
      <c r="H20" s="38">
        <v>0.35</v>
      </c>
      <c r="I20" s="39">
        <v>9700</v>
      </c>
    </row>
    <row r="21" spans="2:9" x14ac:dyDescent="0.25">
      <c r="B21" s="34" t="s">
        <v>95</v>
      </c>
      <c r="C21" s="35" t="s">
        <v>22</v>
      </c>
      <c r="D21" s="35" t="s">
        <v>40</v>
      </c>
      <c r="E21" s="36" t="s">
        <v>63</v>
      </c>
      <c r="F21" s="35" t="s">
        <v>69</v>
      </c>
      <c r="G21" s="42">
        <v>36475</v>
      </c>
      <c r="H21" s="38">
        <v>0.77</v>
      </c>
      <c r="I21" s="39">
        <v>9300</v>
      </c>
    </row>
    <row r="22" spans="2:9" x14ac:dyDescent="0.25">
      <c r="B22" s="34" t="s">
        <v>96</v>
      </c>
      <c r="C22" s="35" t="s">
        <v>25</v>
      </c>
      <c r="D22" s="35" t="s">
        <v>41</v>
      </c>
      <c r="E22" s="36" t="s">
        <v>62</v>
      </c>
      <c r="F22" s="35" t="s">
        <v>78</v>
      </c>
      <c r="G22" s="42">
        <v>36171</v>
      </c>
      <c r="H22" s="38">
        <v>0.59</v>
      </c>
      <c r="I22" s="39">
        <v>5000</v>
      </c>
    </row>
    <row r="23" spans="2:9" x14ac:dyDescent="0.25">
      <c r="B23" s="34" t="s">
        <v>97</v>
      </c>
      <c r="C23" s="35" t="s">
        <v>21</v>
      </c>
      <c r="D23" s="35" t="s">
        <v>36</v>
      </c>
      <c r="E23" s="36" t="s">
        <v>63</v>
      </c>
      <c r="F23" s="35" t="s">
        <v>69</v>
      </c>
      <c r="G23" s="42">
        <v>36930</v>
      </c>
      <c r="H23" s="38">
        <v>0.68</v>
      </c>
      <c r="I23" s="39">
        <v>6000</v>
      </c>
    </row>
    <row r="24" spans="2:9" x14ac:dyDescent="0.25">
      <c r="B24" s="34" t="s">
        <v>98</v>
      </c>
      <c r="C24" s="35" t="s">
        <v>27</v>
      </c>
      <c r="D24" s="35" t="s">
        <v>43</v>
      </c>
      <c r="E24" s="36" t="s">
        <v>62</v>
      </c>
      <c r="F24" s="35" t="s">
        <v>69</v>
      </c>
      <c r="G24" s="42">
        <v>36650</v>
      </c>
      <c r="H24" s="38">
        <v>0.54</v>
      </c>
      <c r="I24" s="39">
        <v>9300</v>
      </c>
    </row>
    <row r="25" spans="2:9" x14ac:dyDescent="0.25">
      <c r="B25" s="34" t="s">
        <v>99</v>
      </c>
      <c r="C25" s="35" t="s">
        <v>28</v>
      </c>
      <c r="D25" s="35" t="s">
        <v>44</v>
      </c>
      <c r="E25" s="36" t="s">
        <v>62</v>
      </c>
      <c r="F25" s="35" t="s">
        <v>77</v>
      </c>
      <c r="G25" s="42">
        <v>37020</v>
      </c>
      <c r="H25" s="38">
        <v>0.87</v>
      </c>
      <c r="I25" s="39">
        <v>8000</v>
      </c>
    </row>
    <row r="26" spans="2:9" x14ac:dyDescent="0.25">
      <c r="B26" s="34" t="s">
        <v>100</v>
      </c>
      <c r="C26" s="35" t="s">
        <v>29</v>
      </c>
      <c r="D26" s="35" t="s">
        <v>45</v>
      </c>
      <c r="E26" s="36" t="s">
        <v>63</v>
      </c>
      <c r="F26" s="35" t="s">
        <v>68</v>
      </c>
      <c r="G26" s="42">
        <v>36290</v>
      </c>
      <c r="H26" s="38">
        <v>0.24</v>
      </c>
      <c r="I26" s="39">
        <v>8000</v>
      </c>
    </row>
    <row r="27" spans="2:9" x14ac:dyDescent="0.25">
      <c r="B27" s="34" t="s">
        <v>101</v>
      </c>
      <c r="C27" s="35" t="s">
        <v>30</v>
      </c>
      <c r="D27" s="35" t="s">
        <v>46</v>
      </c>
      <c r="E27" s="36" t="s">
        <v>62</v>
      </c>
      <c r="F27" s="35" t="s">
        <v>67</v>
      </c>
      <c r="G27" s="42">
        <v>36314</v>
      </c>
      <c r="H27" s="38">
        <v>0.87</v>
      </c>
      <c r="I27" s="39">
        <v>6000</v>
      </c>
    </row>
    <row r="28" spans="2:9" x14ac:dyDescent="0.25">
      <c r="B28" s="34" t="s">
        <v>102</v>
      </c>
      <c r="C28" s="35" t="s">
        <v>23</v>
      </c>
      <c r="D28" s="35" t="s">
        <v>47</v>
      </c>
      <c r="E28" s="36" t="s">
        <v>62</v>
      </c>
      <c r="F28" s="35" t="s">
        <v>78</v>
      </c>
      <c r="G28" s="42">
        <v>37137</v>
      </c>
      <c r="H28" s="38">
        <v>0.89</v>
      </c>
      <c r="I28" s="39">
        <v>7500</v>
      </c>
    </row>
    <row r="29" spans="2:9" x14ac:dyDescent="0.25">
      <c r="B29" s="34" t="s">
        <v>103</v>
      </c>
      <c r="C29" s="35" t="s">
        <v>22</v>
      </c>
      <c r="D29" s="35" t="s">
        <v>40</v>
      </c>
      <c r="E29" s="36" t="s">
        <v>61</v>
      </c>
      <c r="F29" s="35" t="s">
        <v>66</v>
      </c>
      <c r="G29" s="42">
        <v>36808</v>
      </c>
      <c r="H29" s="38">
        <v>0.56000000000000005</v>
      </c>
      <c r="I29" s="39">
        <v>8300</v>
      </c>
    </row>
    <row r="30" spans="2:9" ht="15.75" thickBot="1" x14ac:dyDescent="0.3">
      <c r="B30" s="43" t="s">
        <v>104</v>
      </c>
      <c r="C30" s="44" t="s">
        <v>31</v>
      </c>
      <c r="D30" s="44" t="s">
        <v>27</v>
      </c>
      <c r="E30" s="45" t="s">
        <v>79</v>
      </c>
      <c r="F30" s="44" t="s">
        <v>65</v>
      </c>
      <c r="G30" s="46">
        <v>36829</v>
      </c>
      <c r="H30" s="47">
        <v>0.78</v>
      </c>
      <c r="I30" s="48">
        <v>10000</v>
      </c>
    </row>
    <row r="31" spans="2:9" ht="15.75" thickTop="1" x14ac:dyDescent="0.25"/>
  </sheetData>
  <mergeCells count="3">
    <mergeCell ref="B2:K2"/>
    <mergeCell ref="B3:K3"/>
    <mergeCell ref="B4:K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N31"/>
  <sheetViews>
    <sheetView workbookViewId="0">
      <selection activeCell="J36" sqref="J36"/>
    </sheetView>
  </sheetViews>
  <sheetFormatPr defaultRowHeight="15" x14ac:dyDescent="0.25"/>
  <cols>
    <col min="2" max="2" width="12.5703125" bestFit="1" customWidth="1"/>
    <col min="3" max="3" width="13.140625" bestFit="1" customWidth="1"/>
    <col min="4" max="4" width="12.140625" bestFit="1" customWidth="1"/>
    <col min="5" max="5" width="0" hidden="1" customWidth="1"/>
    <col min="6" max="6" width="9.28515625" hidden="1" customWidth="1"/>
    <col min="7" max="7" width="0" hidden="1" customWidth="1"/>
    <col min="8" max="8" width="15.7109375" customWidth="1"/>
    <col min="9" max="9" width="9.28515625" bestFit="1" customWidth="1"/>
    <col min="10" max="10" width="15.140625" bestFit="1" customWidth="1"/>
    <col min="11" max="11" width="13.140625" customWidth="1"/>
    <col min="12" max="12" width="11.85546875" customWidth="1"/>
  </cols>
  <sheetData>
    <row r="1" spans="2:14" ht="15.75" thickBot="1" x14ac:dyDescent="0.3"/>
    <row r="2" spans="2:14" ht="15.75" thickTop="1" x14ac:dyDescent="0.25">
      <c r="B2" s="115" t="s">
        <v>113</v>
      </c>
      <c r="C2" s="116"/>
      <c r="D2" s="116"/>
      <c r="E2" s="116"/>
      <c r="F2" s="116"/>
      <c r="G2" s="116"/>
      <c r="H2" s="116"/>
      <c r="I2" s="116"/>
      <c r="J2" s="116"/>
      <c r="K2" s="116"/>
      <c r="L2" s="117"/>
    </row>
    <row r="3" spans="2:14" x14ac:dyDescent="0.25">
      <c r="B3" s="118" t="s">
        <v>114</v>
      </c>
      <c r="C3" s="119"/>
      <c r="D3" s="119"/>
      <c r="E3" s="119"/>
      <c r="F3" s="119"/>
      <c r="G3" s="119"/>
      <c r="H3" s="119"/>
      <c r="I3" s="119"/>
      <c r="J3" s="119"/>
      <c r="K3" s="119"/>
      <c r="L3" s="120"/>
    </row>
    <row r="4" spans="2:14" x14ac:dyDescent="0.25">
      <c r="B4" s="118" t="s">
        <v>9</v>
      </c>
      <c r="C4" s="119"/>
      <c r="D4" s="119"/>
      <c r="E4" s="119"/>
      <c r="F4" s="119"/>
      <c r="G4" s="119"/>
      <c r="H4" s="119"/>
      <c r="I4" s="119"/>
      <c r="J4" s="119"/>
      <c r="K4" s="119"/>
      <c r="L4" s="120"/>
    </row>
    <row r="5" spans="2:14" ht="15.75" thickBot="1" x14ac:dyDescent="0.3"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3"/>
    </row>
    <row r="6" spans="2:14" ht="47.25" customHeight="1" thickBot="1" x14ac:dyDescent="0.3">
      <c r="B6" s="68" t="s">
        <v>10</v>
      </c>
      <c r="C6" s="63" t="s">
        <v>11</v>
      </c>
      <c r="D6" s="62" t="s">
        <v>13</v>
      </c>
      <c r="E6" s="59"/>
      <c r="F6" s="60"/>
      <c r="G6" s="60"/>
      <c r="H6" s="64" t="s">
        <v>107</v>
      </c>
      <c r="I6" s="64" t="s">
        <v>108</v>
      </c>
      <c r="J6" s="64" t="s">
        <v>109</v>
      </c>
      <c r="K6" s="64" t="s">
        <v>110</v>
      </c>
      <c r="L6" s="69" t="s">
        <v>111</v>
      </c>
    </row>
    <row r="7" spans="2:14" x14ac:dyDescent="0.25">
      <c r="B7" s="17" t="s">
        <v>52</v>
      </c>
      <c r="C7" s="10" t="s">
        <v>56</v>
      </c>
      <c r="D7" s="61">
        <v>5600</v>
      </c>
      <c r="E7" s="9"/>
      <c r="F7" s="9"/>
      <c r="G7" s="9"/>
      <c r="H7" s="65">
        <f>0.05*D7</f>
        <v>280</v>
      </c>
      <c r="I7" s="58">
        <v>150</v>
      </c>
      <c r="J7" s="58">
        <v>50</v>
      </c>
      <c r="K7" s="65">
        <f>J7+I7+H7</f>
        <v>480</v>
      </c>
      <c r="L7" s="70">
        <f>D7-K7</f>
        <v>5120</v>
      </c>
    </row>
    <row r="8" spans="2:14" x14ac:dyDescent="0.25">
      <c r="B8" s="17" t="s">
        <v>53</v>
      </c>
      <c r="C8" s="10" t="s">
        <v>57</v>
      </c>
      <c r="D8" s="61">
        <v>7700</v>
      </c>
      <c r="E8" s="9"/>
      <c r="F8" s="9"/>
      <c r="G8" s="9"/>
      <c r="H8" s="65">
        <f t="shared" ref="H8:H30" si="0">0.05*D8</f>
        <v>385</v>
      </c>
      <c r="I8" s="58">
        <v>150</v>
      </c>
      <c r="J8" s="58">
        <v>50</v>
      </c>
      <c r="K8" s="65">
        <f t="shared" ref="K8:K30" si="1">J8+I8+H8</f>
        <v>585</v>
      </c>
      <c r="L8" s="70">
        <f t="shared" ref="L8:L30" si="2">D8-K8</f>
        <v>7115</v>
      </c>
    </row>
    <row r="9" spans="2:14" x14ac:dyDescent="0.25">
      <c r="B9" s="17" t="s">
        <v>54</v>
      </c>
      <c r="C9" s="10" t="s">
        <v>58</v>
      </c>
      <c r="D9" s="61">
        <v>9000</v>
      </c>
      <c r="E9" s="9"/>
      <c r="F9" s="9"/>
      <c r="G9" s="9"/>
      <c r="H9" s="65">
        <f t="shared" si="0"/>
        <v>450</v>
      </c>
      <c r="I9" s="58">
        <v>150</v>
      </c>
      <c r="J9" s="58">
        <v>50</v>
      </c>
      <c r="K9" s="65">
        <f t="shared" si="1"/>
        <v>650</v>
      </c>
      <c r="L9" s="70">
        <f t="shared" si="2"/>
        <v>8350</v>
      </c>
    </row>
    <row r="10" spans="2:14" x14ac:dyDescent="0.25">
      <c r="B10" s="17" t="s">
        <v>55</v>
      </c>
      <c r="C10" s="10" t="s">
        <v>59</v>
      </c>
      <c r="D10" s="61">
        <v>11000</v>
      </c>
      <c r="E10" s="9"/>
      <c r="F10" s="9"/>
      <c r="G10" s="9"/>
      <c r="H10" s="65">
        <f t="shared" si="0"/>
        <v>550</v>
      </c>
      <c r="I10" s="58">
        <v>150</v>
      </c>
      <c r="J10" s="58">
        <v>50</v>
      </c>
      <c r="K10" s="65">
        <f t="shared" si="1"/>
        <v>750</v>
      </c>
      <c r="L10" s="70">
        <f t="shared" si="2"/>
        <v>10250</v>
      </c>
    </row>
    <row r="11" spans="2:14" x14ac:dyDescent="0.25">
      <c r="B11" s="17" t="s">
        <v>23</v>
      </c>
      <c r="C11" s="10" t="s">
        <v>60</v>
      </c>
      <c r="D11" s="61">
        <v>11200</v>
      </c>
      <c r="E11" s="9"/>
      <c r="F11" s="9"/>
      <c r="G11" s="9"/>
      <c r="H11" s="65">
        <f t="shared" si="0"/>
        <v>560</v>
      </c>
      <c r="I11" s="58">
        <v>150</v>
      </c>
      <c r="J11" s="58">
        <v>50</v>
      </c>
      <c r="K11" s="65">
        <f t="shared" si="1"/>
        <v>760</v>
      </c>
      <c r="L11" s="70">
        <f t="shared" si="2"/>
        <v>10440</v>
      </c>
    </row>
    <row r="12" spans="2:14" x14ac:dyDescent="0.25">
      <c r="B12" s="17" t="s">
        <v>15</v>
      </c>
      <c r="C12" s="10" t="s">
        <v>16</v>
      </c>
      <c r="D12" s="61">
        <v>14300</v>
      </c>
      <c r="E12" s="9"/>
      <c r="F12" s="9"/>
      <c r="G12" s="9"/>
      <c r="H12" s="65">
        <f t="shared" si="0"/>
        <v>715</v>
      </c>
      <c r="I12" s="58">
        <v>150</v>
      </c>
      <c r="J12" s="58">
        <v>50</v>
      </c>
      <c r="K12" s="65">
        <f t="shared" si="1"/>
        <v>915</v>
      </c>
      <c r="L12" s="70">
        <f t="shared" si="2"/>
        <v>13385</v>
      </c>
    </row>
    <row r="13" spans="2:14" x14ac:dyDescent="0.25">
      <c r="B13" s="17" t="s">
        <v>17</v>
      </c>
      <c r="C13" s="10" t="s">
        <v>32</v>
      </c>
      <c r="D13" s="61">
        <v>14500</v>
      </c>
      <c r="E13" s="9"/>
      <c r="F13" s="9"/>
      <c r="G13" s="9"/>
      <c r="H13" s="65">
        <f t="shared" si="0"/>
        <v>725</v>
      </c>
      <c r="I13" s="58">
        <v>150</v>
      </c>
      <c r="J13" s="58">
        <v>50</v>
      </c>
      <c r="K13" s="65">
        <f t="shared" si="1"/>
        <v>925</v>
      </c>
      <c r="L13" s="70">
        <f t="shared" si="2"/>
        <v>13575</v>
      </c>
    </row>
    <row r="14" spans="2:14" x14ac:dyDescent="0.25">
      <c r="B14" s="17" t="s">
        <v>18</v>
      </c>
      <c r="C14" s="10" t="s">
        <v>33</v>
      </c>
      <c r="D14" s="61">
        <v>18500</v>
      </c>
      <c r="E14" s="9"/>
      <c r="F14" s="9"/>
      <c r="G14" s="9"/>
      <c r="H14" s="65">
        <f t="shared" si="0"/>
        <v>925</v>
      </c>
      <c r="I14" s="58">
        <v>150</v>
      </c>
      <c r="J14" s="58">
        <v>50</v>
      </c>
      <c r="K14" s="65">
        <f t="shared" si="1"/>
        <v>1125</v>
      </c>
      <c r="L14" s="70">
        <f t="shared" si="2"/>
        <v>17375</v>
      </c>
    </row>
    <row r="15" spans="2:14" ht="15.75" thickBot="1" x14ac:dyDescent="0.3">
      <c r="B15" s="17" t="s">
        <v>19</v>
      </c>
      <c r="C15" s="10" t="s">
        <v>34</v>
      </c>
      <c r="D15" s="61">
        <v>17000</v>
      </c>
      <c r="E15" s="9"/>
      <c r="F15" s="9"/>
      <c r="G15" s="9"/>
      <c r="H15" s="65">
        <f t="shared" si="0"/>
        <v>850</v>
      </c>
      <c r="I15" s="58">
        <v>150</v>
      </c>
      <c r="J15" s="58">
        <v>50</v>
      </c>
      <c r="K15" s="65">
        <f t="shared" si="1"/>
        <v>1050</v>
      </c>
      <c r="L15" s="70">
        <f t="shared" si="2"/>
        <v>15950</v>
      </c>
    </row>
    <row r="16" spans="2:14" x14ac:dyDescent="0.25">
      <c r="B16" s="17" t="s">
        <v>20</v>
      </c>
      <c r="C16" s="10" t="s">
        <v>35</v>
      </c>
      <c r="D16" s="61">
        <v>16000</v>
      </c>
      <c r="E16" s="9"/>
      <c r="F16" s="9"/>
      <c r="G16" s="9"/>
      <c r="H16" s="65">
        <f t="shared" si="0"/>
        <v>800</v>
      </c>
      <c r="I16" s="58">
        <v>150</v>
      </c>
      <c r="J16" s="58">
        <v>50</v>
      </c>
      <c r="K16" s="65">
        <f t="shared" si="1"/>
        <v>1000</v>
      </c>
      <c r="L16" s="70">
        <f t="shared" si="2"/>
        <v>15000</v>
      </c>
      <c r="N16" s="66" t="s">
        <v>112</v>
      </c>
    </row>
    <row r="17" spans="2:14" ht="15.75" thickBot="1" x14ac:dyDescent="0.3">
      <c r="B17" s="17" t="s">
        <v>21</v>
      </c>
      <c r="C17" s="10" t="s">
        <v>36</v>
      </c>
      <c r="D17" s="61">
        <v>9500</v>
      </c>
      <c r="E17" s="9"/>
      <c r="F17" s="9"/>
      <c r="G17" s="9"/>
      <c r="H17" s="65">
        <f t="shared" si="0"/>
        <v>475</v>
      </c>
      <c r="I17" s="58">
        <v>150</v>
      </c>
      <c r="J17" s="58">
        <v>50</v>
      </c>
      <c r="K17" s="65">
        <f t="shared" si="1"/>
        <v>675</v>
      </c>
      <c r="L17" s="70">
        <f t="shared" si="2"/>
        <v>8825</v>
      </c>
      <c r="N17" s="67">
        <v>0.05</v>
      </c>
    </row>
    <row r="18" spans="2:14" x14ac:dyDescent="0.25">
      <c r="B18" s="17" t="s">
        <v>22</v>
      </c>
      <c r="C18" s="10" t="s">
        <v>37</v>
      </c>
      <c r="D18" s="61">
        <v>7500</v>
      </c>
      <c r="E18" s="9"/>
      <c r="F18" s="9"/>
      <c r="G18" s="9"/>
      <c r="H18" s="65">
        <f t="shared" si="0"/>
        <v>375</v>
      </c>
      <c r="I18" s="58">
        <v>150</v>
      </c>
      <c r="J18" s="58">
        <v>50</v>
      </c>
      <c r="K18" s="65">
        <f t="shared" si="1"/>
        <v>575</v>
      </c>
      <c r="L18" s="70">
        <f t="shared" si="2"/>
        <v>6925</v>
      </c>
    </row>
    <row r="19" spans="2:14" x14ac:dyDescent="0.25">
      <c r="B19" s="17" t="s">
        <v>23</v>
      </c>
      <c r="C19" s="10" t="s">
        <v>38</v>
      </c>
      <c r="D19" s="61">
        <v>9000</v>
      </c>
      <c r="E19" s="9"/>
      <c r="F19" s="9"/>
      <c r="G19" s="9"/>
      <c r="H19" s="65">
        <f t="shared" si="0"/>
        <v>450</v>
      </c>
      <c r="I19" s="58">
        <v>150</v>
      </c>
      <c r="J19" s="58">
        <v>50</v>
      </c>
      <c r="K19" s="65">
        <f t="shared" si="1"/>
        <v>650</v>
      </c>
      <c r="L19" s="70">
        <f t="shared" si="2"/>
        <v>8350</v>
      </c>
    </row>
    <row r="20" spans="2:14" x14ac:dyDescent="0.25">
      <c r="B20" s="17" t="s">
        <v>24</v>
      </c>
      <c r="C20" s="10" t="s">
        <v>39</v>
      </c>
      <c r="D20" s="61">
        <v>9700</v>
      </c>
      <c r="E20" s="9"/>
      <c r="F20" s="9"/>
      <c r="G20" s="9"/>
      <c r="H20" s="65">
        <f t="shared" si="0"/>
        <v>485</v>
      </c>
      <c r="I20" s="58">
        <v>150</v>
      </c>
      <c r="J20" s="58">
        <v>50</v>
      </c>
      <c r="K20" s="65">
        <f t="shared" si="1"/>
        <v>685</v>
      </c>
      <c r="L20" s="70">
        <f t="shared" si="2"/>
        <v>9015</v>
      </c>
    </row>
    <row r="21" spans="2:14" x14ac:dyDescent="0.25">
      <c r="B21" s="17" t="s">
        <v>22</v>
      </c>
      <c r="C21" s="10" t="s">
        <v>40</v>
      </c>
      <c r="D21" s="61">
        <v>9300</v>
      </c>
      <c r="E21" s="9"/>
      <c r="F21" s="9"/>
      <c r="G21" s="9"/>
      <c r="H21" s="65">
        <f t="shared" si="0"/>
        <v>465</v>
      </c>
      <c r="I21" s="58">
        <v>150</v>
      </c>
      <c r="J21" s="58">
        <v>50</v>
      </c>
      <c r="K21" s="65">
        <f t="shared" si="1"/>
        <v>665</v>
      </c>
      <c r="L21" s="70">
        <f t="shared" si="2"/>
        <v>8635</v>
      </c>
    </row>
    <row r="22" spans="2:14" x14ac:dyDescent="0.25">
      <c r="B22" s="17" t="s">
        <v>25</v>
      </c>
      <c r="C22" s="10" t="s">
        <v>41</v>
      </c>
      <c r="D22" s="61">
        <v>5000</v>
      </c>
      <c r="E22" s="9"/>
      <c r="F22" s="9"/>
      <c r="G22" s="9"/>
      <c r="H22" s="65">
        <f t="shared" si="0"/>
        <v>250</v>
      </c>
      <c r="I22" s="58">
        <v>150</v>
      </c>
      <c r="J22" s="58">
        <v>50</v>
      </c>
      <c r="K22" s="65">
        <f t="shared" si="1"/>
        <v>450</v>
      </c>
      <c r="L22" s="70">
        <f t="shared" si="2"/>
        <v>4550</v>
      </c>
    </row>
    <row r="23" spans="2:14" x14ac:dyDescent="0.25">
      <c r="B23" s="17" t="s">
        <v>21</v>
      </c>
      <c r="C23" s="10" t="s">
        <v>36</v>
      </c>
      <c r="D23" s="61">
        <v>6000</v>
      </c>
      <c r="E23" s="9"/>
      <c r="F23" s="9"/>
      <c r="G23" s="9"/>
      <c r="H23" s="65">
        <f t="shared" si="0"/>
        <v>300</v>
      </c>
      <c r="I23" s="58">
        <v>150</v>
      </c>
      <c r="J23" s="58">
        <v>50</v>
      </c>
      <c r="K23" s="65">
        <f t="shared" si="1"/>
        <v>500</v>
      </c>
      <c r="L23" s="70">
        <f t="shared" si="2"/>
        <v>5500</v>
      </c>
    </row>
    <row r="24" spans="2:14" x14ac:dyDescent="0.25">
      <c r="B24" s="17" t="s">
        <v>27</v>
      </c>
      <c r="C24" s="10" t="s">
        <v>43</v>
      </c>
      <c r="D24" s="61">
        <v>9300</v>
      </c>
      <c r="E24" s="9"/>
      <c r="F24" s="9"/>
      <c r="G24" s="9"/>
      <c r="H24" s="65">
        <f t="shared" si="0"/>
        <v>465</v>
      </c>
      <c r="I24" s="58">
        <v>150</v>
      </c>
      <c r="J24" s="58">
        <v>50</v>
      </c>
      <c r="K24" s="65">
        <f t="shared" si="1"/>
        <v>665</v>
      </c>
      <c r="L24" s="70">
        <f t="shared" si="2"/>
        <v>8635</v>
      </c>
    </row>
    <row r="25" spans="2:14" x14ac:dyDescent="0.25">
      <c r="B25" s="17" t="s">
        <v>28</v>
      </c>
      <c r="C25" s="10" t="s">
        <v>44</v>
      </c>
      <c r="D25" s="61">
        <v>8000</v>
      </c>
      <c r="E25" s="9"/>
      <c r="F25" s="9"/>
      <c r="G25" s="9"/>
      <c r="H25" s="65">
        <f t="shared" si="0"/>
        <v>400</v>
      </c>
      <c r="I25" s="58">
        <v>150</v>
      </c>
      <c r="J25" s="58">
        <v>50</v>
      </c>
      <c r="K25" s="65">
        <f t="shared" si="1"/>
        <v>600</v>
      </c>
      <c r="L25" s="70">
        <f t="shared" si="2"/>
        <v>7400</v>
      </c>
    </row>
    <row r="26" spans="2:14" x14ac:dyDescent="0.25">
      <c r="B26" s="17" t="s">
        <v>29</v>
      </c>
      <c r="C26" s="10" t="s">
        <v>45</v>
      </c>
      <c r="D26" s="61">
        <v>8000</v>
      </c>
      <c r="E26" s="9"/>
      <c r="F26" s="9"/>
      <c r="G26" s="9"/>
      <c r="H26" s="65">
        <f t="shared" si="0"/>
        <v>400</v>
      </c>
      <c r="I26" s="58">
        <v>150</v>
      </c>
      <c r="J26" s="58">
        <v>50</v>
      </c>
      <c r="K26" s="65">
        <f t="shared" si="1"/>
        <v>600</v>
      </c>
      <c r="L26" s="70">
        <f t="shared" si="2"/>
        <v>7400</v>
      </c>
    </row>
    <row r="27" spans="2:14" x14ac:dyDescent="0.25">
      <c r="B27" s="17" t="s">
        <v>30</v>
      </c>
      <c r="C27" s="10" t="s">
        <v>46</v>
      </c>
      <c r="D27" s="61">
        <v>6000</v>
      </c>
      <c r="E27" s="9"/>
      <c r="F27" s="9"/>
      <c r="G27" s="9"/>
      <c r="H27" s="65">
        <f t="shared" si="0"/>
        <v>300</v>
      </c>
      <c r="I27" s="58">
        <v>150</v>
      </c>
      <c r="J27" s="58">
        <v>50</v>
      </c>
      <c r="K27" s="65">
        <f t="shared" si="1"/>
        <v>500</v>
      </c>
      <c r="L27" s="70">
        <f t="shared" si="2"/>
        <v>5500</v>
      </c>
    </row>
    <row r="28" spans="2:14" x14ac:dyDescent="0.25">
      <c r="B28" s="17" t="s">
        <v>23</v>
      </c>
      <c r="C28" s="10" t="s">
        <v>47</v>
      </c>
      <c r="D28" s="61">
        <v>7500</v>
      </c>
      <c r="E28" s="9"/>
      <c r="F28" s="9"/>
      <c r="G28" s="9"/>
      <c r="H28" s="65">
        <f t="shared" si="0"/>
        <v>375</v>
      </c>
      <c r="I28" s="58">
        <v>150</v>
      </c>
      <c r="J28" s="58">
        <v>50</v>
      </c>
      <c r="K28" s="65">
        <f t="shared" si="1"/>
        <v>575</v>
      </c>
      <c r="L28" s="70">
        <f t="shared" si="2"/>
        <v>6925</v>
      </c>
    </row>
    <row r="29" spans="2:14" x14ac:dyDescent="0.25">
      <c r="B29" s="17" t="s">
        <v>22</v>
      </c>
      <c r="C29" s="10" t="s">
        <v>40</v>
      </c>
      <c r="D29" s="61">
        <v>8300</v>
      </c>
      <c r="E29" s="9"/>
      <c r="F29" s="9"/>
      <c r="G29" s="9"/>
      <c r="H29" s="65">
        <f t="shared" si="0"/>
        <v>415</v>
      </c>
      <c r="I29" s="58">
        <v>150</v>
      </c>
      <c r="J29" s="58">
        <v>50</v>
      </c>
      <c r="K29" s="65">
        <f t="shared" si="1"/>
        <v>615</v>
      </c>
      <c r="L29" s="70">
        <f t="shared" si="2"/>
        <v>7685</v>
      </c>
    </row>
    <row r="30" spans="2:14" ht="15.75" thickBot="1" x14ac:dyDescent="0.3">
      <c r="B30" s="18" t="s">
        <v>31</v>
      </c>
      <c r="C30" s="19" t="s">
        <v>27</v>
      </c>
      <c r="D30" s="71">
        <v>10000</v>
      </c>
      <c r="E30" s="72"/>
      <c r="F30" s="72"/>
      <c r="G30" s="72"/>
      <c r="H30" s="73">
        <f t="shared" si="0"/>
        <v>500</v>
      </c>
      <c r="I30" s="74">
        <v>150</v>
      </c>
      <c r="J30" s="74">
        <v>50</v>
      </c>
      <c r="K30" s="73">
        <f t="shared" si="1"/>
        <v>700</v>
      </c>
      <c r="L30" s="75">
        <f t="shared" si="2"/>
        <v>9300</v>
      </c>
    </row>
    <row r="31" spans="2:14" ht="15.75" thickTop="1" x14ac:dyDescent="0.25"/>
  </sheetData>
  <mergeCells count="4">
    <mergeCell ref="B2:L2"/>
    <mergeCell ref="B3:L3"/>
    <mergeCell ref="B4:L4"/>
    <mergeCell ref="B5:L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O33"/>
  <sheetViews>
    <sheetView topLeftCell="A4" workbookViewId="0">
      <selection activeCell="F33" sqref="F33"/>
    </sheetView>
  </sheetViews>
  <sheetFormatPr defaultRowHeight="15" x14ac:dyDescent="0.25"/>
  <cols>
    <col min="2" max="2" width="11.5703125" bestFit="1" customWidth="1"/>
    <col min="3" max="3" width="13.140625" bestFit="1" customWidth="1"/>
    <col min="4" max="7" width="12.140625" bestFit="1" customWidth="1"/>
    <col min="8" max="8" width="17.5703125" customWidth="1"/>
    <col min="9" max="9" width="11.85546875" customWidth="1"/>
    <col min="10" max="10" width="13" customWidth="1"/>
    <col min="11" max="11" width="13.85546875" bestFit="1" customWidth="1"/>
    <col min="12" max="12" width="14.42578125" customWidth="1"/>
    <col min="13" max="13" width="10.140625" bestFit="1" customWidth="1"/>
    <col min="14" max="14" width="10.5703125" bestFit="1" customWidth="1"/>
  </cols>
  <sheetData>
    <row r="1" spans="2:15" ht="15.75" thickBot="1" x14ac:dyDescent="0.3">
      <c r="N1" s="9"/>
    </row>
    <row r="2" spans="2:15" ht="26.25" customHeight="1" thickTop="1" x14ac:dyDescent="0.25">
      <c r="B2" s="115" t="s">
        <v>113</v>
      </c>
      <c r="C2" s="116"/>
      <c r="D2" s="116"/>
      <c r="E2" s="116"/>
      <c r="F2" s="116"/>
      <c r="G2" s="116"/>
      <c r="H2" s="116"/>
      <c r="I2" s="116"/>
      <c r="J2" s="116"/>
      <c r="K2" s="116"/>
      <c r="L2" s="117"/>
      <c r="M2" s="76"/>
      <c r="N2" s="76"/>
      <c r="O2" s="9"/>
    </row>
    <row r="3" spans="2:15" ht="20.25" customHeight="1" x14ac:dyDescent="0.25">
      <c r="B3" s="118" t="s">
        <v>114</v>
      </c>
      <c r="C3" s="119"/>
      <c r="D3" s="119"/>
      <c r="E3" s="119"/>
      <c r="F3" s="119"/>
      <c r="G3" s="119"/>
      <c r="H3" s="119"/>
      <c r="I3" s="119"/>
      <c r="J3" s="119"/>
      <c r="K3" s="119"/>
      <c r="L3" s="120"/>
      <c r="M3" s="77"/>
      <c r="N3" s="77"/>
      <c r="O3" s="9"/>
    </row>
    <row r="4" spans="2:15" ht="18.75" customHeight="1" x14ac:dyDescent="0.25">
      <c r="B4" s="118" t="s">
        <v>9</v>
      </c>
      <c r="C4" s="119"/>
      <c r="D4" s="119"/>
      <c r="E4" s="119"/>
      <c r="F4" s="119"/>
      <c r="G4" s="119"/>
      <c r="H4" s="119"/>
      <c r="I4" s="119"/>
      <c r="J4" s="119"/>
      <c r="K4" s="119"/>
      <c r="L4" s="120"/>
      <c r="M4" s="76"/>
      <c r="N4" s="76"/>
    </row>
    <row r="5" spans="2:15" ht="4.5" customHeight="1" thickBot="1" x14ac:dyDescent="0.3">
      <c r="B5" s="78"/>
      <c r="C5" s="76"/>
      <c r="D5" s="76"/>
      <c r="E5" s="76"/>
      <c r="F5" s="76"/>
      <c r="G5" s="76"/>
      <c r="H5" s="76"/>
      <c r="I5" s="76"/>
      <c r="J5" s="76"/>
      <c r="K5" s="76"/>
      <c r="L5" s="82"/>
      <c r="M5" s="76"/>
      <c r="N5" s="76"/>
    </row>
    <row r="6" spans="2:15" ht="33" thickTop="1" thickBot="1" x14ac:dyDescent="0.4">
      <c r="B6" s="79" t="s">
        <v>10</v>
      </c>
      <c r="C6" s="80" t="s">
        <v>11</v>
      </c>
      <c r="D6" s="80" t="s">
        <v>13</v>
      </c>
      <c r="E6" s="80" t="s">
        <v>115</v>
      </c>
      <c r="F6" s="80" t="s">
        <v>121</v>
      </c>
      <c r="G6" s="80" t="s">
        <v>116</v>
      </c>
      <c r="H6" s="80" t="s">
        <v>117</v>
      </c>
      <c r="I6" s="80" t="s">
        <v>118</v>
      </c>
      <c r="J6" s="80" t="s">
        <v>119</v>
      </c>
      <c r="K6" s="80" t="s">
        <v>120</v>
      </c>
      <c r="L6" s="88" t="s">
        <v>111</v>
      </c>
      <c r="M6" s="89"/>
      <c r="N6" s="81"/>
    </row>
    <row r="7" spans="2:15" ht="15.75" thickTop="1" x14ac:dyDescent="0.25">
      <c r="B7" s="17" t="s">
        <v>52</v>
      </c>
      <c r="C7" s="10" t="s">
        <v>56</v>
      </c>
      <c r="D7" s="61">
        <v>5600</v>
      </c>
      <c r="E7" s="61">
        <v>6000</v>
      </c>
      <c r="F7" s="61">
        <v>7000</v>
      </c>
      <c r="G7" s="83">
        <f>F7+E7+D7</f>
        <v>18600</v>
      </c>
      <c r="H7" s="83">
        <f>AVERAGE(D7:F7)</f>
        <v>6200</v>
      </c>
      <c r="I7" s="10"/>
      <c r="J7" s="83"/>
      <c r="K7" s="61" t="s">
        <v>122</v>
      </c>
      <c r="L7" s="86"/>
      <c r="M7" s="65"/>
      <c r="N7" s="65"/>
    </row>
    <row r="8" spans="2:15" x14ac:dyDescent="0.25">
      <c r="B8" s="17" t="s">
        <v>53</v>
      </c>
      <c r="C8" s="10" t="s">
        <v>57</v>
      </c>
      <c r="D8" s="61">
        <v>7700</v>
      </c>
      <c r="E8" s="61">
        <v>8000</v>
      </c>
      <c r="F8" s="61">
        <v>8500</v>
      </c>
      <c r="G8" s="83">
        <f t="shared" ref="G8:G30" si="0">F8+E8+D8</f>
        <v>24200</v>
      </c>
      <c r="H8" s="83">
        <f t="shared" ref="H8:H30" si="1">AVERAGE(D8:F8)</f>
        <v>8066.666666666667</v>
      </c>
      <c r="I8" s="10"/>
      <c r="J8" s="83"/>
      <c r="K8" s="61" t="s">
        <v>122</v>
      </c>
      <c r="L8" s="86"/>
      <c r="M8" s="65"/>
      <c r="N8" s="65"/>
    </row>
    <row r="9" spans="2:15" x14ac:dyDescent="0.25">
      <c r="B9" s="17" t="s">
        <v>54</v>
      </c>
      <c r="C9" s="10" t="s">
        <v>58</v>
      </c>
      <c r="D9" s="61">
        <v>9000</v>
      </c>
      <c r="E9" s="61">
        <v>9200</v>
      </c>
      <c r="F9" s="61">
        <v>9700</v>
      </c>
      <c r="G9" s="83">
        <f t="shared" si="0"/>
        <v>27900</v>
      </c>
      <c r="H9" s="83">
        <f t="shared" si="1"/>
        <v>9300</v>
      </c>
      <c r="I9" s="10"/>
      <c r="J9" s="83"/>
      <c r="K9" s="61" t="s">
        <v>122</v>
      </c>
      <c r="L9" s="86"/>
      <c r="M9" s="65"/>
      <c r="N9" s="65"/>
    </row>
    <row r="10" spans="2:15" x14ac:dyDescent="0.25">
      <c r="B10" s="17" t="s">
        <v>55</v>
      </c>
      <c r="C10" s="10" t="s">
        <v>59</v>
      </c>
      <c r="D10" s="61">
        <v>11000</v>
      </c>
      <c r="E10" s="84">
        <v>11600</v>
      </c>
      <c r="F10" s="84">
        <v>11800</v>
      </c>
      <c r="G10" s="83">
        <f t="shared" si="0"/>
        <v>34400</v>
      </c>
      <c r="H10" s="83">
        <f t="shared" si="1"/>
        <v>11466.666666666666</v>
      </c>
      <c r="I10" s="10"/>
      <c r="J10" s="83"/>
      <c r="K10" s="61" t="s">
        <v>123</v>
      </c>
      <c r="L10" s="86"/>
      <c r="M10" s="65"/>
      <c r="N10" s="65"/>
    </row>
    <row r="11" spans="2:15" x14ac:dyDescent="0.25">
      <c r="B11" s="17" t="s">
        <v>23</v>
      </c>
      <c r="C11" s="10" t="s">
        <v>60</v>
      </c>
      <c r="D11" s="61">
        <v>11200</v>
      </c>
      <c r="E11" s="84">
        <v>11500</v>
      </c>
      <c r="F11" s="84">
        <v>12000</v>
      </c>
      <c r="G11" s="83">
        <f t="shared" si="0"/>
        <v>34700</v>
      </c>
      <c r="H11" s="83">
        <f t="shared" si="1"/>
        <v>11566.666666666666</v>
      </c>
      <c r="I11" s="10"/>
      <c r="J11" s="83"/>
      <c r="K11" s="61" t="s">
        <v>123</v>
      </c>
      <c r="L11" s="86"/>
      <c r="M11" s="65"/>
      <c r="N11" s="65"/>
    </row>
    <row r="12" spans="2:15" x14ac:dyDescent="0.25">
      <c r="B12" s="17" t="s">
        <v>15</v>
      </c>
      <c r="C12" s="10" t="s">
        <v>16</v>
      </c>
      <c r="D12" s="61">
        <v>14300</v>
      </c>
      <c r="E12" s="84">
        <v>14500</v>
      </c>
      <c r="F12" s="84">
        <v>1000</v>
      </c>
      <c r="G12" s="83">
        <f t="shared" si="0"/>
        <v>29800</v>
      </c>
      <c r="H12" s="83">
        <f t="shared" si="1"/>
        <v>9933.3333333333339</v>
      </c>
      <c r="I12" s="10"/>
      <c r="J12" s="83"/>
      <c r="K12" s="61" t="s">
        <v>123</v>
      </c>
      <c r="L12" s="86"/>
      <c r="M12" s="65"/>
      <c r="N12" s="65"/>
    </row>
    <row r="13" spans="2:15" x14ac:dyDescent="0.25">
      <c r="B13" s="17" t="s">
        <v>17</v>
      </c>
      <c r="C13" s="10" t="s">
        <v>32</v>
      </c>
      <c r="D13" s="61">
        <v>14500</v>
      </c>
      <c r="E13" s="84">
        <v>14700</v>
      </c>
      <c r="F13" s="84">
        <v>15300</v>
      </c>
      <c r="G13" s="83">
        <f t="shared" si="0"/>
        <v>44500</v>
      </c>
      <c r="H13" s="83">
        <f t="shared" si="1"/>
        <v>14833.333333333334</v>
      </c>
      <c r="I13" s="10"/>
      <c r="J13" s="83"/>
      <c r="K13" s="61" t="s">
        <v>123</v>
      </c>
      <c r="L13" s="86"/>
      <c r="M13" s="65"/>
      <c r="N13" s="65"/>
    </row>
    <row r="14" spans="2:15" x14ac:dyDescent="0.25">
      <c r="B14" s="17" t="s">
        <v>18</v>
      </c>
      <c r="C14" s="10" t="s">
        <v>33</v>
      </c>
      <c r="D14" s="61">
        <v>18500</v>
      </c>
      <c r="E14" s="84">
        <v>19000</v>
      </c>
      <c r="F14" s="84">
        <v>20000</v>
      </c>
      <c r="G14" s="83">
        <f t="shared" si="0"/>
        <v>57500</v>
      </c>
      <c r="H14" s="83">
        <f t="shared" si="1"/>
        <v>19166.666666666668</v>
      </c>
      <c r="I14" s="10"/>
      <c r="J14" s="83"/>
      <c r="K14" s="61" t="s">
        <v>123</v>
      </c>
      <c r="L14" s="86"/>
      <c r="M14" s="65"/>
      <c r="N14" s="65"/>
    </row>
    <row r="15" spans="2:15" x14ac:dyDescent="0.25">
      <c r="B15" s="17" t="s">
        <v>19</v>
      </c>
      <c r="C15" s="10" t="s">
        <v>34</v>
      </c>
      <c r="D15" s="61">
        <v>17000</v>
      </c>
      <c r="E15" s="84">
        <v>17400</v>
      </c>
      <c r="F15" s="84">
        <v>17600</v>
      </c>
      <c r="G15" s="83">
        <f t="shared" si="0"/>
        <v>52000</v>
      </c>
      <c r="H15" s="83">
        <f t="shared" si="1"/>
        <v>17333.333333333332</v>
      </c>
      <c r="I15" s="10"/>
      <c r="J15" s="83"/>
      <c r="K15" s="61" t="s">
        <v>123</v>
      </c>
      <c r="L15" s="86"/>
      <c r="M15" s="65"/>
      <c r="N15" s="65"/>
    </row>
    <row r="16" spans="2:15" x14ac:dyDescent="0.25">
      <c r="B16" s="17" t="s">
        <v>20</v>
      </c>
      <c r="C16" s="10" t="s">
        <v>35</v>
      </c>
      <c r="D16" s="61">
        <v>16000</v>
      </c>
      <c r="E16" s="84">
        <v>16300</v>
      </c>
      <c r="F16" s="84">
        <v>16800</v>
      </c>
      <c r="G16" s="83">
        <f t="shared" si="0"/>
        <v>49100</v>
      </c>
      <c r="H16" s="83">
        <f t="shared" si="1"/>
        <v>16366.666666666666</v>
      </c>
      <c r="I16" s="10"/>
      <c r="J16" s="83"/>
      <c r="K16" s="61" t="s">
        <v>123</v>
      </c>
      <c r="L16" s="86"/>
      <c r="M16" s="65"/>
      <c r="N16" s="65"/>
    </row>
    <row r="17" spans="2:14" x14ac:dyDescent="0.25">
      <c r="B17" s="17" t="s">
        <v>21</v>
      </c>
      <c r="C17" s="10" t="s">
        <v>36</v>
      </c>
      <c r="D17" s="61">
        <v>9500</v>
      </c>
      <c r="E17" s="84">
        <v>10000</v>
      </c>
      <c r="F17" s="84">
        <v>10500</v>
      </c>
      <c r="G17" s="83">
        <f t="shared" si="0"/>
        <v>30000</v>
      </c>
      <c r="H17" s="83">
        <f t="shared" si="1"/>
        <v>10000</v>
      </c>
      <c r="I17" s="10"/>
      <c r="J17" s="83"/>
      <c r="K17" s="61" t="s">
        <v>123</v>
      </c>
      <c r="L17" s="86"/>
      <c r="M17" s="65"/>
      <c r="N17" s="65"/>
    </row>
    <row r="18" spans="2:14" x14ac:dyDescent="0.25">
      <c r="B18" s="17" t="s">
        <v>22</v>
      </c>
      <c r="C18" s="10" t="s">
        <v>37</v>
      </c>
      <c r="D18" s="61">
        <v>7500</v>
      </c>
      <c r="E18" s="84">
        <v>7700</v>
      </c>
      <c r="F18" s="84">
        <v>8000</v>
      </c>
      <c r="G18" s="83">
        <f t="shared" si="0"/>
        <v>23200</v>
      </c>
      <c r="H18" s="83">
        <f t="shared" si="1"/>
        <v>7733.333333333333</v>
      </c>
      <c r="I18" s="10"/>
      <c r="J18" s="83"/>
      <c r="K18" s="61" t="s">
        <v>122</v>
      </c>
      <c r="L18" s="86"/>
      <c r="M18" s="65"/>
      <c r="N18" s="65"/>
    </row>
    <row r="19" spans="2:14" x14ac:dyDescent="0.25">
      <c r="B19" s="17" t="s">
        <v>23</v>
      </c>
      <c r="C19" s="10" t="s">
        <v>38</v>
      </c>
      <c r="D19" s="61">
        <v>9000</v>
      </c>
      <c r="E19" s="84">
        <v>9600</v>
      </c>
      <c r="F19" s="84">
        <v>10000</v>
      </c>
      <c r="G19" s="83">
        <f t="shared" si="0"/>
        <v>28600</v>
      </c>
      <c r="H19" s="83">
        <f t="shared" si="1"/>
        <v>9533.3333333333339</v>
      </c>
      <c r="I19" s="10"/>
      <c r="J19" s="83"/>
      <c r="K19" s="61" t="s">
        <v>123</v>
      </c>
      <c r="L19" s="86"/>
      <c r="M19" s="65"/>
      <c r="N19" s="65"/>
    </row>
    <row r="20" spans="2:14" x14ac:dyDescent="0.25">
      <c r="B20" s="17" t="s">
        <v>24</v>
      </c>
      <c r="C20" s="10" t="s">
        <v>39</v>
      </c>
      <c r="D20" s="61">
        <v>9700</v>
      </c>
      <c r="E20" s="84">
        <v>10000</v>
      </c>
      <c r="F20" s="84">
        <v>11000</v>
      </c>
      <c r="G20" s="83">
        <f t="shared" si="0"/>
        <v>30700</v>
      </c>
      <c r="H20" s="83">
        <f t="shared" si="1"/>
        <v>10233.333333333334</v>
      </c>
      <c r="I20" s="10"/>
      <c r="J20" s="83"/>
      <c r="K20" s="61" t="s">
        <v>123</v>
      </c>
      <c r="L20" s="86"/>
      <c r="M20" s="65"/>
      <c r="N20" s="65"/>
    </row>
    <row r="21" spans="2:14" x14ac:dyDescent="0.25">
      <c r="B21" s="17" t="s">
        <v>22</v>
      </c>
      <c r="C21" s="10" t="s">
        <v>40</v>
      </c>
      <c r="D21" s="61">
        <v>9300</v>
      </c>
      <c r="E21" s="84">
        <v>9600</v>
      </c>
      <c r="F21" s="84">
        <v>10000</v>
      </c>
      <c r="G21" s="83">
        <f t="shared" si="0"/>
        <v>28900</v>
      </c>
      <c r="H21" s="83">
        <f t="shared" si="1"/>
        <v>9633.3333333333339</v>
      </c>
      <c r="I21" s="10"/>
      <c r="J21" s="83"/>
      <c r="K21" s="61" t="s">
        <v>123</v>
      </c>
      <c r="L21" s="86"/>
      <c r="M21" s="65"/>
      <c r="N21" s="65"/>
    </row>
    <row r="22" spans="2:14" x14ac:dyDescent="0.25">
      <c r="B22" s="17" t="s">
        <v>25</v>
      </c>
      <c r="C22" s="10" t="s">
        <v>41</v>
      </c>
      <c r="D22" s="61">
        <v>5000</v>
      </c>
      <c r="E22" s="84">
        <v>5500</v>
      </c>
      <c r="F22" s="84">
        <v>5900</v>
      </c>
      <c r="G22" s="83">
        <f t="shared" si="0"/>
        <v>16400</v>
      </c>
      <c r="H22" s="83">
        <f t="shared" si="1"/>
        <v>5466.666666666667</v>
      </c>
      <c r="I22" s="10"/>
      <c r="J22" s="83"/>
      <c r="K22" s="61" t="s">
        <v>122</v>
      </c>
      <c r="L22" s="86"/>
      <c r="M22" s="65"/>
      <c r="N22" s="65"/>
    </row>
    <row r="23" spans="2:14" x14ac:dyDescent="0.25">
      <c r="B23" s="17" t="s">
        <v>21</v>
      </c>
      <c r="C23" s="10" t="s">
        <v>36</v>
      </c>
      <c r="D23" s="61">
        <v>6000</v>
      </c>
      <c r="E23" s="84">
        <v>6800</v>
      </c>
      <c r="F23" s="84">
        <v>7000</v>
      </c>
      <c r="G23" s="83">
        <f t="shared" si="0"/>
        <v>19800</v>
      </c>
      <c r="H23" s="83">
        <f t="shared" si="1"/>
        <v>6600</v>
      </c>
      <c r="I23" s="10"/>
      <c r="J23" s="83"/>
      <c r="K23" s="61" t="s">
        <v>122</v>
      </c>
      <c r="L23" s="86"/>
      <c r="M23" s="65"/>
      <c r="N23" s="65"/>
    </row>
    <row r="24" spans="2:14" x14ac:dyDescent="0.25">
      <c r="B24" s="17" t="s">
        <v>27</v>
      </c>
      <c r="C24" s="10" t="s">
        <v>43</v>
      </c>
      <c r="D24" s="61">
        <v>9300</v>
      </c>
      <c r="E24" s="84">
        <v>9500</v>
      </c>
      <c r="F24" s="84">
        <v>10400</v>
      </c>
      <c r="G24" s="83">
        <f t="shared" si="0"/>
        <v>29200</v>
      </c>
      <c r="H24" s="83">
        <f t="shared" si="1"/>
        <v>9733.3333333333339</v>
      </c>
      <c r="I24" s="10"/>
      <c r="J24" s="83"/>
      <c r="K24" s="61" t="s">
        <v>123</v>
      </c>
      <c r="L24" s="86"/>
      <c r="M24" s="65"/>
      <c r="N24" s="65"/>
    </row>
    <row r="25" spans="2:14" x14ac:dyDescent="0.25">
      <c r="B25" s="17" t="s">
        <v>28</v>
      </c>
      <c r="C25" s="10" t="s">
        <v>44</v>
      </c>
      <c r="D25" s="61">
        <v>8000</v>
      </c>
      <c r="E25" s="84">
        <v>8300</v>
      </c>
      <c r="F25" s="84">
        <v>8900</v>
      </c>
      <c r="G25" s="83">
        <f t="shared" si="0"/>
        <v>25200</v>
      </c>
      <c r="H25" s="83">
        <f t="shared" si="1"/>
        <v>8400</v>
      </c>
      <c r="I25" s="10"/>
      <c r="J25" s="83"/>
      <c r="K25" s="61" t="s">
        <v>123</v>
      </c>
      <c r="L25" s="86"/>
      <c r="M25" s="65"/>
      <c r="N25" s="65"/>
    </row>
    <row r="26" spans="2:14" x14ac:dyDescent="0.25">
      <c r="B26" s="17" t="s">
        <v>29</v>
      </c>
      <c r="C26" s="10" t="s">
        <v>45</v>
      </c>
      <c r="D26" s="61">
        <v>8000</v>
      </c>
      <c r="E26" s="84">
        <v>8200</v>
      </c>
      <c r="F26" s="84">
        <v>8700</v>
      </c>
      <c r="G26" s="83">
        <f t="shared" si="0"/>
        <v>24900</v>
      </c>
      <c r="H26" s="83">
        <f t="shared" si="1"/>
        <v>8300</v>
      </c>
      <c r="I26" s="10"/>
      <c r="J26" s="83"/>
      <c r="K26" s="61" t="s">
        <v>123</v>
      </c>
      <c r="L26" s="86"/>
      <c r="M26" s="65"/>
      <c r="N26" s="65"/>
    </row>
    <row r="27" spans="2:14" x14ac:dyDescent="0.25">
      <c r="B27" s="17" t="s">
        <v>30</v>
      </c>
      <c r="C27" s="10" t="s">
        <v>46</v>
      </c>
      <c r="D27" s="61">
        <v>6000</v>
      </c>
      <c r="E27" s="84">
        <v>6300</v>
      </c>
      <c r="F27" s="84">
        <v>6500</v>
      </c>
      <c r="G27" s="83">
        <f t="shared" si="0"/>
        <v>18800</v>
      </c>
      <c r="H27" s="83">
        <f t="shared" si="1"/>
        <v>6266.666666666667</v>
      </c>
      <c r="I27" s="10"/>
      <c r="J27" s="83"/>
      <c r="K27" s="61" t="s">
        <v>122</v>
      </c>
      <c r="L27" s="86"/>
      <c r="M27" s="65"/>
      <c r="N27" s="65"/>
    </row>
    <row r="28" spans="2:14" x14ac:dyDescent="0.25">
      <c r="B28" s="17" t="s">
        <v>23</v>
      </c>
      <c r="C28" s="10" t="s">
        <v>47</v>
      </c>
      <c r="D28" s="61">
        <v>7500</v>
      </c>
      <c r="E28" s="84">
        <v>7800</v>
      </c>
      <c r="F28" s="84">
        <v>8000</v>
      </c>
      <c r="G28" s="83">
        <f t="shared" si="0"/>
        <v>23300</v>
      </c>
      <c r="H28" s="83">
        <f t="shared" si="1"/>
        <v>7766.666666666667</v>
      </c>
      <c r="I28" s="10"/>
      <c r="J28" s="83"/>
      <c r="K28" s="61" t="s">
        <v>122</v>
      </c>
      <c r="L28" s="86"/>
      <c r="M28" s="65"/>
      <c r="N28" s="65"/>
    </row>
    <row r="29" spans="2:14" x14ac:dyDescent="0.25">
      <c r="B29" s="17" t="s">
        <v>22</v>
      </c>
      <c r="C29" s="10" t="s">
        <v>40</v>
      </c>
      <c r="D29" s="61">
        <v>8300</v>
      </c>
      <c r="E29" s="84">
        <v>8900</v>
      </c>
      <c r="F29" s="84">
        <v>9200</v>
      </c>
      <c r="G29" s="83">
        <f t="shared" si="0"/>
        <v>26400</v>
      </c>
      <c r="H29" s="83">
        <f t="shared" si="1"/>
        <v>8800</v>
      </c>
      <c r="I29" s="10"/>
      <c r="J29" s="83"/>
      <c r="K29" s="61" t="s">
        <v>122</v>
      </c>
      <c r="L29" s="86"/>
      <c r="M29" s="65"/>
      <c r="N29" s="65"/>
    </row>
    <row r="30" spans="2:14" ht="15.75" thickBot="1" x14ac:dyDescent="0.3">
      <c r="B30" s="18" t="s">
        <v>31</v>
      </c>
      <c r="C30" s="19" t="s">
        <v>27</v>
      </c>
      <c r="D30" s="71">
        <v>10000</v>
      </c>
      <c r="E30" s="71">
        <v>10300</v>
      </c>
      <c r="F30" s="71">
        <v>10500</v>
      </c>
      <c r="G30" s="85">
        <f t="shared" si="0"/>
        <v>30800</v>
      </c>
      <c r="H30" s="85">
        <f t="shared" si="1"/>
        <v>10266.666666666666</v>
      </c>
      <c r="I30" s="19"/>
      <c r="J30" s="85"/>
      <c r="K30" s="71" t="s">
        <v>123</v>
      </c>
      <c r="L30" s="87"/>
      <c r="M30" s="65"/>
      <c r="N30" s="65"/>
    </row>
    <row r="31" spans="2:14" ht="15.75" thickTop="1" x14ac:dyDescent="0.25"/>
    <row r="33" spans="6:6" x14ac:dyDescent="0.25">
      <c r="F33" t="s">
        <v>124</v>
      </c>
    </row>
  </sheetData>
  <mergeCells count="3">
    <mergeCell ref="B2:L2"/>
    <mergeCell ref="B3:L3"/>
    <mergeCell ref="B4:L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M31"/>
  <sheetViews>
    <sheetView workbookViewId="0">
      <selection activeCell="H7" sqref="H7"/>
    </sheetView>
  </sheetViews>
  <sheetFormatPr defaultRowHeight="15" x14ac:dyDescent="0.25"/>
  <cols>
    <col min="4" max="4" width="12.140625" bestFit="1" customWidth="1"/>
    <col min="5" max="5" width="16.42578125" bestFit="1" customWidth="1"/>
    <col min="6" max="6" width="12.7109375" bestFit="1" customWidth="1"/>
    <col min="7" max="7" width="20.5703125" bestFit="1" customWidth="1"/>
    <col min="8" max="8" width="15" bestFit="1" customWidth="1"/>
    <col min="9" max="9" width="10.5703125" bestFit="1" customWidth="1"/>
    <col min="10" max="10" width="8.28515625" bestFit="1" customWidth="1"/>
    <col min="11" max="11" width="9.5703125" bestFit="1" customWidth="1"/>
    <col min="12" max="12" width="10.5703125" bestFit="1" customWidth="1"/>
  </cols>
  <sheetData>
    <row r="1" spans="2:13" ht="15.75" thickBot="1" x14ac:dyDescent="0.3"/>
    <row r="2" spans="2:13" ht="15.75" thickTop="1" x14ac:dyDescent="0.25">
      <c r="B2" s="115" t="s">
        <v>113</v>
      </c>
      <c r="C2" s="116"/>
      <c r="D2" s="116"/>
      <c r="E2" s="116"/>
      <c r="F2" s="116"/>
      <c r="G2" s="116"/>
      <c r="H2" s="116"/>
      <c r="I2" s="117"/>
      <c r="J2" s="77"/>
      <c r="K2" s="77"/>
      <c r="L2" s="77"/>
      <c r="M2" s="9"/>
    </row>
    <row r="3" spans="2:13" x14ac:dyDescent="0.25">
      <c r="B3" s="118" t="s">
        <v>114</v>
      </c>
      <c r="C3" s="119"/>
      <c r="D3" s="119"/>
      <c r="E3" s="119"/>
      <c r="F3" s="119"/>
      <c r="G3" s="119"/>
      <c r="H3" s="119"/>
      <c r="I3" s="120"/>
      <c r="J3" s="77"/>
      <c r="K3" s="77"/>
      <c r="L3" s="77"/>
      <c r="M3" s="9"/>
    </row>
    <row r="4" spans="2:13" x14ac:dyDescent="0.25">
      <c r="B4" s="118" t="s">
        <v>9</v>
      </c>
      <c r="C4" s="119"/>
      <c r="D4" s="119"/>
      <c r="E4" s="119"/>
      <c r="F4" s="119"/>
      <c r="G4" s="119"/>
      <c r="H4" s="119"/>
      <c r="I4" s="120"/>
      <c r="J4" s="77"/>
      <c r="K4" s="77"/>
      <c r="L4" s="77"/>
      <c r="M4" s="9"/>
    </row>
    <row r="5" spans="2:13" ht="15.75" thickBot="1" x14ac:dyDescent="0.3">
      <c r="B5" s="121"/>
      <c r="C5" s="122"/>
      <c r="D5" s="122"/>
      <c r="E5" s="122"/>
      <c r="F5" s="122"/>
      <c r="G5" s="122"/>
      <c r="H5" s="122"/>
      <c r="I5" s="123"/>
      <c r="J5" s="99"/>
      <c r="K5" s="99"/>
      <c r="L5" s="99"/>
      <c r="M5" s="9"/>
    </row>
    <row r="6" spans="2:13" ht="30.75" thickBot="1" x14ac:dyDescent="0.3">
      <c r="B6" s="68" t="s">
        <v>10</v>
      </c>
      <c r="C6" s="63" t="s">
        <v>11</v>
      </c>
      <c r="D6" s="62" t="s">
        <v>13</v>
      </c>
      <c r="E6" s="94" t="s">
        <v>125</v>
      </c>
      <c r="F6" s="96" t="s">
        <v>126</v>
      </c>
      <c r="G6" s="96" t="s">
        <v>127</v>
      </c>
      <c r="H6" s="95" t="s">
        <v>128</v>
      </c>
      <c r="I6" s="69" t="s">
        <v>111</v>
      </c>
      <c r="J6" s="98"/>
      <c r="K6" s="90"/>
      <c r="L6" s="9"/>
    </row>
    <row r="7" spans="2:13" x14ac:dyDescent="0.25">
      <c r="B7" s="17" t="s">
        <v>52</v>
      </c>
      <c r="C7" s="10" t="s">
        <v>56</v>
      </c>
      <c r="D7" s="61">
        <v>5600</v>
      </c>
      <c r="E7" s="100">
        <f>PMT(1.5%,24,D7,F7)</f>
        <v>-929.16326766211114</v>
      </c>
      <c r="F7" s="58">
        <v>18600</v>
      </c>
      <c r="G7" s="58">
        <v>210</v>
      </c>
      <c r="H7" s="102">
        <f>FV(0.75%,12,E7)</f>
        <v>11621.589809228937</v>
      </c>
      <c r="I7" s="92">
        <f>D7-E7-G7</f>
        <v>6319.1632676621111</v>
      </c>
      <c r="J7" s="91"/>
      <c r="K7" s="90"/>
    </row>
    <row r="8" spans="2:13" x14ac:dyDescent="0.25">
      <c r="B8" s="17" t="s">
        <v>53</v>
      </c>
      <c r="C8" s="10" t="s">
        <v>57</v>
      </c>
      <c r="D8" s="61">
        <v>7700</v>
      </c>
      <c r="E8" s="100">
        <f t="shared" ref="E8:E30" si="0">PMT(1.5%,24,D8,F8)</f>
        <v>-1229.5788528273281</v>
      </c>
      <c r="F8" s="58">
        <v>24200</v>
      </c>
      <c r="G8" s="58">
        <v>255</v>
      </c>
      <c r="H8" s="102">
        <f t="shared" ref="H8:H30" si="1">FV(0.75%,12,E8)</f>
        <v>15379.063683410586</v>
      </c>
      <c r="I8" s="92">
        <f t="shared" ref="I8:I30" si="2">D8-E8-G8</f>
        <v>8674.5788528273279</v>
      </c>
      <c r="J8" s="91"/>
      <c r="K8" s="90"/>
    </row>
    <row r="9" spans="2:13" x14ac:dyDescent="0.25">
      <c r="B9" s="17" t="s">
        <v>54</v>
      </c>
      <c r="C9" s="10" t="s">
        <v>58</v>
      </c>
      <c r="D9" s="61">
        <v>9000</v>
      </c>
      <c r="E9" s="100">
        <f t="shared" si="0"/>
        <v>-1423.6993626748717</v>
      </c>
      <c r="F9" s="58">
        <v>27900</v>
      </c>
      <c r="G9" s="58">
        <v>291</v>
      </c>
      <c r="H9" s="102">
        <f t="shared" si="1"/>
        <v>17807.042723824961</v>
      </c>
      <c r="I9" s="92">
        <f t="shared" si="2"/>
        <v>10132.699362674872</v>
      </c>
      <c r="J9" s="91"/>
      <c r="K9" s="90"/>
    </row>
    <row r="10" spans="2:13" x14ac:dyDescent="0.25">
      <c r="B10" s="17" t="s">
        <v>55</v>
      </c>
      <c r="C10" s="10" t="s">
        <v>59</v>
      </c>
      <c r="D10" s="61">
        <v>11000</v>
      </c>
      <c r="E10" s="100">
        <f t="shared" si="0"/>
        <v>-1750.554229415696</v>
      </c>
      <c r="F10" s="58">
        <v>34400</v>
      </c>
      <c r="G10" s="104">
        <v>354</v>
      </c>
      <c r="H10" s="102">
        <f t="shared" si="1"/>
        <v>21895.208195507588</v>
      </c>
      <c r="I10" s="92">
        <f t="shared" si="2"/>
        <v>12396.554229415697</v>
      </c>
      <c r="J10" s="91"/>
      <c r="K10" s="90"/>
    </row>
    <row r="11" spans="2:13" x14ac:dyDescent="0.25">
      <c r="B11" s="17" t="s">
        <v>23</v>
      </c>
      <c r="C11" s="10" t="s">
        <v>60</v>
      </c>
      <c r="D11" s="61">
        <v>11200</v>
      </c>
      <c r="E11" s="100">
        <f t="shared" si="0"/>
        <v>-1771.0162804004503</v>
      </c>
      <c r="F11" s="58">
        <v>34700</v>
      </c>
      <c r="G11" s="104">
        <v>360</v>
      </c>
      <c r="H11" s="102">
        <f t="shared" si="1"/>
        <v>22151.139065222964</v>
      </c>
      <c r="I11" s="92">
        <f t="shared" si="2"/>
        <v>12611.01628040045</v>
      </c>
      <c r="J11" s="91"/>
      <c r="K11" s="90"/>
    </row>
    <row r="12" spans="2:13" x14ac:dyDescent="0.25">
      <c r="B12" s="17" t="s">
        <v>15</v>
      </c>
      <c r="C12" s="10" t="s">
        <v>16</v>
      </c>
      <c r="D12" s="61">
        <v>14300</v>
      </c>
      <c r="E12" s="100">
        <f t="shared" si="0"/>
        <v>-2243.5903244284564</v>
      </c>
      <c r="F12" s="58">
        <v>43800</v>
      </c>
      <c r="G12" s="104">
        <v>450</v>
      </c>
      <c r="H12" s="102">
        <f t="shared" si="1"/>
        <v>28061.899730569414</v>
      </c>
      <c r="I12" s="92">
        <f t="shared" si="2"/>
        <v>16093.590324428456</v>
      </c>
      <c r="J12" s="91"/>
      <c r="K12" s="90"/>
    </row>
    <row r="13" spans="2:13" x14ac:dyDescent="0.25">
      <c r="B13" s="17" t="s">
        <v>17</v>
      </c>
      <c r="C13" s="10" t="s">
        <v>32</v>
      </c>
      <c r="D13" s="61">
        <v>14500</v>
      </c>
      <c r="E13" s="100">
        <f t="shared" si="0"/>
        <v>-2278.0220162010146</v>
      </c>
      <c r="F13" s="58">
        <v>44500</v>
      </c>
      <c r="G13" s="104">
        <v>459</v>
      </c>
      <c r="H13" s="102">
        <f t="shared" si="1"/>
        <v>28492.557088802379</v>
      </c>
      <c r="I13" s="92">
        <f t="shared" si="2"/>
        <v>16319.022016201016</v>
      </c>
      <c r="J13" s="91"/>
      <c r="K13" s="90"/>
    </row>
    <row r="14" spans="2:13" x14ac:dyDescent="0.25">
      <c r="B14" s="17" t="s">
        <v>18</v>
      </c>
      <c r="C14" s="10" t="s">
        <v>33</v>
      </c>
      <c r="D14" s="61">
        <v>18500</v>
      </c>
      <c r="E14" s="100">
        <f t="shared" si="0"/>
        <v>-2931.7317496826627</v>
      </c>
      <c r="F14" s="58">
        <v>57500</v>
      </c>
      <c r="G14" s="104">
        <v>600</v>
      </c>
      <c r="H14" s="102">
        <f t="shared" si="1"/>
        <v>36668.888032167626</v>
      </c>
      <c r="I14" s="92">
        <f t="shared" si="2"/>
        <v>20831.731749682662</v>
      </c>
      <c r="J14" s="91"/>
      <c r="K14" s="90"/>
    </row>
    <row r="15" spans="2:13" x14ac:dyDescent="0.25">
      <c r="B15" s="17" t="s">
        <v>19</v>
      </c>
      <c r="C15" s="10" t="s">
        <v>34</v>
      </c>
      <c r="D15" s="61">
        <v>17000</v>
      </c>
      <c r="E15" s="100">
        <f t="shared" si="0"/>
        <v>-2664.7630358961019</v>
      </c>
      <c r="F15" s="58">
        <v>52000</v>
      </c>
      <c r="G15" s="104">
        <v>528</v>
      </c>
      <c r="H15" s="102">
        <f t="shared" si="1"/>
        <v>33329.753790096933</v>
      </c>
      <c r="I15" s="92">
        <f t="shared" si="2"/>
        <v>19136.763035896103</v>
      </c>
      <c r="J15" s="91"/>
      <c r="K15" s="90"/>
    </row>
    <row r="16" spans="2:13" x14ac:dyDescent="0.25">
      <c r="B16" s="17" t="s">
        <v>20</v>
      </c>
      <c r="C16" s="10" t="s">
        <v>35</v>
      </c>
      <c r="D16" s="61">
        <v>16000</v>
      </c>
      <c r="E16" s="100">
        <f t="shared" si="0"/>
        <v>-2513.5590382150181</v>
      </c>
      <c r="F16" s="58">
        <v>49100</v>
      </c>
      <c r="G16" s="104">
        <v>504</v>
      </c>
      <c r="H16" s="102">
        <f t="shared" si="1"/>
        <v>31438.556731708512</v>
      </c>
      <c r="I16" s="92">
        <f t="shared" si="2"/>
        <v>18009.559038215019</v>
      </c>
      <c r="J16" s="91"/>
      <c r="K16" s="90"/>
    </row>
    <row r="17" spans="2:11" x14ac:dyDescent="0.25">
      <c r="B17" s="17" t="s">
        <v>21</v>
      </c>
      <c r="C17" s="10" t="s">
        <v>36</v>
      </c>
      <c r="D17" s="61">
        <v>9500</v>
      </c>
      <c r="E17" s="100">
        <f t="shared" si="0"/>
        <v>-1522.0020277955944</v>
      </c>
      <c r="F17" s="58">
        <v>30000</v>
      </c>
      <c r="G17" s="104">
        <v>315</v>
      </c>
      <c r="H17" s="102">
        <f t="shared" si="1"/>
        <v>19036.571796860251</v>
      </c>
      <c r="I17" s="92">
        <f t="shared" si="2"/>
        <v>10707.002027795594</v>
      </c>
      <c r="J17" s="91"/>
      <c r="K17" s="90"/>
    </row>
    <row r="18" spans="2:11" x14ac:dyDescent="0.25">
      <c r="B18" s="17" t="s">
        <v>22</v>
      </c>
      <c r="C18" s="10" t="s">
        <v>37</v>
      </c>
      <c r="D18" s="61">
        <v>7500</v>
      </c>
      <c r="E18" s="100">
        <f t="shared" si="0"/>
        <v>-1184.6699304639176</v>
      </c>
      <c r="F18" s="58">
        <v>23200</v>
      </c>
      <c r="G18" s="104">
        <v>240</v>
      </c>
      <c r="H18" s="102">
        <f t="shared" si="1"/>
        <v>14817.361458789435</v>
      </c>
      <c r="I18" s="92">
        <f t="shared" si="2"/>
        <v>8444.6699304639169</v>
      </c>
      <c r="J18" s="91"/>
      <c r="K18" s="90"/>
    </row>
    <row r="19" spans="2:11" x14ac:dyDescent="0.25">
      <c r="B19" s="17" t="s">
        <v>23</v>
      </c>
      <c r="C19" s="10" t="s">
        <v>38</v>
      </c>
      <c r="D19" s="61">
        <v>9000</v>
      </c>
      <c r="E19" s="100">
        <f t="shared" si="0"/>
        <v>-1448.1462340535279</v>
      </c>
      <c r="F19" s="58">
        <v>28600</v>
      </c>
      <c r="G19" s="104">
        <v>300</v>
      </c>
      <c r="H19" s="102">
        <f t="shared" si="1"/>
        <v>18112.814078730738</v>
      </c>
      <c r="I19" s="92">
        <f t="shared" si="2"/>
        <v>10148.146234053527</v>
      </c>
      <c r="J19" s="91"/>
      <c r="K19" s="90"/>
    </row>
    <row r="20" spans="2:11" x14ac:dyDescent="0.25">
      <c r="B20" s="17" t="s">
        <v>24</v>
      </c>
      <c r="C20" s="10" t="s">
        <v>39</v>
      </c>
      <c r="D20" s="61">
        <v>9700</v>
      </c>
      <c r="E20" s="100">
        <f t="shared" si="0"/>
        <v>-1556.4337195681524</v>
      </c>
      <c r="F20" s="58">
        <v>30700</v>
      </c>
      <c r="G20" s="104">
        <v>330</v>
      </c>
      <c r="H20" s="102">
        <f t="shared" si="1"/>
        <v>19467.229155093213</v>
      </c>
      <c r="I20" s="92">
        <f t="shared" si="2"/>
        <v>10926.433719568153</v>
      </c>
      <c r="J20" s="91"/>
      <c r="K20" s="90"/>
    </row>
    <row r="21" spans="2:11" x14ac:dyDescent="0.25">
      <c r="B21" s="17" t="s">
        <v>22</v>
      </c>
      <c r="C21" s="10" t="s">
        <v>40</v>
      </c>
      <c r="D21" s="61">
        <v>9300</v>
      </c>
      <c r="E21" s="100">
        <f t="shared" si="0"/>
        <v>-1473.6006952352332</v>
      </c>
      <c r="F21" s="58">
        <v>28900</v>
      </c>
      <c r="G21" s="104">
        <v>300</v>
      </c>
      <c r="H21" s="102">
        <f t="shared" si="1"/>
        <v>18431.187950109706</v>
      </c>
      <c r="I21" s="92">
        <f t="shared" si="2"/>
        <v>10473.600695235233</v>
      </c>
      <c r="J21" s="91"/>
      <c r="K21" s="90"/>
    </row>
    <row r="22" spans="2:11" x14ac:dyDescent="0.25">
      <c r="B22" s="17" t="s">
        <v>25</v>
      </c>
      <c r="C22" s="10" t="s">
        <v>41</v>
      </c>
      <c r="D22" s="61">
        <v>5000</v>
      </c>
      <c r="E22" s="100">
        <f t="shared" si="0"/>
        <v>-822.37578214748669</v>
      </c>
      <c r="F22" s="58">
        <v>16400</v>
      </c>
      <c r="G22" s="104">
        <v>177</v>
      </c>
      <c r="H22" s="102">
        <f t="shared" si="1"/>
        <v>10285.936112400659</v>
      </c>
      <c r="I22" s="92">
        <f t="shared" si="2"/>
        <v>5645.3757821474865</v>
      </c>
      <c r="J22" s="91"/>
      <c r="K22" s="90"/>
    </row>
    <row r="23" spans="2:11" x14ac:dyDescent="0.25">
      <c r="B23" s="17" t="s">
        <v>21</v>
      </c>
      <c r="C23" s="10" t="s">
        <v>36</v>
      </c>
      <c r="D23" s="61">
        <v>6000</v>
      </c>
      <c r="E23" s="100">
        <f t="shared" si="0"/>
        <v>-991.04183081332508</v>
      </c>
      <c r="F23" s="58">
        <v>19800</v>
      </c>
      <c r="G23" s="104">
        <v>210</v>
      </c>
      <c r="H23" s="102">
        <f t="shared" si="1"/>
        <v>12395.541281436066</v>
      </c>
      <c r="I23" s="92">
        <f t="shared" si="2"/>
        <v>6781.0418308133249</v>
      </c>
      <c r="J23" s="91"/>
      <c r="K23" s="90"/>
    </row>
    <row r="24" spans="2:11" x14ac:dyDescent="0.25">
      <c r="B24" s="17" t="s">
        <v>27</v>
      </c>
      <c r="C24" s="10" t="s">
        <v>43</v>
      </c>
      <c r="D24" s="61">
        <v>9300</v>
      </c>
      <c r="E24" s="100">
        <f t="shared" si="0"/>
        <v>-1484.0779258260859</v>
      </c>
      <c r="F24" s="58">
        <v>29200</v>
      </c>
      <c r="G24" s="104">
        <v>312</v>
      </c>
      <c r="H24" s="102">
        <f t="shared" si="1"/>
        <v>18562.232816497897</v>
      </c>
      <c r="I24" s="92">
        <f t="shared" si="2"/>
        <v>10472.077925826086</v>
      </c>
      <c r="J24" s="91"/>
      <c r="K24" s="90"/>
    </row>
    <row r="25" spans="2:11" x14ac:dyDescent="0.25">
      <c r="B25" s="17" t="s">
        <v>28</v>
      </c>
      <c r="C25" s="10" t="s">
        <v>44</v>
      </c>
      <c r="D25" s="61">
        <v>8000</v>
      </c>
      <c r="E25" s="100">
        <f t="shared" si="0"/>
        <v>-1279.4801853876895</v>
      </c>
      <c r="F25" s="58">
        <v>25200</v>
      </c>
      <c r="G25" s="104">
        <v>267</v>
      </c>
      <c r="H25" s="102">
        <f t="shared" si="1"/>
        <v>16003.20890969533</v>
      </c>
      <c r="I25" s="92">
        <f t="shared" si="2"/>
        <v>9012.4801853876888</v>
      </c>
      <c r="J25" s="91"/>
      <c r="K25" s="90"/>
    </row>
    <row r="26" spans="2:11" x14ac:dyDescent="0.25">
      <c r="B26" s="17" t="s">
        <v>29</v>
      </c>
      <c r="C26" s="10" t="s">
        <v>45</v>
      </c>
      <c r="D26" s="61">
        <v>8000</v>
      </c>
      <c r="E26" s="100">
        <f t="shared" si="0"/>
        <v>-1269.002954796837</v>
      </c>
      <c r="F26" s="58">
        <v>24900</v>
      </c>
      <c r="G26" s="104">
        <v>261</v>
      </c>
      <c r="H26" s="102">
        <f t="shared" si="1"/>
        <v>15872.164043307142</v>
      </c>
      <c r="I26" s="92">
        <f t="shared" si="2"/>
        <v>9008.002954796837</v>
      </c>
      <c r="J26" s="91"/>
      <c r="K26" s="90"/>
    </row>
    <row r="27" spans="2:11" x14ac:dyDescent="0.25">
      <c r="B27" s="17" t="s">
        <v>30</v>
      </c>
      <c r="C27" s="10" t="s">
        <v>46</v>
      </c>
      <c r="D27" s="61">
        <v>6000</v>
      </c>
      <c r="E27" s="100">
        <f t="shared" si="0"/>
        <v>-956.11772884381617</v>
      </c>
      <c r="F27" s="58">
        <v>18800</v>
      </c>
      <c r="G27" s="104">
        <v>195</v>
      </c>
      <c r="H27" s="102">
        <f t="shared" si="1"/>
        <v>11958.7250601421</v>
      </c>
      <c r="I27" s="92">
        <f t="shared" si="2"/>
        <v>6761.1177288438157</v>
      </c>
      <c r="J27" s="91"/>
      <c r="K27" s="90"/>
    </row>
    <row r="28" spans="2:11" x14ac:dyDescent="0.25">
      <c r="B28" s="17" t="s">
        <v>23</v>
      </c>
      <c r="C28" s="10" t="s">
        <v>47</v>
      </c>
      <c r="D28" s="61">
        <v>7500</v>
      </c>
      <c r="E28" s="100">
        <f t="shared" si="0"/>
        <v>-1292.9346465693948</v>
      </c>
      <c r="F28" s="58">
        <v>26300</v>
      </c>
      <c r="G28" s="104">
        <v>240</v>
      </c>
      <c r="H28" s="102">
        <f t="shared" si="1"/>
        <v>16171.491744800724</v>
      </c>
      <c r="I28" s="92">
        <f t="shared" si="2"/>
        <v>8552.9346465693943</v>
      </c>
      <c r="J28" s="91"/>
      <c r="K28" s="90"/>
    </row>
    <row r="29" spans="2:11" x14ac:dyDescent="0.25">
      <c r="B29" s="17" t="s">
        <v>22</v>
      </c>
      <c r="C29" s="10" t="s">
        <v>40</v>
      </c>
      <c r="D29" s="61">
        <v>8300</v>
      </c>
      <c r="E29" s="100">
        <f t="shared" si="0"/>
        <v>-1336.3663383419525</v>
      </c>
      <c r="F29" s="58">
        <v>26400</v>
      </c>
      <c r="G29" s="104">
        <v>276</v>
      </c>
      <c r="H29" s="102">
        <f t="shared" si="1"/>
        <v>16714.717380238864</v>
      </c>
      <c r="I29" s="92">
        <f t="shared" si="2"/>
        <v>9360.3663383419516</v>
      </c>
      <c r="J29" s="91"/>
      <c r="K29" s="90"/>
    </row>
    <row r="30" spans="2:11" ht="15.75" thickBot="1" x14ac:dyDescent="0.3">
      <c r="B30" s="18" t="s">
        <v>31</v>
      </c>
      <c r="C30" s="19" t="s">
        <v>27</v>
      </c>
      <c r="D30" s="71">
        <v>10000</v>
      </c>
      <c r="E30" s="101">
        <f t="shared" si="0"/>
        <v>-1574.9033603559558</v>
      </c>
      <c r="F30" s="74">
        <v>30800</v>
      </c>
      <c r="G30" s="74">
        <v>315</v>
      </c>
      <c r="H30" s="103">
        <f t="shared" si="1"/>
        <v>19698.23978221339</v>
      </c>
      <c r="I30" s="93">
        <f t="shared" si="2"/>
        <v>11259.903360355956</v>
      </c>
      <c r="J30" s="97"/>
      <c r="K30" s="9"/>
    </row>
    <row r="31" spans="2:11" ht="15.75" thickTop="1" x14ac:dyDescent="0.25"/>
  </sheetData>
  <mergeCells count="4">
    <mergeCell ref="B5:I5"/>
    <mergeCell ref="B4:I4"/>
    <mergeCell ref="B3:I3"/>
    <mergeCell ref="B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2:H30"/>
  <sheetViews>
    <sheetView topLeftCell="B4" zoomScale="85" zoomScaleNormal="85" workbookViewId="0">
      <selection activeCell="B7" sqref="B7"/>
    </sheetView>
  </sheetViews>
  <sheetFormatPr defaultRowHeight="15" x14ac:dyDescent="0.25"/>
  <cols>
    <col min="2" max="2" width="18.42578125" customWidth="1"/>
    <col min="3" max="4" width="13.7109375" customWidth="1"/>
    <col min="5" max="5" width="19.7109375" customWidth="1"/>
    <col min="6" max="6" width="15.7109375" customWidth="1"/>
    <col min="7" max="8" width="13.7109375" customWidth="1"/>
  </cols>
  <sheetData>
    <row r="2" spans="2:8" x14ac:dyDescent="0.25">
      <c r="B2" s="4" t="s">
        <v>48</v>
      </c>
      <c r="C2" s="4"/>
      <c r="D2" s="4"/>
      <c r="E2" s="4"/>
      <c r="F2" s="4"/>
      <c r="G2" s="4"/>
      <c r="H2" s="4"/>
    </row>
    <row r="3" spans="2:8" x14ac:dyDescent="0.25">
      <c r="B3" s="4" t="s">
        <v>49</v>
      </c>
      <c r="C3" s="4"/>
      <c r="D3" s="4"/>
      <c r="E3" s="4"/>
      <c r="F3" s="4"/>
      <c r="G3" s="4"/>
      <c r="H3" s="4"/>
    </row>
    <row r="4" spans="2:8" x14ac:dyDescent="0.25">
      <c r="B4" s="4" t="s">
        <v>9</v>
      </c>
      <c r="C4" s="4"/>
      <c r="D4" s="4"/>
      <c r="E4" s="4"/>
      <c r="F4" s="4"/>
      <c r="G4" s="4"/>
      <c r="H4" s="4"/>
    </row>
    <row r="5" spans="2:8" ht="3.75" customHeight="1" x14ac:dyDescent="0.25">
      <c r="B5" s="4"/>
      <c r="C5" s="4"/>
      <c r="D5" s="4"/>
      <c r="E5" s="4"/>
      <c r="F5" s="4"/>
      <c r="G5" s="4"/>
      <c r="H5" s="4"/>
    </row>
    <row r="6" spans="2:8" x14ac:dyDescent="0.25">
      <c r="B6" s="4" t="s">
        <v>10</v>
      </c>
      <c r="C6" s="4" t="s">
        <v>11</v>
      </c>
      <c r="D6" s="4" t="s">
        <v>50</v>
      </c>
      <c r="E6" s="4" t="s">
        <v>51</v>
      </c>
      <c r="F6" s="4" t="s">
        <v>12</v>
      </c>
      <c r="G6" s="4" t="s">
        <v>13</v>
      </c>
      <c r="H6" s="4" t="s">
        <v>14</v>
      </c>
    </row>
    <row r="7" spans="2:8" x14ac:dyDescent="0.25">
      <c r="B7" s="4" t="s">
        <v>52</v>
      </c>
      <c r="C7" s="4" t="s">
        <v>56</v>
      </c>
      <c r="D7" s="4" t="s">
        <v>79</v>
      </c>
      <c r="E7" s="4" t="s">
        <v>65</v>
      </c>
      <c r="F7" s="5">
        <v>36374</v>
      </c>
      <c r="G7" s="4">
        <v>5600</v>
      </c>
      <c r="H7" s="4">
        <v>0.54</v>
      </c>
    </row>
    <row r="8" spans="2:8" x14ac:dyDescent="0.25">
      <c r="B8" s="4" t="s">
        <v>53</v>
      </c>
      <c r="C8" s="4" t="s">
        <v>57</v>
      </c>
      <c r="D8" s="4" t="s">
        <v>61</v>
      </c>
      <c r="E8" s="4" t="s">
        <v>66</v>
      </c>
      <c r="F8" s="6">
        <v>36172</v>
      </c>
      <c r="G8" s="4">
        <v>7700</v>
      </c>
      <c r="H8" s="4">
        <v>0.87</v>
      </c>
    </row>
    <row r="9" spans="2:8" x14ac:dyDescent="0.25">
      <c r="B9" s="4" t="s">
        <v>54</v>
      </c>
      <c r="C9" s="4" t="s">
        <v>58</v>
      </c>
      <c r="D9" s="4" t="s">
        <v>61</v>
      </c>
      <c r="E9" s="4" t="s">
        <v>66</v>
      </c>
      <c r="F9" s="5">
        <v>72599</v>
      </c>
      <c r="G9" s="4">
        <v>9000</v>
      </c>
      <c r="H9" s="4">
        <v>0.68</v>
      </c>
    </row>
    <row r="10" spans="2:8" ht="15.75" customHeight="1" x14ac:dyDescent="0.25">
      <c r="B10" s="4" t="s">
        <v>55</v>
      </c>
      <c r="C10" s="4" t="s">
        <v>59</v>
      </c>
      <c r="D10" s="4" t="s">
        <v>62</v>
      </c>
      <c r="E10" s="4" t="s">
        <v>67</v>
      </c>
      <c r="F10" s="5">
        <v>36944</v>
      </c>
      <c r="G10" s="4">
        <v>11000</v>
      </c>
      <c r="H10" s="4">
        <v>0.98</v>
      </c>
    </row>
    <row r="11" spans="2:8" x14ac:dyDescent="0.25">
      <c r="B11" s="4" t="s">
        <v>23</v>
      </c>
      <c r="C11" s="4" t="s">
        <v>60</v>
      </c>
      <c r="D11" s="4" t="s">
        <v>63</v>
      </c>
      <c r="E11" s="4" t="s">
        <v>68</v>
      </c>
      <c r="F11" s="5">
        <v>36519</v>
      </c>
      <c r="G11" s="4">
        <v>11200</v>
      </c>
      <c r="H11" s="4">
        <v>0.99</v>
      </c>
    </row>
    <row r="12" spans="2:8" x14ac:dyDescent="0.25">
      <c r="B12" s="4" t="s">
        <v>15</v>
      </c>
      <c r="C12" s="4" t="s">
        <v>16</v>
      </c>
      <c r="D12" s="4" t="s">
        <v>79</v>
      </c>
      <c r="E12" s="4" t="s">
        <v>69</v>
      </c>
      <c r="F12" s="7">
        <v>36937</v>
      </c>
      <c r="G12" s="4">
        <v>14300</v>
      </c>
      <c r="H12" s="4">
        <v>0.12</v>
      </c>
    </row>
    <row r="13" spans="2:8" x14ac:dyDescent="0.25">
      <c r="B13" s="4" t="s">
        <v>17</v>
      </c>
      <c r="C13" s="4" t="s">
        <v>32</v>
      </c>
      <c r="D13" s="4" t="s">
        <v>64</v>
      </c>
      <c r="E13" s="4" t="s">
        <v>70</v>
      </c>
      <c r="F13" s="8">
        <v>36951</v>
      </c>
      <c r="G13" s="4">
        <v>14500</v>
      </c>
      <c r="H13" s="4">
        <v>0.87</v>
      </c>
    </row>
    <row r="14" spans="2:8" x14ac:dyDescent="0.25">
      <c r="B14" s="4" t="s">
        <v>18</v>
      </c>
      <c r="C14" s="4" t="s">
        <v>33</v>
      </c>
      <c r="D14" s="4" t="s">
        <v>64</v>
      </c>
      <c r="E14" s="4" t="s">
        <v>71</v>
      </c>
      <c r="F14" s="8">
        <v>36989</v>
      </c>
      <c r="G14" s="4">
        <v>18500</v>
      </c>
      <c r="H14" s="4">
        <v>0.98</v>
      </c>
    </row>
    <row r="15" spans="2:8" x14ac:dyDescent="0.25">
      <c r="B15" s="4" t="s">
        <v>19</v>
      </c>
      <c r="C15" s="4" t="s">
        <v>34</v>
      </c>
      <c r="D15" s="4" t="s">
        <v>79</v>
      </c>
      <c r="E15" s="4" t="s">
        <v>72</v>
      </c>
      <c r="F15" s="8">
        <v>37012</v>
      </c>
      <c r="G15" s="4">
        <v>17000</v>
      </c>
      <c r="H15" s="4">
        <v>0.45</v>
      </c>
    </row>
    <row r="16" spans="2:8" x14ac:dyDescent="0.25">
      <c r="B16" s="4" t="s">
        <v>20</v>
      </c>
      <c r="C16" s="4" t="s">
        <v>35</v>
      </c>
      <c r="D16" s="4" t="s">
        <v>64</v>
      </c>
      <c r="E16" s="4" t="s">
        <v>73</v>
      </c>
      <c r="F16" s="8">
        <v>37023</v>
      </c>
      <c r="G16" s="4">
        <v>16000</v>
      </c>
      <c r="H16" s="4">
        <v>0.68</v>
      </c>
    </row>
    <row r="17" spans="2:8" x14ac:dyDescent="0.25">
      <c r="B17" s="4" t="s">
        <v>21</v>
      </c>
      <c r="C17" s="4" t="s">
        <v>36</v>
      </c>
      <c r="D17" s="4" t="s">
        <v>64</v>
      </c>
      <c r="E17" s="4" t="s">
        <v>74</v>
      </c>
      <c r="F17" s="8">
        <v>37052</v>
      </c>
      <c r="G17" s="4">
        <v>9500</v>
      </c>
      <c r="H17" s="4">
        <v>0.7</v>
      </c>
    </row>
    <row r="18" spans="2:8" x14ac:dyDescent="0.25">
      <c r="B18" s="4" t="s">
        <v>22</v>
      </c>
      <c r="C18" s="4" t="s">
        <v>37</v>
      </c>
      <c r="D18" s="4" t="s">
        <v>63</v>
      </c>
      <c r="E18" s="4" t="s">
        <v>75</v>
      </c>
      <c r="F18" s="8">
        <v>36693</v>
      </c>
      <c r="G18" s="4">
        <v>7500</v>
      </c>
      <c r="H18" s="4">
        <v>0.82</v>
      </c>
    </row>
    <row r="19" spans="2:8" x14ac:dyDescent="0.25">
      <c r="B19" s="4" t="s">
        <v>23</v>
      </c>
      <c r="C19" s="4" t="s">
        <v>38</v>
      </c>
      <c r="D19" s="4" t="s">
        <v>61</v>
      </c>
      <c r="E19" s="4" t="s">
        <v>66</v>
      </c>
      <c r="F19" s="8">
        <v>36708</v>
      </c>
      <c r="G19" s="4">
        <v>9000</v>
      </c>
      <c r="H19" s="4">
        <v>0.46</v>
      </c>
    </row>
    <row r="20" spans="2:8" x14ac:dyDescent="0.25">
      <c r="B20" s="4" t="s">
        <v>24</v>
      </c>
      <c r="C20" s="4" t="s">
        <v>39</v>
      </c>
      <c r="D20" s="4" t="s">
        <v>63</v>
      </c>
      <c r="E20" s="4" t="s">
        <v>76</v>
      </c>
      <c r="F20" s="8">
        <v>36750</v>
      </c>
      <c r="G20" s="4">
        <v>9700</v>
      </c>
      <c r="H20" s="4">
        <v>0.35</v>
      </c>
    </row>
    <row r="21" spans="2:8" x14ac:dyDescent="0.25">
      <c r="B21" s="4" t="s">
        <v>22</v>
      </c>
      <c r="C21" s="4" t="s">
        <v>40</v>
      </c>
      <c r="D21" s="4" t="s">
        <v>63</v>
      </c>
      <c r="E21" s="4" t="s">
        <v>69</v>
      </c>
      <c r="F21" s="8">
        <v>36475</v>
      </c>
      <c r="G21" s="4">
        <v>9300</v>
      </c>
      <c r="H21" s="4">
        <v>0.77</v>
      </c>
    </row>
    <row r="22" spans="2:8" x14ac:dyDescent="0.25">
      <c r="B22" s="4" t="s">
        <v>25</v>
      </c>
      <c r="C22" s="4" t="s">
        <v>41</v>
      </c>
      <c r="D22" s="4" t="s">
        <v>62</v>
      </c>
      <c r="E22" s="4" t="s">
        <v>78</v>
      </c>
      <c r="F22" s="8">
        <v>36171</v>
      </c>
      <c r="G22" s="4">
        <v>5000</v>
      </c>
      <c r="H22" s="4">
        <v>0.59</v>
      </c>
    </row>
    <row r="23" spans="2:8" x14ac:dyDescent="0.25">
      <c r="B23" s="4" t="s">
        <v>21</v>
      </c>
      <c r="C23" s="4" t="s">
        <v>36</v>
      </c>
      <c r="D23" s="4" t="s">
        <v>63</v>
      </c>
      <c r="E23" s="4" t="s">
        <v>69</v>
      </c>
      <c r="F23" s="8">
        <v>36930</v>
      </c>
      <c r="G23" s="4">
        <v>6000</v>
      </c>
      <c r="H23" s="4">
        <v>0.68</v>
      </c>
    </row>
    <row r="24" spans="2:8" x14ac:dyDescent="0.25">
      <c r="B24" s="4" t="s">
        <v>27</v>
      </c>
      <c r="C24" s="4" t="s">
        <v>43</v>
      </c>
      <c r="D24" s="4" t="s">
        <v>62</v>
      </c>
      <c r="E24" s="4" t="s">
        <v>69</v>
      </c>
      <c r="F24" s="8">
        <v>36650</v>
      </c>
      <c r="G24" s="4">
        <v>9300</v>
      </c>
      <c r="H24" s="4">
        <v>0.54</v>
      </c>
    </row>
    <row r="25" spans="2:8" x14ac:dyDescent="0.25">
      <c r="B25" s="4" t="s">
        <v>28</v>
      </c>
      <c r="C25" s="4" t="s">
        <v>44</v>
      </c>
      <c r="D25" s="4" t="s">
        <v>62</v>
      </c>
      <c r="E25" s="4" t="s">
        <v>77</v>
      </c>
      <c r="F25" s="8">
        <v>37020</v>
      </c>
      <c r="G25" s="4">
        <v>8000</v>
      </c>
      <c r="H25" s="4">
        <v>0.87</v>
      </c>
    </row>
    <row r="26" spans="2:8" x14ac:dyDescent="0.25">
      <c r="B26" s="4" t="s">
        <v>29</v>
      </c>
      <c r="C26" s="4" t="s">
        <v>45</v>
      </c>
      <c r="D26" s="4" t="s">
        <v>63</v>
      </c>
      <c r="E26" s="4" t="s">
        <v>68</v>
      </c>
      <c r="F26" s="8">
        <v>36290</v>
      </c>
      <c r="G26" s="4">
        <v>8000</v>
      </c>
      <c r="H26" s="4">
        <v>0.24</v>
      </c>
    </row>
    <row r="27" spans="2:8" x14ac:dyDescent="0.25">
      <c r="B27" s="4" t="s">
        <v>30</v>
      </c>
      <c r="C27" s="4" t="s">
        <v>46</v>
      </c>
      <c r="D27" s="4" t="s">
        <v>62</v>
      </c>
      <c r="E27" s="4" t="s">
        <v>67</v>
      </c>
      <c r="F27" s="8">
        <v>36314</v>
      </c>
      <c r="G27" s="4">
        <v>6000</v>
      </c>
      <c r="H27" s="4">
        <v>0.87</v>
      </c>
    </row>
    <row r="28" spans="2:8" x14ac:dyDescent="0.25">
      <c r="B28" s="4" t="s">
        <v>23</v>
      </c>
      <c r="C28" s="4" t="s">
        <v>47</v>
      </c>
      <c r="D28" s="4" t="s">
        <v>62</v>
      </c>
      <c r="E28" s="4" t="s">
        <v>78</v>
      </c>
      <c r="F28" s="8">
        <v>37137</v>
      </c>
      <c r="G28" s="4">
        <v>7500</v>
      </c>
      <c r="H28" s="4">
        <v>0.89</v>
      </c>
    </row>
    <row r="29" spans="2:8" x14ac:dyDescent="0.25">
      <c r="B29" s="4" t="s">
        <v>22</v>
      </c>
      <c r="C29" s="4" t="s">
        <v>40</v>
      </c>
      <c r="D29" s="4" t="s">
        <v>61</v>
      </c>
      <c r="E29" s="4" t="s">
        <v>66</v>
      </c>
      <c r="F29" s="8">
        <v>36808</v>
      </c>
      <c r="G29" s="4">
        <v>8300</v>
      </c>
      <c r="H29" s="4">
        <v>0.56000000000000005</v>
      </c>
    </row>
    <row r="30" spans="2:8" x14ac:dyDescent="0.25">
      <c r="B30" s="4" t="s">
        <v>31</v>
      </c>
      <c r="C30" s="4" t="s">
        <v>27</v>
      </c>
      <c r="D30" s="4" t="s">
        <v>79</v>
      </c>
      <c r="E30" s="4" t="s">
        <v>65</v>
      </c>
      <c r="F30" s="8">
        <v>36829</v>
      </c>
      <c r="G30" s="4">
        <v>10000</v>
      </c>
      <c r="H30" s="4">
        <v>0.78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edit</vt:lpstr>
      <vt:lpstr>enter</vt:lpstr>
      <vt:lpstr>insert rows and columns</vt:lpstr>
      <vt:lpstr>format</vt:lpstr>
      <vt:lpstr>reformat</vt:lpstr>
      <vt:lpstr>formula</vt:lpstr>
      <vt:lpstr>functions</vt:lpstr>
      <vt:lpstr>financial functions</vt:lpstr>
      <vt:lpstr>chart</vt:lpstr>
      <vt:lpstr>page setup1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2012-07-02T07:42:31Z</dcterms:created>
  <dcterms:modified xsi:type="dcterms:W3CDTF">2012-07-23T08:45:23Z</dcterms:modified>
</cp:coreProperties>
</file>