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GAL XRF Files/XRF DATA /Perform'X_0353/Final Data Sent/0122_Run_Final_Data/"/>
    </mc:Choice>
  </mc:AlternateContent>
  <xr:revisionPtr revIDLastSave="0" documentId="8_{DFE0B993-E46E-C64E-8DFD-119D07FA8114}" xr6:coauthVersionLast="47" xr6:coauthVersionMax="47" xr10:uidLastSave="{00000000-0000-0000-0000-000000000000}"/>
  <bookViews>
    <workbookView xWindow="5580" yWindow="2300" windowWidth="27640" windowHeight="16940" xr2:uid="{0A9BD8C2-F19B-DB4E-94B6-FE7778FB28A8}"/>
  </bookViews>
  <sheets>
    <sheet name="GAL-DV-21_XRF" sheetId="1" r:id="rId1"/>
  </sheets>
  <definedNames>
    <definedName name="_xlnm.Print_Area" localSheetId="0">'GAL-DV-21_XRF'!$A$1:$BQ$60</definedName>
    <definedName name="_xlnm.Print_Titles" localSheetId="0">'GAL-DV-21_XRF'!$A:$A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80" i="1" l="1"/>
  <c r="AJ81" i="1" s="1"/>
  <c r="AI80" i="1"/>
  <c r="AI81" i="1" s="1"/>
  <c r="AH80" i="1"/>
  <c r="AH81" i="1" s="1"/>
  <c r="AG80" i="1"/>
  <c r="AG81" i="1" s="1"/>
  <c r="AF80" i="1"/>
  <c r="AF81" i="1" s="1"/>
  <c r="T80" i="1"/>
  <c r="T81" i="1" s="1"/>
  <c r="S80" i="1"/>
  <c r="S81" i="1" s="1"/>
  <c r="BN79" i="1"/>
  <c r="BM79" i="1"/>
  <c r="BL79" i="1"/>
  <c r="BK79" i="1"/>
  <c r="BJ79" i="1"/>
  <c r="BI79" i="1"/>
  <c r="BG79" i="1"/>
  <c r="BF79" i="1"/>
  <c r="BE79" i="1"/>
  <c r="BD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BN78" i="1"/>
  <c r="BM78" i="1"/>
  <c r="BL78" i="1"/>
  <c r="BK78" i="1"/>
  <c r="BJ78" i="1"/>
  <c r="BI78" i="1"/>
  <c r="BG78" i="1"/>
  <c r="BF78" i="1"/>
  <c r="BE78" i="1"/>
  <c r="BD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BN77" i="1"/>
  <c r="BM77" i="1"/>
  <c r="BL77" i="1"/>
  <c r="BK77" i="1"/>
  <c r="BJ77" i="1"/>
  <c r="BI77" i="1"/>
  <c r="BG77" i="1"/>
  <c r="BF77" i="1"/>
  <c r="BE77" i="1"/>
  <c r="BD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BN76" i="1"/>
  <c r="BM76" i="1"/>
  <c r="BL76" i="1"/>
  <c r="BK76" i="1"/>
  <c r="BJ76" i="1"/>
  <c r="BI76" i="1"/>
  <c r="BG76" i="1"/>
  <c r="BF76" i="1"/>
  <c r="BE76" i="1"/>
  <c r="BD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BN75" i="1"/>
  <c r="BM75" i="1"/>
  <c r="BL75" i="1"/>
  <c r="BK75" i="1"/>
  <c r="BJ75" i="1"/>
  <c r="BI75" i="1"/>
  <c r="BG75" i="1"/>
  <c r="BF75" i="1"/>
  <c r="BE75" i="1"/>
  <c r="BD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BN74" i="1"/>
  <c r="BM74" i="1"/>
  <c r="BL74" i="1"/>
  <c r="BK74" i="1"/>
  <c r="BJ74" i="1"/>
  <c r="BI74" i="1"/>
  <c r="BG74" i="1"/>
  <c r="BF74" i="1"/>
  <c r="BE74" i="1"/>
  <c r="BD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BN73" i="1"/>
  <c r="BM73" i="1"/>
  <c r="BL73" i="1"/>
  <c r="BK73" i="1"/>
  <c r="BJ73" i="1"/>
  <c r="BI73" i="1"/>
  <c r="BG73" i="1"/>
  <c r="BF73" i="1"/>
  <c r="BE73" i="1"/>
  <c r="BD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BN72" i="1"/>
  <c r="BM72" i="1"/>
  <c r="BL72" i="1"/>
  <c r="BK72" i="1"/>
  <c r="BJ72" i="1"/>
  <c r="BI72" i="1"/>
  <c r="BG72" i="1"/>
  <c r="BF72" i="1"/>
  <c r="BE72" i="1"/>
  <c r="BD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BN71" i="1"/>
  <c r="BM71" i="1"/>
  <c r="BL71" i="1"/>
  <c r="BK71" i="1"/>
  <c r="BJ71" i="1"/>
  <c r="BI71" i="1"/>
  <c r="BG71" i="1"/>
  <c r="BF71" i="1"/>
  <c r="BE71" i="1"/>
  <c r="BD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BN70" i="1"/>
  <c r="BM70" i="1"/>
  <c r="BL70" i="1"/>
  <c r="BK70" i="1"/>
  <c r="BJ70" i="1"/>
  <c r="BI70" i="1"/>
  <c r="BG70" i="1"/>
  <c r="BF70" i="1"/>
  <c r="BE70" i="1"/>
  <c r="BD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BN69" i="1"/>
  <c r="BM69" i="1"/>
  <c r="BL69" i="1"/>
  <c r="BK69" i="1"/>
  <c r="BJ69" i="1"/>
  <c r="BI69" i="1"/>
  <c r="BG69" i="1"/>
  <c r="BF69" i="1"/>
  <c r="BE69" i="1"/>
  <c r="BD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BN68" i="1"/>
  <c r="BM68" i="1"/>
  <c r="BL68" i="1"/>
  <c r="BK68" i="1"/>
  <c r="BJ68" i="1"/>
  <c r="BI68" i="1"/>
  <c r="BG68" i="1"/>
  <c r="BF68" i="1"/>
  <c r="BE68" i="1"/>
  <c r="BD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BN67" i="1"/>
  <c r="BM67" i="1"/>
  <c r="BL67" i="1"/>
  <c r="BK67" i="1"/>
  <c r="BJ67" i="1"/>
  <c r="BI67" i="1"/>
  <c r="BG67" i="1"/>
  <c r="BF67" i="1"/>
  <c r="BE67" i="1"/>
  <c r="BD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BN66" i="1"/>
  <c r="BM66" i="1"/>
  <c r="BL66" i="1"/>
  <c r="BK66" i="1"/>
  <c r="BJ66" i="1"/>
  <c r="BI66" i="1"/>
  <c r="BG66" i="1"/>
  <c r="BF66" i="1"/>
  <c r="BE66" i="1"/>
  <c r="BD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BN65" i="1"/>
  <c r="BM65" i="1"/>
  <c r="BL65" i="1"/>
  <c r="BK65" i="1"/>
  <c r="BJ65" i="1"/>
  <c r="BI65" i="1"/>
  <c r="BG65" i="1"/>
  <c r="BF65" i="1"/>
  <c r="BE65" i="1"/>
  <c r="BD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BN64" i="1"/>
  <c r="BM64" i="1"/>
  <c r="BL64" i="1"/>
  <c r="BK64" i="1"/>
  <c r="BJ64" i="1"/>
  <c r="BI64" i="1"/>
  <c r="BG64" i="1"/>
  <c r="BF64" i="1"/>
  <c r="BE64" i="1"/>
  <c r="BD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BN63" i="1"/>
  <c r="BM63" i="1"/>
  <c r="BL63" i="1"/>
  <c r="BK63" i="1"/>
  <c r="BJ63" i="1"/>
  <c r="BI63" i="1"/>
  <c r="BG63" i="1"/>
  <c r="BF63" i="1"/>
  <c r="BE63" i="1"/>
  <c r="BD63" i="1"/>
  <c r="BB63" i="1"/>
  <c r="BA63" i="1"/>
  <c r="AZ63" i="1"/>
  <c r="AZ80" i="1" s="1"/>
  <c r="AZ81" i="1" s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D80" i="1" s="1"/>
  <c r="D81" i="1" s="1"/>
  <c r="C63" i="1"/>
  <c r="B63" i="1"/>
  <c r="BN62" i="1"/>
  <c r="BM62" i="1"/>
  <c r="BL62" i="1"/>
  <c r="BK62" i="1"/>
  <c r="BJ62" i="1"/>
  <c r="BI62" i="1"/>
  <c r="BG62" i="1"/>
  <c r="BF62" i="1"/>
  <c r="BE62" i="1"/>
  <c r="BD62" i="1"/>
  <c r="BB62" i="1"/>
  <c r="BA62" i="1"/>
  <c r="AZ62" i="1"/>
  <c r="AY62" i="1"/>
  <c r="AY80" i="1" s="1"/>
  <c r="AY81" i="1" s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C80" i="1" s="1"/>
  <c r="C81" i="1" s="1"/>
  <c r="B62" i="1"/>
  <c r="BN61" i="1"/>
  <c r="BN80" i="1" s="1"/>
  <c r="BN81" i="1" s="1"/>
  <c r="BM61" i="1"/>
  <c r="BM80" i="1" s="1"/>
  <c r="BM81" i="1" s="1"/>
  <c r="BL61" i="1"/>
  <c r="BK61" i="1"/>
  <c r="BK80" i="1" s="1"/>
  <c r="BK81" i="1" s="1"/>
  <c r="BJ61" i="1"/>
  <c r="BJ80" i="1" s="1"/>
  <c r="BJ81" i="1" s="1"/>
  <c r="BI61" i="1"/>
  <c r="BI80" i="1" s="1"/>
  <c r="BI81" i="1" s="1"/>
  <c r="BI56" i="1" s="1"/>
  <c r="BI57" i="1" s="1"/>
  <c r="BI58" i="1" s="1"/>
  <c r="BG61" i="1"/>
  <c r="BG80" i="1" s="1"/>
  <c r="BG81" i="1" s="1"/>
  <c r="BG56" i="1" s="1"/>
  <c r="BG57" i="1" s="1"/>
  <c r="BG58" i="1" s="1"/>
  <c r="BF61" i="1"/>
  <c r="BF80" i="1" s="1"/>
  <c r="BF81" i="1" s="1"/>
  <c r="BE61" i="1"/>
  <c r="BE80" i="1" s="1"/>
  <c r="BE81" i="1" s="1"/>
  <c r="BD61" i="1"/>
  <c r="BB61" i="1"/>
  <c r="BA61" i="1"/>
  <c r="AZ61" i="1"/>
  <c r="AY61" i="1"/>
  <c r="AX61" i="1"/>
  <c r="AX80" i="1" s="1"/>
  <c r="AX81" i="1" s="1"/>
  <c r="AW61" i="1"/>
  <c r="AW80" i="1" s="1"/>
  <c r="AW81" i="1" s="1"/>
  <c r="AV61" i="1"/>
  <c r="AV80" i="1" s="1"/>
  <c r="AV81" i="1" s="1"/>
  <c r="AU61" i="1"/>
  <c r="AU80" i="1" s="1"/>
  <c r="AU81" i="1" s="1"/>
  <c r="AT61" i="1"/>
  <c r="AS61" i="1"/>
  <c r="AS80" i="1" s="1"/>
  <c r="AS81" i="1" s="1"/>
  <c r="AR61" i="1"/>
  <c r="AR80" i="1" s="1"/>
  <c r="AR81" i="1" s="1"/>
  <c r="AQ61" i="1"/>
  <c r="AQ80" i="1" s="1"/>
  <c r="AQ81" i="1" s="1"/>
  <c r="AP61" i="1"/>
  <c r="AP80" i="1" s="1"/>
  <c r="AP81" i="1" s="1"/>
  <c r="AO61" i="1"/>
  <c r="AO80" i="1" s="1"/>
  <c r="AO81" i="1" s="1"/>
  <c r="AN61" i="1"/>
  <c r="AN80" i="1" s="1"/>
  <c r="AN81" i="1" s="1"/>
  <c r="AM61" i="1"/>
  <c r="AL61" i="1"/>
  <c r="AK61" i="1"/>
  <c r="AJ61" i="1"/>
  <c r="AI61" i="1"/>
  <c r="AH61" i="1"/>
  <c r="AG61" i="1"/>
  <c r="AF61" i="1"/>
  <c r="AE61" i="1"/>
  <c r="AE80" i="1" s="1"/>
  <c r="AE81" i="1" s="1"/>
  <c r="AD61" i="1"/>
  <c r="AC61" i="1"/>
  <c r="AC80" i="1" s="1"/>
  <c r="AC81" i="1" s="1"/>
  <c r="AB61" i="1"/>
  <c r="AB80" i="1" s="1"/>
  <c r="AB81" i="1" s="1"/>
  <c r="AA61" i="1"/>
  <c r="AA80" i="1" s="1"/>
  <c r="AA81" i="1" s="1"/>
  <c r="Z61" i="1"/>
  <c r="Z80" i="1" s="1"/>
  <c r="Z81" i="1" s="1"/>
  <c r="Z56" i="1" s="1"/>
  <c r="Z57" i="1" s="1"/>
  <c r="Z58" i="1" s="1"/>
  <c r="Y61" i="1"/>
  <c r="Y80" i="1" s="1"/>
  <c r="Y81" i="1" s="1"/>
  <c r="X61" i="1"/>
  <c r="X80" i="1" s="1"/>
  <c r="X81" i="1" s="1"/>
  <c r="W61" i="1"/>
  <c r="V61" i="1"/>
  <c r="U61" i="1"/>
  <c r="T61" i="1"/>
  <c r="S61" i="1"/>
  <c r="R61" i="1"/>
  <c r="R80" i="1" s="1"/>
  <c r="R81" i="1" s="1"/>
  <c r="Q61" i="1"/>
  <c r="Q80" i="1" s="1"/>
  <c r="Q81" i="1" s="1"/>
  <c r="P61" i="1"/>
  <c r="P80" i="1" s="1"/>
  <c r="P81" i="1" s="1"/>
  <c r="O61" i="1"/>
  <c r="O80" i="1" s="1"/>
  <c r="O81" i="1" s="1"/>
  <c r="N61" i="1"/>
  <c r="N80" i="1" s="1"/>
  <c r="N81" i="1" s="1"/>
  <c r="M61" i="1"/>
  <c r="M80" i="1" s="1"/>
  <c r="M81" i="1" s="1"/>
  <c r="L61" i="1"/>
  <c r="L80" i="1" s="1"/>
  <c r="L81" i="1" s="1"/>
  <c r="K61" i="1"/>
  <c r="K80" i="1" s="1"/>
  <c r="K81" i="1" s="1"/>
  <c r="J61" i="1"/>
  <c r="J80" i="1" s="1"/>
  <c r="J81" i="1" s="1"/>
  <c r="J56" i="1" s="1"/>
  <c r="J57" i="1" s="1"/>
  <c r="J58" i="1" s="1"/>
  <c r="I61" i="1"/>
  <c r="I80" i="1" s="1"/>
  <c r="I81" i="1" s="1"/>
  <c r="H61" i="1"/>
  <c r="H80" i="1" s="1"/>
  <c r="H81" i="1" s="1"/>
  <c r="G61" i="1"/>
  <c r="F61" i="1"/>
  <c r="E61" i="1"/>
  <c r="D61" i="1"/>
  <c r="C61" i="1"/>
  <c r="B61" i="1"/>
  <c r="B80" i="1" s="1"/>
  <c r="B81" i="1" s="1"/>
  <c r="AS56" i="1"/>
  <c r="AS57" i="1" s="1"/>
  <c r="AS58" i="1" s="1"/>
  <c r="AR56" i="1"/>
  <c r="AR57" i="1" s="1"/>
  <c r="AR58" i="1" s="1"/>
  <c r="AQ56" i="1"/>
  <c r="AQ57" i="1" s="1"/>
  <c r="AQ58" i="1" s="1"/>
  <c r="AP56" i="1"/>
  <c r="AP57" i="1" s="1"/>
  <c r="AP58" i="1" s="1"/>
  <c r="AE56" i="1"/>
  <c r="AE57" i="1" s="1"/>
  <c r="AE58" i="1" s="1"/>
  <c r="BL55" i="1"/>
  <c r="BK55" i="1"/>
  <c r="N55" i="1"/>
  <c r="BM54" i="1"/>
  <c r="BL54" i="1"/>
  <c r="BK54" i="1"/>
  <c r="AY54" i="1"/>
  <c r="AU54" i="1"/>
  <c r="AT54" i="1"/>
  <c r="AS54" i="1"/>
  <c r="AR54" i="1"/>
  <c r="AQ54" i="1"/>
  <c r="AQ55" i="1" s="1"/>
  <c r="AI54" i="1"/>
  <c r="AE54" i="1"/>
  <c r="AD54" i="1"/>
  <c r="AC54" i="1"/>
  <c r="S54" i="1"/>
  <c r="O54" i="1"/>
  <c r="N54" i="1"/>
  <c r="M54" i="1"/>
  <c r="M55" i="1" s="1"/>
  <c r="C54" i="1"/>
  <c r="BN53" i="1"/>
  <c r="BN54" i="1" s="1"/>
  <c r="BM53" i="1"/>
  <c r="BL53" i="1"/>
  <c r="BK53" i="1"/>
  <c r="BJ53" i="1"/>
  <c r="BJ54" i="1" s="1"/>
  <c r="BJ55" i="1" s="1"/>
  <c r="BI53" i="1"/>
  <c r="BI54" i="1" s="1"/>
  <c r="BI55" i="1" s="1"/>
  <c r="BG53" i="1"/>
  <c r="BG54" i="1" s="1"/>
  <c r="BG55" i="1" s="1"/>
  <c r="BF53" i="1"/>
  <c r="BF54" i="1" s="1"/>
  <c r="BF55" i="1" s="1"/>
  <c r="BE53" i="1"/>
  <c r="BE54" i="1" s="1"/>
  <c r="BD53" i="1"/>
  <c r="BD54" i="1" s="1"/>
  <c r="BB53" i="1"/>
  <c r="BB54" i="1" s="1"/>
  <c r="BA53" i="1"/>
  <c r="BA54" i="1" s="1"/>
  <c r="AZ53" i="1"/>
  <c r="AZ54" i="1" s="1"/>
  <c r="AY53" i="1"/>
  <c r="AX53" i="1"/>
  <c r="AX54" i="1" s="1"/>
  <c r="AW53" i="1"/>
  <c r="AW54" i="1" s="1"/>
  <c r="AV53" i="1"/>
  <c r="AV54" i="1" s="1"/>
  <c r="AU53" i="1"/>
  <c r="AT53" i="1"/>
  <c r="AS53" i="1"/>
  <c r="AR53" i="1"/>
  <c r="AQ53" i="1"/>
  <c r="AP53" i="1"/>
  <c r="AP54" i="1" s="1"/>
  <c r="AP55" i="1" s="1"/>
  <c r="AO53" i="1"/>
  <c r="AO54" i="1" s="1"/>
  <c r="AO55" i="1" s="1"/>
  <c r="AN53" i="1"/>
  <c r="AN54" i="1" s="1"/>
  <c r="AM53" i="1"/>
  <c r="AM54" i="1" s="1"/>
  <c r="AL53" i="1"/>
  <c r="AL54" i="1" s="1"/>
  <c r="AK53" i="1"/>
  <c r="AK54" i="1" s="1"/>
  <c r="AJ53" i="1"/>
  <c r="AJ54" i="1" s="1"/>
  <c r="AI53" i="1"/>
  <c r="AH53" i="1"/>
  <c r="AH54" i="1" s="1"/>
  <c r="AG53" i="1"/>
  <c r="AG54" i="1" s="1"/>
  <c r="AF53" i="1"/>
  <c r="AF54" i="1" s="1"/>
  <c r="AE53" i="1"/>
  <c r="AD53" i="1"/>
  <c r="AC53" i="1"/>
  <c r="AB53" i="1"/>
  <c r="AB54" i="1" s="1"/>
  <c r="AA53" i="1"/>
  <c r="AA54" i="1" s="1"/>
  <c r="AA55" i="1" s="1"/>
  <c r="Z53" i="1"/>
  <c r="Z54" i="1" s="1"/>
  <c r="Z55" i="1" s="1"/>
  <c r="Y53" i="1"/>
  <c r="Y54" i="1" s="1"/>
  <c r="Y55" i="1" s="1"/>
  <c r="X53" i="1"/>
  <c r="X54" i="1" s="1"/>
  <c r="W53" i="1"/>
  <c r="W54" i="1" s="1"/>
  <c r="V53" i="1"/>
  <c r="V54" i="1" s="1"/>
  <c r="U53" i="1"/>
  <c r="U54" i="1" s="1"/>
  <c r="T53" i="1"/>
  <c r="T54" i="1" s="1"/>
  <c r="S53" i="1"/>
  <c r="R53" i="1"/>
  <c r="R54" i="1" s="1"/>
  <c r="Q53" i="1"/>
  <c r="Q54" i="1" s="1"/>
  <c r="P53" i="1"/>
  <c r="P54" i="1" s="1"/>
  <c r="O53" i="1"/>
  <c r="N53" i="1"/>
  <c r="M53" i="1"/>
  <c r="L53" i="1"/>
  <c r="L54" i="1" s="1"/>
  <c r="L55" i="1" s="1"/>
  <c r="K53" i="1"/>
  <c r="K54" i="1" s="1"/>
  <c r="K55" i="1" s="1"/>
  <c r="J53" i="1"/>
  <c r="J54" i="1" s="1"/>
  <c r="J55" i="1" s="1"/>
  <c r="I53" i="1"/>
  <c r="I54" i="1" s="1"/>
  <c r="I55" i="1" s="1"/>
  <c r="H53" i="1"/>
  <c r="H54" i="1" s="1"/>
  <c r="G53" i="1"/>
  <c r="G54" i="1" s="1"/>
  <c r="F53" i="1"/>
  <c r="F54" i="1" s="1"/>
  <c r="E53" i="1"/>
  <c r="E54" i="1" s="1"/>
  <c r="D53" i="1"/>
  <c r="D54" i="1" s="1"/>
  <c r="C53" i="1"/>
  <c r="B53" i="1"/>
  <c r="B54" i="1" s="1"/>
  <c r="BI31" i="1"/>
  <c r="BG31" i="1"/>
  <c r="BF31" i="1"/>
  <c r="BE31" i="1"/>
  <c r="BD31" i="1"/>
  <c r="BB31" i="1"/>
  <c r="AQ31" i="1"/>
  <c r="AP31" i="1"/>
  <c r="AO31" i="1"/>
  <c r="AN31" i="1"/>
  <c r="AM31" i="1"/>
  <c r="AL31" i="1"/>
  <c r="Z31" i="1"/>
  <c r="Y31" i="1"/>
  <c r="X31" i="1"/>
  <c r="W31" i="1"/>
  <c r="V31" i="1"/>
  <c r="K31" i="1"/>
  <c r="J31" i="1"/>
  <c r="I31" i="1"/>
  <c r="H31" i="1"/>
  <c r="G31" i="1"/>
  <c r="F31" i="1"/>
  <c r="BG30" i="1"/>
  <c r="BF30" i="1"/>
  <c r="BE30" i="1"/>
  <c r="BD30" i="1"/>
  <c r="BB30" i="1"/>
  <c r="BA30" i="1"/>
  <c r="AP30" i="1"/>
  <c r="AO30" i="1"/>
  <c r="AN30" i="1"/>
  <c r="AM30" i="1"/>
  <c r="AL30" i="1"/>
  <c r="AK30" i="1"/>
  <c r="Z30" i="1"/>
  <c r="Y30" i="1"/>
  <c r="X30" i="1"/>
  <c r="W30" i="1"/>
  <c r="V30" i="1"/>
  <c r="U30" i="1"/>
  <c r="J30" i="1"/>
  <c r="I30" i="1"/>
  <c r="H30" i="1"/>
  <c r="G30" i="1"/>
  <c r="F30" i="1"/>
  <c r="E30" i="1"/>
  <c r="BG29" i="1"/>
  <c r="BF29" i="1"/>
  <c r="BE29" i="1"/>
  <c r="BD29" i="1"/>
  <c r="BB29" i="1"/>
  <c r="BA29" i="1"/>
  <c r="AZ29" i="1"/>
  <c r="AP29" i="1"/>
  <c r="AO29" i="1"/>
  <c r="AN29" i="1"/>
  <c r="AM29" i="1"/>
  <c r="AL29" i="1"/>
  <c r="AK29" i="1"/>
  <c r="AJ29" i="1"/>
  <c r="Z29" i="1"/>
  <c r="Y29" i="1"/>
  <c r="X29" i="1"/>
  <c r="W29" i="1"/>
  <c r="V29" i="1"/>
  <c r="U29" i="1"/>
  <c r="T29" i="1"/>
  <c r="J29" i="1"/>
  <c r="I29" i="1"/>
  <c r="H29" i="1"/>
  <c r="G29" i="1"/>
  <c r="F29" i="1"/>
  <c r="E29" i="1"/>
  <c r="D29" i="1"/>
  <c r="BG28" i="1"/>
  <c r="BF28" i="1"/>
  <c r="BE28" i="1"/>
  <c r="BD28" i="1"/>
  <c r="BB28" i="1"/>
  <c r="BA28" i="1"/>
  <c r="AZ28" i="1"/>
  <c r="AY28" i="1"/>
  <c r="AP28" i="1"/>
  <c r="AO28" i="1"/>
  <c r="AN28" i="1"/>
  <c r="AM28" i="1"/>
  <c r="AL28" i="1"/>
  <c r="AK28" i="1"/>
  <c r="AJ28" i="1"/>
  <c r="AI28" i="1"/>
  <c r="Z28" i="1"/>
  <c r="Y28" i="1"/>
  <c r="X28" i="1"/>
  <c r="W28" i="1"/>
  <c r="V28" i="1"/>
  <c r="U28" i="1"/>
  <c r="T28" i="1"/>
  <c r="S28" i="1"/>
  <c r="J28" i="1"/>
  <c r="I28" i="1"/>
  <c r="H28" i="1"/>
  <c r="G28" i="1"/>
  <c r="F28" i="1"/>
  <c r="E28" i="1"/>
  <c r="D28" i="1"/>
  <c r="C28" i="1"/>
  <c r="BF27" i="1"/>
  <c r="BE27" i="1"/>
  <c r="BD27" i="1"/>
  <c r="BB27" i="1"/>
  <c r="BA27" i="1"/>
  <c r="AZ27" i="1"/>
  <c r="AY27" i="1"/>
  <c r="AX27" i="1"/>
  <c r="AO27" i="1"/>
  <c r="AN27" i="1"/>
  <c r="AM27" i="1"/>
  <c r="AL27" i="1"/>
  <c r="AK27" i="1"/>
  <c r="AJ27" i="1"/>
  <c r="AI27" i="1"/>
  <c r="AH27" i="1"/>
  <c r="Y27" i="1"/>
  <c r="X27" i="1"/>
  <c r="W27" i="1"/>
  <c r="V27" i="1"/>
  <c r="U27" i="1"/>
  <c r="T27" i="1"/>
  <c r="S27" i="1"/>
  <c r="R27" i="1"/>
  <c r="I27" i="1"/>
  <c r="H27" i="1"/>
  <c r="G27" i="1"/>
  <c r="F27" i="1"/>
  <c r="E27" i="1"/>
  <c r="D27" i="1"/>
  <c r="C27" i="1"/>
  <c r="B27" i="1"/>
  <c r="BE26" i="1"/>
  <c r="BD26" i="1"/>
  <c r="BB26" i="1"/>
  <c r="BA26" i="1"/>
  <c r="AZ26" i="1"/>
  <c r="AY26" i="1"/>
  <c r="AX26" i="1"/>
  <c r="AW26" i="1"/>
  <c r="AN26" i="1"/>
  <c r="AM26" i="1"/>
  <c r="AL26" i="1"/>
  <c r="AK26" i="1"/>
  <c r="AJ26" i="1"/>
  <c r="AI26" i="1"/>
  <c r="AH26" i="1"/>
  <c r="AG26" i="1"/>
  <c r="X26" i="1"/>
  <c r="W26" i="1"/>
  <c r="V26" i="1"/>
  <c r="U26" i="1"/>
  <c r="T26" i="1"/>
  <c r="S26" i="1"/>
  <c r="R26" i="1"/>
  <c r="Q26" i="1"/>
  <c r="H26" i="1"/>
  <c r="G26" i="1"/>
  <c r="F26" i="1"/>
  <c r="E26" i="1"/>
  <c r="D26" i="1"/>
  <c r="C26" i="1"/>
  <c r="B26" i="1"/>
  <c r="BD25" i="1"/>
  <c r="BB25" i="1"/>
  <c r="BA25" i="1"/>
  <c r="AZ25" i="1"/>
  <c r="AY25" i="1"/>
  <c r="AX25" i="1"/>
  <c r="AW25" i="1"/>
  <c r="AM25" i="1"/>
  <c r="AL25" i="1"/>
  <c r="AK25" i="1"/>
  <c r="AJ25" i="1"/>
  <c r="AI25" i="1"/>
  <c r="AH25" i="1"/>
  <c r="AG25" i="1"/>
  <c r="W25" i="1"/>
  <c r="V25" i="1"/>
  <c r="U25" i="1"/>
  <c r="T25" i="1"/>
  <c r="S25" i="1"/>
  <c r="R25" i="1"/>
  <c r="Q25" i="1"/>
  <c r="G25" i="1"/>
  <c r="F25" i="1"/>
  <c r="E25" i="1"/>
  <c r="D25" i="1"/>
  <c r="C25" i="1"/>
  <c r="B25" i="1"/>
  <c r="BN24" i="1"/>
  <c r="BB24" i="1"/>
  <c r="BA24" i="1"/>
  <c r="AZ24" i="1"/>
  <c r="AY24" i="1"/>
  <c r="AX24" i="1"/>
  <c r="AW24" i="1"/>
  <c r="AV24" i="1"/>
  <c r="AL24" i="1"/>
  <c r="AK24" i="1"/>
  <c r="AJ24" i="1"/>
  <c r="AI24" i="1"/>
  <c r="AH24" i="1"/>
  <c r="AG24" i="1"/>
  <c r="AF24" i="1"/>
  <c r="V24" i="1"/>
  <c r="U24" i="1"/>
  <c r="T24" i="1"/>
  <c r="S24" i="1"/>
  <c r="R24" i="1"/>
  <c r="Q24" i="1"/>
  <c r="P24" i="1"/>
  <c r="F24" i="1"/>
  <c r="E24" i="1"/>
  <c r="D24" i="1"/>
  <c r="C24" i="1"/>
  <c r="B24" i="1"/>
  <c r="BN23" i="1"/>
  <c r="BM23" i="1"/>
  <c r="BA23" i="1"/>
  <c r="AZ23" i="1"/>
  <c r="AY23" i="1"/>
  <c r="AX23" i="1"/>
  <c r="AW23" i="1"/>
  <c r="AV23" i="1"/>
  <c r="AU23" i="1"/>
  <c r="AK23" i="1"/>
  <c r="AJ23" i="1"/>
  <c r="AI23" i="1"/>
  <c r="AH23" i="1"/>
  <c r="AG23" i="1"/>
  <c r="AF23" i="1"/>
  <c r="AE23" i="1"/>
  <c r="U23" i="1"/>
  <c r="T23" i="1"/>
  <c r="S23" i="1"/>
  <c r="R23" i="1"/>
  <c r="Q23" i="1"/>
  <c r="P23" i="1"/>
  <c r="O23" i="1"/>
  <c r="E23" i="1"/>
  <c r="D23" i="1"/>
  <c r="C23" i="1"/>
  <c r="B23" i="1"/>
  <c r="BN22" i="1"/>
  <c r="BM22" i="1"/>
  <c r="BL22" i="1"/>
  <c r="AZ22" i="1"/>
  <c r="AY22" i="1"/>
  <c r="AX22" i="1"/>
  <c r="AW22" i="1"/>
  <c r="AV22" i="1"/>
  <c r="AU22" i="1"/>
  <c r="AT22" i="1"/>
  <c r="AJ22" i="1"/>
  <c r="AI22" i="1"/>
  <c r="AH22" i="1"/>
  <c r="AG22" i="1"/>
  <c r="AF22" i="1"/>
  <c r="AE22" i="1"/>
  <c r="AD22" i="1"/>
  <c r="T22" i="1"/>
  <c r="S22" i="1"/>
  <c r="R22" i="1"/>
  <c r="Q22" i="1"/>
  <c r="P22" i="1"/>
  <c r="O22" i="1"/>
  <c r="N22" i="1"/>
  <c r="D22" i="1"/>
  <c r="C22" i="1"/>
  <c r="B22" i="1"/>
  <c r="BN21" i="1"/>
  <c r="BM21" i="1"/>
  <c r="BL21" i="1"/>
  <c r="BK21" i="1"/>
  <c r="BD21" i="1"/>
  <c r="AZ21" i="1"/>
  <c r="AY21" i="1"/>
  <c r="AX21" i="1"/>
  <c r="AW21" i="1"/>
  <c r="AV21" i="1"/>
  <c r="AU21" i="1"/>
  <c r="AS21" i="1"/>
  <c r="AR21" i="1"/>
  <c r="AM21" i="1"/>
  <c r="AJ21" i="1"/>
  <c r="AI21" i="1"/>
  <c r="AH21" i="1"/>
  <c r="AG21" i="1"/>
  <c r="W21" i="1"/>
  <c r="T21" i="1"/>
  <c r="S21" i="1"/>
  <c r="R21" i="1"/>
  <c r="Q21" i="1"/>
  <c r="P21" i="1"/>
  <c r="O21" i="1"/>
  <c r="N21" i="1"/>
  <c r="M21" i="1"/>
  <c r="L21" i="1"/>
  <c r="G21" i="1"/>
  <c r="D21" i="1"/>
  <c r="C21" i="1"/>
  <c r="B21" i="1"/>
  <c r="BN17" i="1"/>
  <c r="BM17" i="1"/>
  <c r="BL17" i="1"/>
  <c r="BK17" i="1"/>
  <c r="BJ17" i="1"/>
  <c r="BI17" i="1"/>
  <c r="BG17" i="1"/>
  <c r="BG21" i="1" s="1"/>
  <c r="BF17" i="1"/>
  <c r="BE17" i="1"/>
  <c r="BD17" i="1"/>
  <c r="BB17" i="1"/>
  <c r="BB55" i="1" s="1"/>
  <c r="BA17" i="1"/>
  <c r="BA31" i="1" s="1"/>
  <c r="AZ17" i="1"/>
  <c r="AZ30" i="1" s="1"/>
  <c r="AY17" i="1"/>
  <c r="AY29" i="1" s="1"/>
  <c r="AX17" i="1"/>
  <c r="AX28" i="1" s="1"/>
  <c r="AW17" i="1"/>
  <c r="AW27" i="1" s="1"/>
  <c r="AV17" i="1"/>
  <c r="AV25" i="1" s="1"/>
  <c r="AU17" i="1"/>
  <c r="AU56" i="1" s="1"/>
  <c r="AU57" i="1" s="1"/>
  <c r="AU58" i="1" s="1"/>
  <c r="AT17" i="1"/>
  <c r="AT23" i="1" s="1"/>
  <c r="AS17" i="1"/>
  <c r="AS22" i="1" s="1"/>
  <c r="AR17" i="1"/>
  <c r="AQ17" i="1"/>
  <c r="AP17" i="1"/>
  <c r="AP21" i="1" s="1"/>
  <c r="AO17" i="1"/>
  <c r="AN17" i="1"/>
  <c r="AM17" i="1"/>
  <c r="AL17" i="1"/>
  <c r="AL55" i="1" s="1"/>
  <c r="AK17" i="1"/>
  <c r="AK31" i="1" s="1"/>
  <c r="AJ17" i="1"/>
  <c r="AJ30" i="1" s="1"/>
  <c r="AI17" i="1"/>
  <c r="AI29" i="1" s="1"/>
  <c r="AH17" i="1"/>
  <c r="AH28" i="1" s="1"/>
  <c r="AG17" i="1"/>
  <c r="AG27" i="1" s="1"/>
  <c r="AF17" i="1"/>
  <c r="AE17" i="1"/>
  <c r="AD17" i="1"/>
  <c r="AD21" i="1" s="1"/>
  <c r="AC17" i="1"/>
  <c r="AC55" i="1" s="1"/>
  <c r="AB17" i="1"/>
  <c r="AB21" i="1" s="1"/>
  <c r="AA17" i="1"/>
  <c r="Z17" i="1"/>
  <c r="Z21" i="1" s="1"/>
  <c r="Y17" i="1"/>
  <c r="X17" i="1"/>
  <c r="W17" i="1"/>
  <c r="V17" i="1"/>
  <c r="V55" i="1" s="1"/>
  <c r="U17" i="1"/>
  <c r="U31" i="1" s="1"/>
  <c r="T17" i="1"/>
  <c r="T30" i="1" s="1"/>
  <c r="S17" i="1"/>
  <c r="S29" i="1" s="1"/>
  <c r="R17" i="1"/>
  <c r="R28" i="1" s="1"/>
  <c r="Q17" i="1"/>
  <c r="Q27" i="1" s="1"/>
  <c r="P17" i="1"/>
  <c r="P25" i="1" s="1"/>
  <c r="O17" i="1"/>
  <c r="O56" i="1" s="1"/>
  <c r="O57" i="1" s="1"/>
  <c r="O58" i="1" s="1"/>
  <c r="N17" i="1"/>
  <c r="N23" i="1" s="1"/>
  <c r="M17" i="1"/>
  <c r="M22" i="1" s="1"/>
  <c r="L17" i="1"/>
  <c r="L56" i="1" s="1"/>
  <c r="L57" i="1" s="1"/>
  <c r="L58" i="1" s="1"/>
  <c r="K17" i="1"/>
  <c r="J17" i="1"/>
  <c r="J21" i="1" s="1"/>
  <c r="I17" i="1"/>
  <c r="H17" i="1"/>
  <c r="G17" i="1"/>
  <c r="F17" i="1"/>
  <c r="F55" i="1" s="1"/>
  <c r="E17" i="1"/>
  <c r="E31" i="1" s="1"/>
  <c r="D17" i="1"/>
  <c r="D30" i="1" s="1"/>
  <c r="C17" i="1"/>
  <c r="C29" i="1" s="1"/>
  <c r="B17" i="1"/>
  <c r="B28" i="1" s="1"/>
  <c r="I56" i="1" l="1"/>
  <c r="I57" i="1" s="1"/>
  <c r="I58" i="1" s="1"/>
  <c r="K21" i="1"/>
  <c r="K30" i="1"/>
  <c r="K22" i="1"/>
  <c r="K29" i="1"/>
  <c r="K23" i="1"/>
  <c r="K24" i="1"/>
  <c r="K25" i="1"/>
  <c r="K26" i="1"/>
  <c r="K27" i="1"/>
  <c r="K28" i="1"/>
  <c r="AA21" i="1"/>
  <c r="AA22" i="1"/>
  <c r="AA30" i="1"/>
  <c r="AA23" i="1"/>
  <c r="AA24" i="1"/>
  <c r="AA25" i="1"/>
  <c r="AA29" i="1"/>
  <c r="AA26" i="1"/>
  <c r="AA27" i="1"/>
  <c r="AA28" i="1"/>
  <c r="AQ21" i="1"/>
  <c r="AQ29" i="1"/>
  <c r="AQ22" i="1"/>
  <c r="AQ23" i="1"/>
  <c r="AQ30" i="1"/>
  <c r="AQ24" i="1"/>
  <c r="AQ25" i="1"/>
  <c r="AQ26" i="1"/>
  <c r="AQ27" i="1"/>
  <c r="AQ28" i="1"/>
  <c r="BI21" i="1"/>
  <c r="BI22" i="1"/>
  <c r="BI23" i="1"/>
  <c r="BI29" i="1"/>
  <c r="BI24" i="1"/>
  <c r="BI25" i="1"/>
  <c r="BI30" i="1"/>
  <c r="BI26" i="1"/>
  <c r="BI27" i="1"/>
  <c r="BI28" i="1"/>
  <c r="AT21" i="1"/>
  <c r="O24" i="1"/>
  <c r="AU24" i="1"/>
  <c r="AB55" i="1"/>
  <c r="K56" i="1"/>
  <c r="K57" i="1" s="1"/>
  <c r="K58" i="1" s="1"/>
  <c r="X55" i="1"/>
  <c r="BJ22" i="1"/>
  <c r="BJ30" i="1"/>
  <c r="BJ23" i="1"/>
  <c r="BJ31" i="1"/>
  <c r="BJ24" i="1"/>
  <c r="BJ25" i="1"/>
  <c r="BJ26" i="1"/>
  <c r="BJ27" i="1"/>
  <c r="BJ28" i="1"/>
  <c r="BJ29" i="1"/>
  <c r="AM55" i="1"/>
  <c r="AN55" i="1"/>
  <c r="AO56" i="1"/>
  <c r="AO57" i="1" s="1"/>
  <c r="AO58" i="1" s="1"/>
  <c r="M23" i="1"/>
  <c r="M24" i="1"/>
  <c r="M25" i="1"/>
  <c r="M26" i="1"/>
  <c r="M31" i="1"/>
  <c r="M27" i="1"/>
  <c r="M28" i="1"/>
  <c r="M29" i="1"/>
  <c r="M30" i="1"/>
  <c r="AC23" i="1"/>
  <c r="AC24" i="1"/>
  <c r="AC31" i="1"/>
  <c r="AC25" i="1"/>
  <c r="AC26" i="1"/>
  <c r="AC27" i="1"/>
  <c r="AC28" i="1"/>
  <c r="AC29" i="1"/>
  <c r="AC30" i="1"/>
  <c r="AS23" i="1"/>
  <c r="AS24" i="1"/>
  <c r="AS25" i="1"/>
  <c r="AS31" i="1"/>
  <c r="AS26" i="1"/>
  <c r="AS27" i="1"/>
  <c r="AS28" i="1"/>
  <c r="AS29" i="1"/>
  <c r="AS30" i="1"/>
  <c r="BK23" i="1"/>
  <c r="BK31" i="1"/>
  <c r="BK24" i="1"/>
  <c r="BK25" i="1"/>
  <c r="BK26" i="1"/>
  <c r="BK27" i="1"/>
  <c r="BK28" i="1"/>
  <c r="BK29" i="1"/>
  <c r="BK30" i="1"/>
  <c r="AD55" i="1"/>
  <c r="M56" i="1"/>
  <c r="M57" i="1" s="1"/>
  <c r="M58" i="1" s="1"/>
  <c r="AD80" i="1"/>
  <c r="AD81" i="1" s="1"/>
  <c r="AD56" i="1" s="1"/>
  <c r="AD57" i="1" s="1"/>
  <c r="AD58" i="1" s="1"/>
  <c r="AT80" i="1"/>
  <c r="AT81" i="1" s="1"/>
  <c r="AT56" i="1" s="1"/>
  <c r="AT57" i="1" s="1"/>
  <c r="AT58" i="1" s="1"/>
  <c r="BL80" i="1"/>
  <c r="BL81" i="1" s="1"/>
  <c r="BL56" i="1" s="1"/>
  <c r="BL57" i="1" s="1"/>
  <c r="BL58" i="1" s="1"/>
  <c r="BD55" i="1"/>
  <c r="N24" i="1"/>
  <c r="N25" i="1"/>
  <c r="N26" i="1"/>
  <c r="N27" i="1"/>
  <c r="N28" i="1"/>
  <c r="N29" i="1"/>
  <c r="N30" i="1"/>
  <c r="N31" i="1"/>
  <c r="N56" i="1"/>
  <c r="N57" i="1" s="1"/>
  <c r="N58" i="1" s="1"/>
  <c r="BJ56" i="1"/>
  <c r="BJ57" i="1" s="1"/>
  <c r="BJ58" i="1" s="1"/>
  <c r="W55" i="1"/>
  <c r="BE55" i="1"/>
  <c r="Y56" i="1"/>
  <c r="Y57" i="1" s="1"/>
  <c r="Y58" i="1" s="1"/>
  <c r="AT24" i="1"/>
  <c r="AT25" i="1"/>
  <c r="AT26" i="1"/>
  <c r="AT27" i="1"/>
  <c r="AT28" i="1"/>
  <c r="AT29" i="1"/>
  <c r="AT30" i="1"/>
  <c r="AT31" i="1"/>
  <c r="BM25" i="1"/>
  <c r="BM26" i="1"/>
  <c r="BM27" i="1"/>
  <c r="BM28" i="1"/>
  <c r="BM55" i="1"/>
  <c r="BM29" i="1"/>
  <c r="BM30" i="1"/>
  <c r="BM31" i="1"/>
  <c r="BK56" i="1"/>
  <c r="BK57" i="1" s="1"/>
  <c r="BK58" i="1" s="1"/>
  <c r="AB22" i="1"/>
  <c r="AB23" i="1"/>
  <c r="AB30" i="1"/>
  <c r="AB24" i="1"/>
  <c r="AB25" i="1"/>
  <c r="AB26" i="1"/>
  <c r="AB27" i="1"/>
  <c r="AB28" i="1"/>
  <c r="AB31" i="1"/>
  <c r="AB29" i="1"/>
  <c r="O25" i="1"/>
  <c r="O26" i="1"/>
  <c r="O27" i="1"/>
  <c r="O28" i="1"/>
  <c r="O29" i="1"/>
  <c r="O55" i="1"/>
  <c r="O30" i="1"/>
  <c r="O31" i="1"/>
  <c r="AF26" i="1"/>
  <c r="AF27" i="1"/>
  <c r="AF28" i="1"/>
  <c r="AF56" i="1"/>
  <c r="AF57" i="1" s="1"/>
  <c r="AF58" i="1" s="1"/>
  <c r="AF29" i="1"/>
  <c r="AF55" i="1"/>
  <c r="AF30" i="1"/>
  <c r="AF31" i="1"/>
  <c r="AR22" i="1"/>
  <c r="AR23" i="1"/>
  <c r="AR24" i="1"/>
  <c r="AR30" i="1"/>
  <c r="AR25" i="1"/>
  <c r="AR26" i="1"/>
  <c r="AR27" i="1"/>
  <c r="AR28" i="1"/>
  <c r="AR29" i="1"/>
  <c r="AR31" i="1"/>
  <c r="AU25" i="1"/>
  <c r="AU26" i="1"/>
  <c r="AU27" i="1"/>
  <c r="AU28" i="1"/>
  <c r="AU29" i="1"/>
  <c r="AU30" i="1"/>
  <c r="AU31" i="1"/>
  <c r="AU55" i="1"/>
  <c r="P26" i="1"/>
  <c r="P56" i="1"/>
  <c r="P57" i="1" s="1"/>
  <c r="P58" i="1" s="1"/>
  <c r="P27" i="1"/>
  <c r="P28" i="1"/>
  <c r="P55" i="1"/>
  <c r="P29" i="1"/>
  <c r="P30" i="1"/>
  <c r="P31" i="1"/>
  <c r="AC21" i="1"/>
  <c r="AR55" i="1"/>
  <c r="AK80" i="1"/>
  <c r="AK81" i="1" s="1"/>
  <c r="L22" i="1"/>
  <c r="L23" i="1"/>
  <c r="L24" i="1"/>
  <c r="L25" i="1"/>
  <c r="L31" i="1"/>
  <c r="L26" i="1"/>
  <c r="L27" i="1"/>
  <c r="L28" i="1"/>
  <c r="L29" i="1"/>
  <c r="L30" i="1"/>
  <c r="BL24" i="1"/>
  <c r="BL25" i="1"/>
  <c r="BL26" i="1"/>
  <c r="BL27" i="1"/>
  <c r="BL28" i="1"/>
  <c r="BL29" i="1"/>
  <c r="BL30" i="1"/>
  <c r="BL31" i="1"/>
  <c r="AV26" i="1"/>
  <c r="AV27" i="1"/>
  <c r="AV28" i="1"/>
  <c r="AV29" i="1"/>
  <c r="AV30" i="1"/>
  <c r="AV31" i="1"/>
  <c r="AV55" i="1"/>
  <c r="AV56" i="1"/>
  <c r="AV57" i="1" s="1"/>
  <c r="AV58" i="1" s="1"/>
  <c r="BM56" i="1"/>
  <c r="BM57" i="1" s="1"/>
  <c r="BM58" i="1" s="1"/>
  <c r="U80" i="1"/>
  <c r="U81" i="1" s="1"/>
  <c r="V80" i="1"/>
  <c r="V81" i="1" s="1"/>
  <c r="BB80" i="1"/>
  <c r="BB81" i="1" s="1"/>
  <c r="G55" i="1"/>
  <c r="H55" i="1"/>
  <c r="BF56" i="1"/>
  <c r="BF57" i="1" s="1"/>
  <c r="BF58" i="1" s="1"/>
  <c r="AD24" i="1"/>
  <c r="AD25" i="1"/>
  <c r="AD26" i="1"/>
  <c r="AD27" i="1"/>
  <c r="AD28" i="1"/>
  <c r="AD29" i="1"/>
  <c r="AD30" i="1"/>
  <c r="AD31" i="1"/>
  <c r="AE25" i="1"/>
  <c r="AE26" i="1"/>
  <c r="AE27" i="1"/>
  <c r="AE55" i="1"/>
  <c r="AE28" i="1"/>
  <c r="AE29" i="1"/>
  <c r="AE30" i="1"/>
  <c r="AE31" i="1"/>
  <c r="BN26" i="1"/>
  <c r="BN55" i="1"/>
  <c r="BN27" i="1"/>
  <c r="BN28" i="1"/>
  <c r="BN29" i="1"/>
  <c r="BN30" i="1"/>
  <c r="BN56" i="1"/>
  <c r="BN57" i="1" s="1"/>
  <c r="BN58" i="1" s="1"/>
  <c r="BN31" i="1"/>
  <c r="AA56" i="1"/>
  <c r="AA57" i="1" s="1"/>
  <c r="AA58" i="1" s="1"/>
  <c r="E80" i="1"/>
  <c r="E81" i="1" s="1"/>
  <c r="BA80" i="1"/>
  <c r="BA81" i="1" s="1"/>
  <c r="BA56" i="1" s="1"/>
  <c r="BA57" i="1" s="1"/>
  <c r="BA58" i="1" s="1"/>
  <c r="AE21" i="1"/>
  <c r="AA31" i="1"/>
  <c r="AS55" i="1"/>
  <c r="AB56" i="1"/>
  <c r="AB57" i="1" s="1"/>
  <c r="AB58" i="1" s="1"/>
  <c r="F80" i="1"/>
  <c r="F81" i="1" s="1"/>
  <c r="F56" i="1" s="1"/>
  <c r="F57" i="1" s="1"/>
  <c r="F58" i="1" s="1"/>
  <c r="AL80" i="1"/>
  <c r="AL81" i="1" s="1"/>
  <c r="AL56" i="1" s="1"/>
  <c r="AL57" i="1" s="1"/>
  <c r="AL58" i="1" s="1"/>
  <c r="AF21" i="1"/>
  <c r="BJ21" i="1"/>
  <c r="AC22" i="1"/>
  <c r="BK22" i="1"/>
  <c r="AD23" i="1"/>
  <c r="BL23" i="1"/>
  <c r="AE24" i="1"/>
  <c r="BM24" i="1"/>
  <c r="AF25" i="1"/>
  <c r="BN25" i="1"/>
  <c r="AT55" i="1"/>
  <c r="AC56" i="1"/>
  <c r="AC57" i="1" s="1"/>
  <c r="AC58" i="1" s="1"/>
  <c r="G80" i="1"/>
  <c r="G81" i="1" s="1"/>
  <c r="G56" i="1" s="1"/>
  <c r="G57" i="1" s="1"/>
  <c r="G58" i="1" s="1"/>
  <c r="W80" i="1"/>
  <c r="W81" i="1" s="1"/>
  <c r="W56" i="1" s="1"/>
  <c r="W57" i="1" s="1"/>
  <c r="W58" i="1" s="1"/>
  <c r="AM80" i="1"/>
  <c r="AM81" i="1" s="1"/>
  <c r="AM56" i="1" s="1"/>
  <c r="AM57" i="1" s="1"/>
  <c r="AM58" i="1" s="1"/>
  <c r="BD80" i="1"/>
  <c r="BD81" i="1" s="1"/>
  <c r="BD56" i="1" s="1"/>
  <c r="BD57" i="1" s="1"/>
  <c r="BD58" i="1" s="1"/>
  <c r="E22" i="1"/>
  <c r="U22" i="1"/>
  <c r="AK22" i="1"/>
  <c r="BA22" i="1"/>
  <c r="F23" i="1"/>
  <c r="V23" i="1"/>
  <c r="AL23" i="1"/>
  <c r="BB23" i="1"/>
  <c r="G24" i="1"/>
  <c r="W24" i="1"/>
  <c r="AM24" i="1"/>
  <c r="BD24" i="1"/>
  <c r="H25" i="1"/>
  <c r="X25" i="1"/>
  <c r="AN25" i="1"/>
  <c r="BE25" i="1"/>
  <c r="I26" i="1"/>
  <c r="Y26" i="1"/>
  <c r="AO26" i="1"/>
  <c r="BF26" i="1"/>
  <c r="J27" i="1"/>
  <c r="Z27" i="1"/>
  <c r="AP27" i="1"/>
  <c r="BG27" i="1"/>
  <c r="Q55" i="1"/>
  <c r="AG55" i="1"/>
  <c r="AW55" i="1"/>
  <c r="B56" i="1"/>
  <c r="B57" i="1" s="1"/>
  <c r="B58" i="1" s="1"/>
  <c r="R56" i="1"/>
  <c r="R57" i="1" s="1"/>
  <c r="R58" i="1" s="1"/>
  <c r="AH56" i="1"/>
  <c r="AH57" i="1" s="1"/>
  <c r="AH58" i="1" s="1"/>
  <c r="AX56" i="1"/>
  <c r="AX57" i="1" s="1"/>
  <c r="AX58" i="1" s="1"/>
  <c r="E21" i="1"/>
  <c r="U21" i="1"/>
  <c r="AK21" i="1"/>
  <c r="BA21" i="1"/>
  <c r="F22" i="1"/>
  <c r="V22" i="1"/>
  <c r="AL22" i="1"/>
  <c r="BB22" i="1"/>
  <c r="G23" i="1"/>
  <c r="W23" i="1"/>
  <c r="AM23" i="1"/>
  <c r="BD23" i="1"/>
  <c r="H24" i="1"/>
  <c r="X24" i="1"/>
  <c r="AN24" i="1"/>
  <c r="BE24" i="1"/>
  <c r="I25" i="1"/>
  <c r="Y25" i="1"/>
  <c r="AO25" i="1"/>
  <c r="BF25" i="1"/>
  <c r="J26" i="1"/>
  <c r="Z26" i="1"/>
  <c r="AP26" i="1"/>
  <c r="BG26" i="1"/>
  <c r="B55" i="1"/>
  <c r="R55" i="1"/>
  <c r="AH55" i="1"/>
  <c r="AX55" i="1"/>
  <c r="C56" i="1"/>
  <c r="C57" i="1" s="1"/>
  <c r="C58" i="1" s="1"/>
  <c r="S56" i="1"/>
  <c r="S57" i="1" s="1"/>
  <c r="S58" i="1" s="1"/>
  <c r="AI56" i="1"/>
  <c r="AI57" i="1" s="1"/>
  <c r="AI58" i="1" s="1"/>
  <c r="AY56" i="1"/>
  <c r="AY57" i="1" s="1"/>
  <c r="AY58" i="1" s="1"/>
  <c r="F21" i="1"/>
  <c r="V21" i="1"/>
  <c r="AL21" i="1"/>
  <c r="BB21" i="1"/>
  <c r="G22" i="1"/>
  <c r="W22" i="1"/>
  <c r="AM22" i="1"/>
  <c r="BD22" i="1"/>
  <c r="H23" i="1"/>
  <c r="X23" i="1"/>
  <c r="AN23" i="1"/>
  <c r="BE23" i="1"/>
  <c r="I24" i="1"/>
  <c r="Y24" i="1"/>
  <c r="AO24" i="1"/>
  <c r="BF24" i="1"/>
  <c r="J25" i="1"/>
  <c r="Z25" i="1"/>
  <c r="AP25" i="1"/>
  <c r="BG25" i="1"/>
  <c r="C55" i="1"/>
  <c r="S55" i="1"/>
  <c r="AI55" i="1"/>
  <c r="AY55" i="1"/>
  <c r="D56" i="1"/>
  <c r="D57" i="1" s="1"/>
  <c r="D58" i="1" s="1"/>
  <c r="T56" i="1"/>
  <c r="T57" i="1" s="1"/>
  <c r="T58" i="1" s="1"/>
  <c r="AJ56" i="1"/>
  <c r="AJ57" i="1" s="1"/>
  <c r="AJ58" i="1" s="1"/>
  <c r="AZ56" i="1"/>
  <c r="AZ57" i="1" s="1"/>
  <c r="AZ58" i="1" s="1"/>
  <c r="AG56" i="1"/>
  <c r="AG57" i="1" s="1"/>
  <c r="AG58" i="1" s="1"/>
  <c r="H22" i="1"/>
  <c r="X22" i="1"/>
  <c r="AN22" i="1"/>
  <c r="BE22" i="1"/>
  <c r="I23" i="1"/>
  <c r="Y23" i="1"/>
  <c r="AO23" i="1"/>
  <c r="BF23" i="1"/>
  <c r="J24" i="1"/>
  <c r="Z24" i="1"/>
  <c r="AP24" i="1"/>
  <c r="BG24" i="1"/>
  <c r="Q31" i="1"/>
  <c r="AG31" i="1"/>
  <c r="AW31" i="1"/>
  <c r="D55" i="1"/>
  <c r="T55" i="1"/>
  <c r="AJ55" i="1"/>
  <c r="AZ55" i="1"/>
  <c r="E56" i="1"/>
  <c r="E57" i="1" s="1"/>
  <c r="E58" i="1" s="1"/>
  <c r="U56" i="1"/>
  <c r="U57" i="1" s="1"/>
  <c r="U58" i="1" s="1"/>
  <c r="AK56" i="1"/>
  <c r="AK57" i="1" s="1"/>
  <c r="AK58" i="1" s="1"/>
  <c r="H21" i="1"/>
  <c r="X21" i="1"/>
  <c r="AN21" i="1"/>
  <c r="BE21" i="1"/>
  <c r="I22" i="1"/>
  <c r="Y22" i="1"/>
  <c r="AO22" i="1"/>
  <c r="BF22" i="1"/>
  <c r="J23" i="1"/>
  <c r="Z23" i="1"/>
  <c r="AP23" i="1"/>
  <c r="BG23" i="1"/>
  <c r="Q30" i="1"/>
  <c r="AG30" i="1"/>
  <c r="AW30" i="1"/>
  <c r="B31" i="1"/>
  <c r="R31" i="1"/>
  <c r="AH31" i="1"/>
  <c r="AX31" i="1"/>
  <c r="E55" i="1"/>
  <c r="U55" i="1"/>
  <c r="AK55" i="1"/>
  <c r="BA55" i="1"/>
  <c r="V56" i="1"/>
  <c r="V57" i="1" s="1"/>
  <c r="V58" i="1" s="1"/>
  <c r="BB56" i="1"/>
  <c r="BB57" i="1" s="1"/>
  <c r="BB58" i="1" s="1"/>
  <c r="AW56" i="1"/>
  <c r="AW57" i="1" s="1"/>
  <c r="AW58" i="1" s="1"/>
  <c r="I21" i="1"/>
  <c r="Y21" i="1"/>
  <c r="AO21" i="1"/>
  <c r="BF21" i="1"/>
  <c r="J22" i="1"/>
  <c r="Z22" i="1"/>
  <c r="AP22" i="1"/>
  <c r="BG22" i="1"/>
  <c r="Q29" i="1"/>
  <c r="AG29" i="1"/>
  <c r="AW29" i="1"/>
  <c r="B30" i="1"/>
  <c r="R30" i="1"/>
  <c r="AH30" i="1"/>
  <c r="AX30" i="1"/>
  <c r="C31" i="1"/>
  <c r="S31" i="1"/>
  <c r="AI31" i="1"/>
  <c r="AY31" i="1"/>
  <c r="Q56" i="1"/>
  <c r="Q57" i="1" s="1"/>
  <c r="Q58" i="1" s="1"/>
  <c r="Q28" i="1"/>
  <c r="AG28" i="1"/>
  <c r="AW28" i="1"/>
  <c r="B29" i="1"/>
  <c r="R29" i="1"/>
  <c r="AH29" i="1"/>
  <c r="AX29" i="1"/>
  <c r="C30" i="1"/>
  <c r="S30" i="1"/>
  <c r="AI30" i="1"/>
  <c r="AY30" i="1"/>
  <c r="D31" i="1"/>
  <c r="T31" i="1"/>
  <c r="AJ31" i="1"/>
  <c r="AZ31" i="1"/>
  <c r="H56" i="1"/>
  <c r="H57" i="1" s="1"/>
  <c r="H58" i="1" s="1"/>
  <c r="X56" i="1"/>
  <c r="X57" i="1" s="1"/>
  <c r="X58" i="1" s="1"/>
  <c r="AN56" i="1"/>
  <c r="AN57" i="1" s="1"/>
  <c r="AN58" i="1" s="1"/>
  <c r="BE56" i="1"/>
  <c r="BE57" i="1" s="1"/>
  <c r="BE58" i="1" s="1"/>
</calcChain>
</file>

<file path=xl/sharedStrings.xml><?xml version="1.0" encoding="utf-8"?>
<sst xmlns="http://schemas.openxmlformats.org/spreadsheetml/2006/main" count="705" uniqueCount="185">
  <si>
    <t>G22019</t>
  </si>
  <si>
    <t>G22020</t>
  </si>
  <si>
    <t>G22032A</t>
  </si>
  <si>
    <t>G22033</t>
  </si>
  <si>
    <t>G22034</t>
  </si>
  <si>
    <t>G22035</t>
  </si>
  <si>
    <t>G22036A</t>
  </si>
  <si>
    <t>G22037</t>
  </si>
  <si>
    <t>G22038</t>
  </si>
  <si>
    <t>G22039</t>
  </si>
  <si>
    <t>G22041A</t>
  </si>
  <si>
    <t>G22041C</t>
  </si>
  <si>
    <t>G22042</t>
  </si>
  <si>
    <t>G22044</t>
  </si>
  <si>
    <t>G22045</t>
  </si>
  <si>
    <t>G22046C</t>
  </si>
  <si>
    <t>G22049</t>
  </si>
  <si>
    <t>G22051</t>
  </si>
  <si>
    <t>G22053</t>
  </si>
  <si>
    <t>G22063</t>
  </si>
  <si>
    <t>G22065</t>
  </si>
  <si>
    <t>G22066</t>
  </si>
  <si>
    <t>G22067</t>
  </si>
  <si>
    <t>G22068A</t>
  </si>
  <si>
    <t>G22068B</t>
  </si>
  <si>
    <t>G22068C</t>
  </si>
  <si>
    <t>G22069</t>
  </si>
  <si>
    <t>G22076</t>
  </si>
  <si>
    <t>G22081</t>
  </si>
  <si>
    <t>G22091</t>
  </si>
  <si>
    <t>G22092</t>
  </si>
  <si>
    <t>G22094</t>
  </si>
  <si>
    <t>G22096</t>
  </si>
  <si>
    <t>G22108A</t>
  </si>
  <si>
    <t>G22109</t>
  </si>
  <si>
    <t>G22110</t>
  </si>
  <si>
    <t>G22111</t>
  </si>
  <si>
    <t>G22114</t>
  </si>
  <si>
    <t>G22115B</t>
  </si>
  <si>
    <t>G22118</t>
  </si>
  <si>
    <t>G22119</t>
  </si>
  <si>
    <t>G22120</t>
  </si>
  <si>
    <t>G22121</t>
  </si>
  <si>
    <t>G22122</t>
  </si>
  <si>
    <t>G22125</t>
  </si>
  <si>
    <t>G22126</t>
  </si>
  <si>
    <t>G22129</t>
  </si>
  <si>
    <t>G22130</t>
  </si>
  <si>
    <t>G22131</t>
  </si>
  <si>
    <t>G22141</t>
  </si>
  <si>
    <t>G22173</t>
  </si>
  <si>
    <t>G22184</t>
  </si>
  <si>
    <t>G22186</t>
  </si>
  <si>
    <t>G22020®</t>
  </si>
  <si>
    <t>G22068B®</t>
  </si>
  <si>
    <t>USGS</t>
  </si>
  <si>
    <t>AGV-2</t>
  </si>
  <si>
    <t>BCR-2</t>
  </si>
  <si>
    <t>GSP-2</t>
  </si>
  <si>
    <t/>
  </si>
  <si>
    <t>GAL-DV-21-1</t>
  </si>
  <si>
    <t>GAL-DV-21-2</t>
  </si>
  <si>
    <t>GAL-DV-21-3</t>
  </si>
  <si>
    <t>GAL-DV-21-4</t>
  </si>
  <si>
    <t>GAL-DV-21-5</t>
  </si>
  <si>
    <t>GAL-DV-21-6</t>
  </si>
  <si>
    <t>GAL-DV-21-7</t>
  </si>
  <si>
    <t>GAL-DV-21-8</t>
  </si>
  <si>
    <t>GAL-DV-21-9</t>
  </si>
  <si>
    <t>GAL-DV-21-10</t>
  </si>
  <si>
    <t>GAL-DV-21-11</t>
  </si>
  <si>
    <t>GAL-DV-21-12</t>
  </si>
  <si>
    <t>GAL-DV-21-13</t>
  </si>
  <si>
    <t>GAL-DV-21-14</t>
  </si>
  <si>
    <t>GAL-DV-21-15</t>
  </si>
  <si>
    <t>GAL-DV-21-16</t>
  </si>
  <si>
    <t>GAL-DV-21-17</t>
  </si>
  <si>
    <t>GAL-DV-21-18</t>
  </si>
  <si>
    <t>GAL-DV-21-19</t>
  </si>
  <si>
    <t>GAL-DV-21-20</t>
  </si>
  <si>
    <t>GAL-DV-21-21</t>
  </si>
  <si>
    <t>GAL-DV-21-22</t>
  </si>
  <si>
    <t>GAL-DV-21-23</t>
  </si>
  <si>
    <t>GAL-DV-21-24</t>
  </si>
  <si>
    <t>GAL-DV-21-25</t>
  </si>
  <si>
    <t>GAL-DV-21-26</t>
  </si>
  <si>
    <t>GAL-DV-21-27</t>
  </si>
  <si>
    <t>GAL-DV-21-28</t>
  </si>
  <si>
    <t>GAL-DV-21-29</t>
  </si>
  <si>
    <t>GAL-DV-21-30</t>
  </si>
  <si>
    <t>GAL-DV-21-31</t>
  </si>
  <si>
    <t>GAL-DV-21-32</t>
  </si>
  <si>
    <t>GAL-DV-21-33</t>
  </si>
  <si>
    <t>GAL-DV-21-34</t>
  </si>
  <si>
    <t>GAL-DV-21-35</t>
  </si>
  <si>
    <t>GAL-DV-21-36</t>
  </si>
  <si>
    <t>GAL-DV-21-37</t>
  </si>
  <si>
    <t>GAL-DV-21-38</t>
  </si>
  <si>
    <t>GAL-DV-21-39</t>
  </si>
  <si>
    <t>GAL-DV-21-40</t>
  </si>
  <si>
    <t>GAL-DV-21-41</t>
  </si>
  <si>
    <t>GAL-DV-21-42</t>
  </si>
  <si>
    <t>GAL-DV-21-43</t>
  </si>
  <si>
    <t>GAL-DV-21-44</t>
  </si>
  <si>
    <t>GAL-DV-21-45</t>
  </si>
  <si>
    <t>GAL-DV-21-46</t>
  </si>
  <si>
    <t>GAL-DV-21-47</t>
  </si>
  <si>
    <t>GAL-DV-21-48</t>
  </si>
  <si>
    <t>GAL-DV-21-49</t>
  </si>
  <si>
    <t>GAL-DV-21-50</t>
  </si>
  <si>
    <t>GAL-DV-21-51</t>
  </si>
  <si>
    <t>GAL-DV-21-52</t>
  </si>
  <si>
    <t>GAL-DV-21-53</t>
  </si>
  <si>
    <t xml:space="preserve">GAL-DV-21-2 </t>
  </si>
  <si>
    <t>GAL-DV-21-2®</t>
  </si>
  <si>
    <t>GAL-DV-21-25®</t>
  </si>
  <si>
    <t xml:space="preserve">USGS CRM-1 </t>
  </si>
  <si>
    <t xml:space="preserve">USGS CRM-2 </t>
  </si>
  <si>
    <t xml:space="preserve">USGS CRM-3 </t>
  </si>
  <si>
    <t xml:space="preserve"> Date    </t>
  </si>
  <si>
    <t>PV</t>
  </si>
  <si>
    <t>GeoRem</t>
  </si>
  <si>
    <t>SO3 &gt;/=</t>
  </si>
  <si>
    <t>Unnormalized Major Elements (Weight %):</t>
  </si>
  <si>
    <t xml:space="preserve"> SiO2  </t>
  </si>
  <si>
    <t xml:space="preserve"> TiO2  </t>
  </si>
  <si>
    <t xml:space="preserve"> Al2O3 </t>
  </si>
  <si>
    <t xml:space="preserve"> FeO*</t>
  </si>
  <si>
    <t xml:space="preserve"> MnO   </t>
  </si>
  <si>
    <t xml:space="preserve"> MgO   </t>
  </si>
  <si>
    <t xml:space="preserve"> CaO   </t>
  </si>
  <si>
    <t xml:space="preserve"> Na2O  </t>
  </si>
  <si>
    <t xml:space="preserve"> K2O   </t>
  </si>
  <si>
    <t xml:space="preserve"> P2O5  </t>
  </si>
  <si>
    <t xml:space="preserve"> Sum</t>
  </si>
  <si>
    <t>LOI %</t>
  </si>
  <si>
    <t>Normalized Major Elements (Weight %):</t>
  </si>
  <si>
    <t xml:space="preserve"> Total</t>
  </si>
  <si>
    <t>Unnormalized Trace Elements (ppm):</t>
  </si>
  <si>
    <t xml:space="preserve"> Ni</t>
  </si>
  <si>
    <t xml:space="preserve"> Cr</t>
  </si>
  <si>
    <t xml:space="preserve"> Sc</t>
  </si>
  <si>
    <t xml:space="preserve"> V</t>
  </si>
  <si>
    <t xml:space="preserve"> Ba</t>
  </si>
  <si>
    <t xml:space="preserve"> Rb</t>
  </si>
  <si>
    <t xml:space="preserve"> Sr</t>
  </si>
  <si>
    <t xml:space="preserve"> Zr</t>
  </si>
  <si>
    <t xml:space="preserve"> Y</t>
  </si>
  <si>
    <t xml:space="preserve"> Nb</t>
  </si>
  <si>
    <t xml:space="preserve"> Ga</t>
  </si>
  <si>
    <t xml:space="preserve"> Cu</t>
  </si>
  <si>
    <t xml:space="preserve"> Zn</t>
  </si>
  <si>
    <t xml:space="preserve"> Pb</t>
  </si>
  <si>
    <t xml:space="preserve"> La</t>
  </si>
  <si>
    <t xml:space="preserve"> Ce</t>
  </si>
  <si>
    <t xml:space="preserve"> Th</t>
  </si>
  <si>
    <t xml:space="preserve"> Nd</t>
  </si>
  <si>
    <t xml:space="preserve"> U</t>
  </si>
  <si>
    <t>sum tr.</t>
  </si>
  <si>
    <t>in %</t>
  </si>
  <si>
    <t>sum m+tr</t>
  </si>
  <si>
    <t>M+Toxides</t>
  </si>
  <si>
    <t>w/LOI</t>
  </si>
  <si>
    <t>if Fe3+</t>
  </si>
  <si>
    <t>Major elements are normalized on a volatile-free basis, with total Fe expressed as FeO.</t>
  </si>
  <si>
    <t>® denotes a duplicate bead made from the same rock powder.</t>
  </si>
  <si>
    <t xml:space="preserve"> NiO</t>
  </si>
  <si>
    <t xml:space="preserve"> Cr2O3</t>
  </si>
  <si>
    <t xml:space="preserve"> Sc2O3</t>
  </si>
  <si>
    <t xml:space="preserve"> V2O3</t>
  </si>
  <si>
    <t xml:space="preserve"> BaO</t>
  </si>
  <si>
    <t xml:space="preserve"> Rb2O</t>
  </si>
  <si>
    <t xml:space="preserve"> SrO</t>
  </si>
  <si>
    <t xml:space="preserve"> ZrO2</t>
  </si>
  <si>
    <t xml:space="preserve"> Y2O3</t>
  </si>
  <si>
    <t xml:space="preserve"> Nb2O5</t>
  </si>
  <si>
    <t xml:space="preserve"> Ga2O3</t>
  </si>
  <si>
    <t xml:space="preserve"> CuO</t>
  </si>
  <si>
    <t xml:space="preserve"> ZnO</t>
  </si>
  <si>
    <t xml:space="preserve"> PbO</t>
  </si>
  <si>
    <t xml:space="preserve"> La2O3</t>
  </si>
  <si>
    <t xml:space="preserve"> CeO2</t>
  </si>
  <si>
    <t xml:space="preserve"> ThO2</t>
  </si>
  <si>
    <t>Nd2O3</t>
  </si>
  <si>
    <t>U2O3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</si>
</sst>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\ "/>
    <numFmt numFmtId="165" formatCode="0.000"/>
    <numFmt numFmtId="166" formatCode="0\ \ "/>
    <numFmt numFmtId="167" formatCode="0.0"/>
    <numFmt numFmtId="168" formatCode="0.00\ \ "/>
    <numFmt numFmtId="169" formatCode="0.000\ \ "/>
  </numFmts>
  <fonts count="7">
    <font>
      <sz val="10"/>
      <name val="Arial"/>
      <family val="2"/>
    </font>
    <font>
      <b/>
      <sz val="9"/>
      <name val="Helvetica"/>
      <family val="2"/>
    </font>
    <font>
      <b/>
      <sz val="7"/>
      <name val="Helvetica"/>
      <family val="2"/>
    </font>
    <font>
      <sz val="9"/>
      <name val="Helvetica"/>
      <family val="2"/>
    </font>
    <font>
      <sz val="10"/>
      <name val="Courier"/>
      <family val="1"/>
    </font>
    <font>
      <b/>
      <sz val="10"/>
      <name val="Courier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5" fontId="3" fillId="0" borderId="0" xfId="0" applyNumberFormat="1" applyFont="1" applyAlignment="1">
      <alignment horizontal="center" vertical="center"/>
    </xf>
    <xf numFmtId="1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horizontal="center" vertical="center"/>
    </xf>
    <xf numFmtId="15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65" fontId="4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4" fontId="0" fillId="0" borderId="0" xfId="0" applyNumberFormat="1" applyAlignment="1">
      <alignment horizontal="center" vertical="center"/>
    </xf>
    <xf numFmtId="166" fontId="4" fillId="0" borderId="0" xfId="0" applyNumberFormat="1" applyFont="1" applyAlignment="1">
      <alignment vertical="center"/>
    </xf>
    <xf numFmtId="166" fontId="5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166" fontId="4" fillId="0" borderId="0" xfId="0" applyNumberFormat="1" applyFont="1" applyAlignment="1">
      <alignment horizontal="right" vertical="center"/>
    </xf>
    <xf numFmtId="166" fontId="5" fillId="0" borderId="0" xfId="0" applyNumberFormat="1" applyFont="1" applyAlignment="1">
      <alignment horizontal="right" vertical="center"/>
    </xf>
    <xf numFmtId="0" fontId="0" fillId="0" borderId="0" xfId="0" applyAlignment="1">
      <alignment vertical="center"/>
    </xf>
    <xf numFmtId="167" fontId="1" fillId="0" borderId="0" xfId="0" applyNumberFormat="1" applyFont="1" applyAlignment="1">
      <alignment vertical="center"/>
    </xf>
    <xf numFmtId="167" fontId="4" fillId="0" borderId="0" xfId="0" applyNumberFormat="1" applyFont="1" applyAlignment="1">
      <alignment horizontal="right" vertical="center"/>
    </xf>
    <xf numFmtId="167" fontId="5" fillId="0" borderId="0" xfId="0" applyNumberFormat="1" applyFont="1" applyAlignment="1">
      <alignment horizontal="right" vertical="center"/>
    </xf>
    <xf numFmtId="167" fontId="0" fillId="0" borderId="0" xfId="0" applyNumberForma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right" vertical="center"/>
    </xf>
    <xf numFmtId="167" fontId="4" fillId="0" borderId="0" xfId="0" applyNumberFormat="1" applyFont="1" applyAlignment="1">
      <alignment vertical="center"/>
    </xf>
    <xf numFmtId="167" fontId="5" fillId="0" borderId="0" xfId="0" applyNumberFormat="1" applyFont="1" applyAlignment="1">
      <alignment vertical="center"/>
    </xf>
    <xf numFmtId="167" fontId="1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9" fontId="5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169" fontId="4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C6527-2056-0F49-9DD0-D218785CA81A}">
  <sheetPr codeName="Sheet12"/>
  <dimension ref="A1:KU168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8" defaultRowHeight="10" customHeight="1"/>
  <cols>
    <col min="1" max="1" width="8" style="6"/>
    <col min="2" max="60" width="8.33203125" style="22" bestFit="1" customWidth="1"/>
    <col min="61" max="61" width="8.33203125" style="40" bestFit="1" customWidth="1"/>
    <col min="62" max="62" width="8.33203125" style="22" bestFit="1" customWidth="1"/>
    <col min="63" max="63" width="8.33203125" style="40" bestFit="1" customWidth="1"/>
    <col min="64" max="64" width="8.33203125" style="22" bestFit="1" customWidth="1"/>
    <col min="65" max="65" width="8.33203125" style="40" bestFit="1" customWidth="1"/>
    <col min="66" max="201" width="8.33203125" style="22" bestFit="1" customWidth="1"/>
    <col min="202" max="298" width="8" style="22"/>
    <col min="299" max="299" width="8" style="22" customWidth="1"/>
    <col min="300" max="16384" width="8" style="22"/>
  </cols>
  <sheetData>
    <row r="1" spans="1:307" s="1" customFormat="1" ht="10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D1" s="1" t="s">
        <v>1</v>
      </c>
      <c r="BE1" s="1" t="s">
        <v>53</v>
      </c>
      <c r="BF1" s="1" t="s">
        <v>24</v>
      </c>
      <c r="BG1" s="1" t="s">
        <v>54</v>
      </c>
      <c r="BI1" s="1" t="s">
        <v>55</v>
      </c>
      <c r="BJ1" s="1" t="s">
        <v>56</v>
      </c>
      <c r="BK1" s="1" t="s">
        <v>55</v>
      </c>
      <c r="BL1" s="1" t="s">
        <v>57</v>
      </c>
      <c r="BM1" s="1" t="s">
        <v>55</v>
      </c>
      <c r="BN1" s="1" t="s">
        <v>58</v>
      </c>
      <c r="BO1" s="1" t="s">
        <v>59</v>
      </c>
      <c r="BP1" s="1" t="s">
        <v>59</v>
      </c>
      <c r="BQ1" s="1" t="s">
        <v>59</v>
      </c>
      <c r="BR1" s="1" t="s">
        <v>59</v>
      </c>
      <c r="BS1" s="1" t="s">
        <v>59</v>
      </c>
      <c r="BT1" s="1" t="s">
        <v>59</v>
      </c>
      <c r="BU1" s="1" t="s">
        <v>59</v>
      </c>
      <c r="BV1" s="1" t="s">
        <v>59</v>
      </c>
      <c r="BW1" s="1" t="s">
        <v>59</v>
      </c>
      <c r="BX1" s="1" t="s">
        <v>59</v>
      </c>
      <c r="BY1" s="1" t="s">
        <v>59</v>
      </c>
      <c r="BZ1" s="1" t="s">
        <v>59</v>
      </c>
      <c r="CA1" s="1" t="s">
        <v>59</v>
      </c>
      <c r="CB1" s="1" t="s">
        <v>59</v>
      </c>
      <c r="CC1" s="1" t="s">
        <v>59</v>
      </c>
      <c r="CD1" s="1" t="s">
        <v>59</v>
      </c>
      <c r="CE1" s="1" t="s">
        <v>59</v>
      </c>
      <c r="CF1" s="1" t="s">
        <v>59</v>
      </c>
      <c r="CG1" s="1" t="s">
        <v>59</v>
      </c>
      <c r="CH1" s="1" t="s">
        <v>59</v>
      </c>
      <c r="CI1" s="1" t="s">
        <v>59</v>
      </c>
      <c r="CJ1" s="1" t="s">
        <v>59</v>
      </c>
      <c r="CK1" s="1" t="s">
        <v>59</v>
      </c>
      <c r="CL1" s="1" t="s">
        <v>59</v>
      </c>
      <c r="CM1" s="1" t="s">
        <v>59</v>
      </c>
      <c r="CN1" s="1" t="s">
        <v>59</v>
      </c>
      <c r="CO1" s="1" t="s">
        <v>59</v>
      </c>
      <c r="CP1" s="1" t="s">
        <v>59</v>
      </c>
      <c r="CQ1" s="1" t="s">
        <v>59</v>
      </c>
      <c r="CR1" s="1" t="s">
        <v>59</v>
      </c>
      <c r="CS1" s="1" t="s">
        <v>59</v>
      </c>
      <c r="CT1" s="1" t="s">
        <v>59</v>
      </c>
      <c r="CU1" s="1" t="s">
        <v>59</v>
      </c>
      <c r="CV1" s="1" t="s">
        <v>59</v>
      </c>
      <c r="CW1" s="1" t="s">
        <v>59</v>
      </c>
      <c r="CX1" s="1" t="s">
        <v>59</v>
      </c>
      <c r="CY1" s="1" t="s">
        <v>59</v>
      </c>
      <c r="CZ1" s="1" t="s">
        <v>59</v>
      </c>
      <c r="DA1" s="1" t="s">
        <v>59</v>
      </c>
      <c r="DB1" s="1" t="s">
        <v>59</v>
      </c>
      <c r="DC1" s="1" t="s">
        <v>59</v>
      </c>
      <c r="DD1" s="1" t="s">
        <v>59</v>
      </c>
      <c r="DE1" s="1" t="s">
        <v>59</v>
      </c>
      <c r="DF1" s="1" t="s">
        <v>59</v>
      </c>
      <c r="DG1" s="1" t="s">
        <v>59</v>
      </c>
      <c r="DH1" s="1" t="s">
        <v>59</v>
      </c>
      <c r="DI1" s="1" t="s">
        <v>59</v>
      </c>
      <c r="DJ1" s="1" t="s">
        <v>59</v>
      </c>
      <c r="DK1" s="1" t="s">
        <v>59</v>
      </c>
      <c r="DL1" s="1" t="s">
        <v>59</v>
      </c>
      <c r="DM1" s="1" t="s">
        <v>59</v>
      </c>
      <c r="DN1" s="1" t="s">
        <v>59</v>
      </c>
      <c r="DO1" s="1" t="s">
        <v>59</v>
      </c>
      <c r="DP1" s="1" t="s">
        <v>59</v>
      </c>
      <c r="DQ1" s="1" t="s">
        <v>59</v>
      </c>
      <c r="DR1" s="1" t="s">
        <v>59</v>
      </c>
      <c r="DS1" s="1" t="s">
        <v>59</v>
      </c>
      <c r="DT1" s="1" t="s">
        <v>59</v>
      </c>
      <c r="DU1" s="1" t="s">
        <v>59</v>
      </c>
      <c r="DV1" s="1" t="s">
        <v>59</v>
      </c>
      <c r="DW1" s="1" t="s">
        <v>59</v>
      </c>
      <c r="DX1" s="1" t="s">
        <v>59</v>
      </c>
      <c r="DY1" s="1" t="s">
        <v>59</v>
      </c>
      <c r="DZ1" s="1" t="s">
        <v>59</v>
      </c>
      <c r="EA1" s="1" t="s">
        <v>59</v>
      </c>
      <c r="EB1" s="1" t="s">
        <v>59</v>
      </c>
      <c r="EC1" s="1" t="s">
        <v>59</v>
      </c>
      <c r="ED1" s="1" t="s">
        <v>59</v>
      </c>
      <c r="EE1" s="1" t="s">
        <v>59</v>
      </c>
      <c r="EF1" s="1" t="s">
        <v>59</v>
      </c>
      <c r="EG1" s="1" t="s">
        <v>59</v>
      </c>
      <c r="EH1" s="1" t="s">
        <v>59</v>
      </c>
      <c r="EI1" s="1" t="s">
        <v>59</v>
      </c>
      <c r="EJ1" s="1" t="s">
        <v>59</v>
      </c>
      <c r="EK1" s="1" t="s">
        <v>59</v>
      </c>
      <c r="EL1" s="1" t="s">
        <v>59</v>
      </c>
      <c r="EM1" s="1" t="s">
        <v>59</v>
      </c>
      <c r="EN1" s="1" t="s">
        <v>59</v>
      </c>
      <c r="EO1" s="1" t="s">
        <v>59</v>
      </c>
      <c r="EP1" s="1" t="s">
        <v>59</v>
      </c>
      <c r="EQ1" s="1" t="s">
        <v>59</v>
      </c>
      <c r="ER1" s="1" t="s">
        <v>59</v>
      </c>
      <c r="ES1" s="1" t="s">
        <v>59</v>
      </c>
      <c r="ET1" s="1" t="s">
        <v>59</v>
      </c>
      <c r="EU1" s="1" t="s">
        <v>59</v>
      </c>
      <c r="EV1" s="1" t="s">
        <v>59</v>
      </c>
      <c r="EW1" s="1" t="s">
        <v>59</v>
      </c>
      <c r="EX1" s="1" t="s">
        <v>59</v>
      </c>
      <c r="EY1" s="1" t="s">
        <v>59</v>
      </c>
      <c r="EZ1" s="1" t="s">
        <v>59</v>
      </c>
      <c r="FA1" s="1" t="s">
        <v>59</v>
      </c>
      <c r="FB1" s="1" t="s">
        <v>59</v>
      </c>
      <c r="FC1" s="1" t="s">
        <v>59</v>
      </c>
      <c r="FD1" s="1" t="s">
        <v>59</v>
      </c>
      <c r="FE1" s="1" t="s">
        <v>59</v>
      </c>
      <c r="FF1" s="1" t="s">
        <v>59</v>
      </c>
      <c r="FG1" s="1" t="s">
        <v>59</v>
      </c>
      <c r="FH1" s="1" t="s">
        <v>59</v>
      </c>
      <c r="FI1" s="1" t="s">
        <v>59</v>
      </c>
      <c r="FJ1" s="1" t="s">
        <v>59</v>
      </c>
      <c r="FK1" s="1" t="s">
        <v>59</v>
      </c>
      <c r="FL1" s="1" t="s">
        <v>59</v>
      </c>
      <c r="FM1" s="1" t="s">
        <v>59</v>
      </c>
      <c r="FN1" s="1" t="s">
        <v>59</v>
      </c>
      <c r="FO1" s="1" t="s">
        <v>59</v>
      </c>
      <c r="FP1" s="1" t="s">
        <v>59</v>
      </c>
      <c r="FQ1" s="1" t="s">
        <v>59</v>
      </c>
      <c r="FR1" s="1" t="s">
        <v>59</v>
      </c>
      <c r="FS1" s="1" t="s">
        <v>59</v>
      </c>
      <c r="FT1" s="1" t="s">
        <v>59</v>
      </c>
      <c r="FU1" s="1" t="s">
        <v>59</v>
      </c>
      <c r="FV1" s="1" t="s">
        <v>59</v>
      </c>
      <c r="FW1" s="1" t="s">
        <v>59</v>
      </c>
      <c r="FX1" s="1" t="s">
        <v>59</v>
      </c>
      <c r="FY1" s="1" t="s">
        <v>59</v>
      </c>
      <c r="FZ1" s="1" t="s">
        <v>59</v>
      </c>
      <c r="GA1" s="1" t="s">
        <v>59</v>
      </c>
      <c r="GB1" s="1" t="s">
        <v>59</v>
      </c>
      <c r="GC1" s="1" t="s">
        <v>59</v>
      </c>
      <c r="GD1" s="1" t="s">
        <v>59</v>
      </c>
      <c r="GE1" s="1" t="s">
        <v>59</v>
      </c>
      <c r="GF1" s="1" t="s">
        <v>59</v>
      </c>
      <c r="GG1" s="1" t="s">
        <v>59</v>
      </c>
      <c r="GH1" s="1" t="s">
        <v>59</v>
      </c>
      <c r="GI1" s="1" t="s">
        <v>59</v>
      </c>
      <c r="GJ1" s="1" t="s">
        <v>59</v>
      </c>
      <c r="GK1" s="1" t="s">
        <v>59</v>
      </c>
      <c r="GL1" s="1" t="s">
        <v>59</v>
      </c>
      <c r="GM1" s="1" t="s">
        <v>59</v>
      </c>
      <c r="GN1" s="1" t="s">
        <v>59</v>
      </c>
      <c r="GO1" s="1" t="s">
        <v>59</v>
      </c>
      <c r="GP1" s="1" t="s">
        <v>59</v>
      </c>
      <c r="GQ1" s="1" t="s">
        <v>59</v>
      </c>
      <c r="GR1" s="1" t="s">
        <v>59</v>
      </c>
      <c r="GS1" s="1" t="s">
        <v>59</v>
      </c>
      <c r="GT1" s="1" t="s">
        <v>59</v>
      </c>
      <c r="GU1" s="1" t="s">
        <v>59</v>
      </c>
      <c r="GV1" s="1" t="s">
        <v>59</v>
      </c>
      <c r="GW1" s="1" t="s">
        <v>59</v>
      </c>
      <c r="GX1" s="1" t="s">
        <v>59</v>
      </c>
      <c r="GY1" s="1" t="s">
        <v>59</v>
      </c>
      <c r="GZ1" s="1" t="s">
        <v>59</v>
      </c>
      <c r="HA1" s="1" t="s">
        <v>59</v>
      </c>
      <c r="HB1" s="1" t="s">
        <v>59</v>
      </c>
      <c r="HC1" s="1" t="s">
        <v>59</v>
      </c>
      <c r="HD1" s="1" t="s">
        <v>59</v>
      </c>
      <c r="HE1" s="1" t="s">
        <v>59</v>
      </c>
      <c r="HF1" s="1" t="s">
        <v>59</v>
      </c>
      <c r="HG1" s="1" t="s">
        <v>59</v>
      </c>
      <c r="HH1" s="1" t="s">
        <v>59</v>
      </c>
      <c r="HI1" s="1" t="s">
        <v>59</v>
      </c>
      <c r="HJ1" s="1" t="s">
        <v>59</v>
      </c>
      <c r="HK1" s="1" t="s">
        <v>59</v>
      </c>
      <c r="HL1" s="1" t="s">
        <v>59</v>
      </c>
      <c r="HM1" s="1" t="s">
        <v>59</v>
      </c>
      <c r="HN1" s="1" t="s">
        <v>59</v>
      </c>
      <c r="HO1" s="1" t="s">
        <v>59</v>
      </c>
      <c r="HP1" s="1" t="s">
        <v>59</v>
      </c>
      <c r="HQ1" s="1" t="s">
        <v>59</v>
      </c>
      <c r="HR1" s="1" t="s">
        <v>59</v>
      </c>
      <c r="HS1" s="1" t="s">
        <v>59</v>
      </c>
      <c r="HT1" s="1" t="s">
        <v>59</v>
      </c>
      <c r="HU1" s="1" t="s">
        <v>59</v>
      </c>
      <c r="HV1" s="1" t="s">
        <v>59</v>
      </c>
      <c r="HW1" s="1" t="s">
        <v>59</v>
      </c>
      <c r="HX1" s="1" t="s">
        <v>59</v>
      </c>
      <c r="HY1" s="1" t="s">
        <v>59</v>
      </c>
      <c r="HZ1" s="1" t="s">
        <v>59</v>
      </c>
      <c r="IA1" s="1" t="s">
        <v>59</v>
      </c>
      <c r="IB1" s="1" t="s">
        <v>59</v>
      </c>
      <c r="IC1" s="1" t="s">
        <v>59</v>
      </c>
      <c r="ID1" s="1" t="s">
        <v>59</v>
      </c>
      <c r="IE1" s="1" t="s">
        <v>59</v>
      </c>
      <c r="IF1" s="1" t="s">
        <v>59</v>
      </c>
      <c r="IG1" s="1" t="s">
        <v>59</v>
      </c>
      <c r="IH1" s="1" t="s">
        <v>59</v>
      </c>
      <c r="II1" s="1" t="s">
        <v>59</v>
      </c>
      <c r="IJ1" s="1" t="s">
        <v>59</v>
      </c>
      <c r="IK1" s="1" t="s">
        <v>59</v>
      </c>
      <c r="IL1" s="1" t="s">
        <v>59</v>
      </c>
      <c r="IM1" s="1" t="s">
        <v>59</v>
      </c>
      <c r="IN1" s="1" t="s">
        <v>59</v>
      </c>
      <c r="IO1" s="1" t="s">
        <v>59</v>
      </c>
      <c r="IP1" s="1" t="s">
        <v>59</v>
      </c>
      <c r="IQ1" s="1" t="s">
        <v>59</v>
      </c>
      <c r="IR1" s="1" t="s">
        <v>59</v>
      </c>
      <c r="IS1" s="1" t="s">
        <v>59</v>
      </c>
      <c r="IT1" s="1" t="s">
        <v>59</v>
      </c>
      <c r="IU1" s="1" t="s">
        <v>59</v>
      </c>
      <c r="IV1" s="1" t="s">
        <v>59</v>
      </c>
      <c r="IW1" s="1" t="s">
        <v>59</v>
      </c>
      <c r="IX1" s="1" t="s">
        <v>59</v>
      </c>
      <c r="IY1" s="1" t="s">
        <v>59</v>
      </c>
      <c r="IZ1" s="1" t="s">
        <v>59</v>
      </c>
      <c r="JA1" s="1" t="s">
        <v>59</v>
      </c>
      <c r="JB1" s="1" t="s">
        <v>59</v>
      </c>
      <c r="JC1" s="1" t="s">
        <v>59</v>
      </c>
      <c r="JD1" s="1" t="s">
        <v>59</v>
      </c>
      <c r="JE1" s="1" t="s">
        <v>59</v>
      </c>
      <c r="JF1" s="1" t="s">
        <v>59</v>
      </c>
      <c r="JG1" s="1" t="s">
        <v>59</v>
      </c>
      <c r="JH1" s="1" t="s">
        <v>59</v>
      </c>
      <c r="JI1" s="1" t="s">
        <v>59</v>
      </c>
      <c r="JJ1" s="1" t="s">
        <v>59</v>
      </c>
      <c r="JK1" s="1" t="s">
        <v>59</v>
      </c>
      <c r="JL1" s="1" t="s">
        <v>59</v>
      </c>
      <c r="JM1" s="1" t="s">
        <v>59</v>
      </c>
      <c r="JN1" s="1" t="s">
        <v>59</v>
      </c>
      <c r="JO1" s="1" t="s">
        <v>59</v>
      </c>
      <c r="JP1" s="1" t="s">
        <v>59</v>
      </c>
      <c r="JQ1" s="1" t="s">
        <v>59</v>
      </c>
      <c r="JR1" s="1" t="s">
        <v>59</v>
      </c>
      <c r="JS1" s="1" t="s">
        <v>59</v>
      </c>
      <c r="JT1" s="1" t="s">
        <v>59</v>
      </c>
      <c r="JU1" s="1" t="s">
        <v>59</v>
      </c>
      <c r="JV1" s="1" t="s">
        <v>59</v>
      </c>
      <c r="JW1" s="1" t="s">
        <v>59</v>
      </c>
      <c r="JX1" s="1" t="s">
        <v>59</v>
      </c>
      <c r="JY1" s="1" t="s">
        <v>59</v>
      </c>
      <c r="JZ1" s="1" t="s">
        <v>59</v>
      </c>
      <c r="KA1" s="1" t="s">
        <v>59</v>
      </c>
      <c r="KB1" s="1" t="s">
        <v>59</v>
      </c>
      <c r="KC1" s="1" t="s">
        <v>59</v>
      </c>
      <c r="KD1" s="1" t="s">
        <v>59</v>
      </c>
      <c r="KE1" s="1" t="s">
        <v>59</v>
      </c>
      <c r="KF1" s="1" t="s">
        <v>59</v>
      </c>
      <c r="KG1" s="1" t="s">
        <v>59</v>
      </c>
      <c r="KH1" s="1" t="s">
        <v>59</v>
      </c>
      <c r="KI1" s="1" t="s">
        <v>59</v>
      </c>
      <c r="KJ1" s="1" t="s">
        <v>59</v>
      </c>
      <c r="KK1" s="1" t="s">
        <v>59</v>
      </c>
      <c r="KL1" s="1" t="s">
        <v>59</v>
      </c>
      <c r="KM1" s="1" t="s">
        <v>59</v>
      </c>
      <c r="KN1" s="1" t="s">
        <v>59</v>
      </c>
      <c r="KO1" s="1" t="s">
        <v>59</v>
      </c>
    </row>
    <row r="2" spans="1:307" s="2" customFormat="1" ht="10" customHeight="1">
      <c r="B2" s="2" t="s">
        <v>60</v>
      </c>
      <c r="C2" s="2" t="s">
        <v>61</v>
      </c>
      <c r="D2" s="2" t="s">
        <v>62</v>
      </c>
      <c r="E2" s="2" t="s">
        <v>63</v>
      </c>
      <c r="F2" s="2" t="s">
        <v>64</v>
      </c>
      <c r="G2" s="2" t="s">
        <v>65</v>
      </c>
      <c r="H2" s="2" t="s">
        <v>66</v>
      </c>
      <c r="I2" s="2" t="s">
        <v>67</v>
      </c>
      <c r="J2" s="2" t="s">
        <v>68</v>
      </c>
      <c r="K2" s="2" t="s">
        <v>69</v>
      </c>
      <c r="L2" s="2" t="s">
        <v>70</v>
      </c>
      <c r="M2" s="2" t="s">
        <v>71</v>
      </c>
      <c r="N2" s="2" t="s">
        <v>72</v>
      </c>
      <c r="O2" s="2" t="s">
        <v>73</v>
      </c>
      <c r="P2" s="2" t="s">
        <v>74</v>
      </c>
      <c r="Q2" s="2" t="s">
        <v>75</v>
      </c>
      <c r="R2" s="2" t="s">
        <v>76</v>
      </c>
      <c r="S2" s="2" t="s">
        <v>77</v>
      </c>
      <c r="T2" s="2" t="s">
        <v>78</v>
      </c>
      <c r="U2" s="2" t="s">
        <v>79</v>
      </c>
      <c r="V2" s="2" t="s">
        <v>80</v>
      </c>
      <c r="W2" s="2" t="s">
        <v>81</v>
      </c>
      <c r="X2" s="2" t="s">
        <v>82</v>
      </c>
      <c r="Y2" s="2" t="s">
        <v>83</v>
      </c>
      <c r="Z2" s="2" t="s">
        <v>84</v>
      </c>
      <c r="AA2" s="2" t="s">
        <v>85</v>
      </c>
      <c r="AB2" s="2" t="s">
        <v>86</v>
      </c>
      <c r="AC2" s="2" t="s">
        <v>87</v>
      </c>
      <c r="AD2" s="2" t="s">
        <v>88</v>
      </c>
      <c r="AE2" s="2" t="s">
        <v>89</v>
      </c>
      <c r="AF2" s="2" t="s">
        <v>90</v>
      </c>
      <c r="AG2" s="2" t="s">
        <v>91</v>
      </c>
      <c r="AH2" s="2" t="s">
        <v>92</v>
      </c>
      <c r="AI2" s="2" t="s">
        <v>93</v>
      </c>
      <c r="AJ2" s="2" t="s">
        <v>94</v>
      </c>
      <c r="AK2" s="2" t="s">
        <v>95</v>
      </c>
      <c r="AL2" s="2" t="s">
        <v>96</v>
      </c>
      <c r="AM2" s="2" t="s">
        <v>97</v>
      </c>
      <c r="AN2" s="2" t="s">
        <v>98</v>
      </c>
      <c r="AO2" s="2" t="s">
        <v>99</v>
      </c>
      <c r="AP2" s="2" t="s">
        <v>100</v>
      </c>
      <c r="AQ2" s="2" t="s">
        <v>101</v>
      </c>
      <c r="AR2" s="2" t="s">
        <v>102</v>
      </c>
      <c r="AS2" s="2" t="s">
        <v>103</v>
      </c>
      <c r="AT2" s="2" t="s">
        <v>104</v>
      </c>
      <c r="AU2" s="2" t="s">
        <v>105</v>
      </c>
      <c r="AV2" s="2" t="s">
        <v>106</v>
      </c>
      <c r="AW2" s="2" t="s">
        <v>107</v>
      </c>
      <c r="AX2" s="2" t="s">
        <v>108</v>
      </c>
      <c r="AY2" s="2" t="s">
        <v>109</v>
      </c>
      <c r="AZ2" s="2" t="s">
        <v>110</v>
      </c>
      <c r="BA2" s="2" t="s">
        <v>111</v>
      </c>
      <c r="BB2" s="2" t="s">
        <v>112</v>
      </c>
      <c r="BD2" s="2" t="s">
        <v>113</v>
      </c>
      <c r="BE2" s="2" t="s">
        <v>114</v>
      </c>
      <c r="BF2" s="2" t="s">
        <v>84</v>
      </c>
      <c r="BG2" s="2" t="s">
        <v>115</v>
      </c>
      <c r="BI2" s="2" t="s">
        <v>56</v>
      </c>
      <c r="BJ2" s="2" t="s">
        <v>116</v>
      </c>
      <c r="BK2" s="2" t="s">
        <v>57</v>
      </c>
      <c r="BL2" s="2" t="s">
        <v>117</v>
      </c>
      <c r="BM2" s="2" t="s">
        <v>58</v>
      </c>
      <c r="BN2" s="2" t="s">
        <v>118</v>
      </c>
      <c r="BO2" s="2" t="s">
        <v>59</v>
      </c>
      <c r="BP2" s="2" t="s">
        <v>59</v>
      </c>
      <c r="BQ2" s="2" t="s">
        <v>59</v>
      </c>
      <c r="BR2" s="2" t="s">
        <v>59</v>
      </c>
      <c r="BS2" s="2" t="s">
        <v>59</v>
      </c>
      <c r="BT2" s="2" t="s">
        <v>59</v>
      </c>
      <c r="BU2" s="2" t="s">
        <v>59</v>
      </c>
      <c r="BV2" s="2" t="s">
        <v>59</v>
      </c>
      <c r="BW2" s="2" t="s">
        <v>59</v>
      </c>
      <c r="BX2" s="2" t="s">
        <v>59</v>
      </c>
      <c r="BY2" s="2" t="s">
        <v>59</v>
      </c>
      <c r="BZ2" s="2" t="s">
        <v>59</v>
      </c>
      <c r="CA2" s="2" t="s">
        <v>59</v>
      </c>
      <c r="CB2" s="2" t="s">
        <v>59</v>
      </c>
      <c r="CC2" s="2" t="s">
        <v>59</v>
      </c>
      <c r="CD2" s="2" t="s">
        <v>59</v>
      </c>
      <c r="CE2" s="2" t="s">
        <v>59</v>
      </c>
      <c r="CF2" s="2" t="s">
        <v>59</v>
      </c>
      <c r="CG2" s="2" t="s">
        <v>59</v>
      </c>
      <c r="CH2" s="2" t="s">
        <v>59</v>
      </c>
      <c r="CI2" s="2" t="s">
        <v>59</v>
      </c>
      <c r="CJ2" s="2" t="s">
        <v>59</v>
      </c>
      <c r="CK2" s="2" t="s">
        <v>59</v>
      </c>
      <c r="CL2" s="2" t="s">
        <v>59</v>
      </c>
      <c r="CM2" s="2" t="s">
        <v>59</v>
      </c>
      <c r="CN2" s="2" t="s">
        <v>59</v>
      </c>
      <c r="CO2" s="2" t="s">
        <v>59</v>
      </c>
      <c r="CP2" s="2" t="s">
        <v>59</v>
      </c>
      <c r="CQ2" s="2" t="s">
        <v>59</v>
      </c>
      <c r="CR2" s="2" t="s">
        <v>59</v>
      </c>
      <c r="CS2" s="2" t="s">
        <v>59</v>
      </c>
      <c r="CT2" s="2" t="s">
        <v>59</v>
      </c>
      <c r="CU2" s="2" t="s">
        <v>59</v>
      </c>
      <c r="CV2" s="2" t="s">
        <v>59</v>
      </c>
      <c r="CW2" s="2" t="s">
        <v>59</v>
      </c>
      <c r="CX2" s="2" t="s">
        <v>59</v>
      </c>
      <c r="CY2" s="2" t="s">
        <v>59</v>
      </c>
      <c r="CZ2" s="2" t="s">
        <v>59</v>
      </c>
      <c r="DA2" s="2" t="s">
        <v>59</v>
      </c>
      <c r="DB2" s="2" t="s">
        <v>59</v>
      </c>
      <c r="DC2" s="2" t="s">
        <v>59</v>
      </c>
      <c r="DD2" s="2" t="s">
        <v>59</v>
      </c>
      <c r="DE2" s="2" t="s">
        <v>59</v>
      </c>
      <c r="DF2" s="2" t="s">
        <v>59</v>
      </c>
      <c r="DG2" s="2" t="s">
        <v>59</v>
      </c>
      <c r="DH2" s="2" t="s">
        <v>59</v>
      </c>
      <c r="DI2" s="2" t="s">
        <v>59</v>
      </c>
      <c r="DJ2" s="2" t="s">
        <v>59</v>
      </c>
      <c r="DK2" s="2" t="s">
        <v>59</v>
      </c>
      <c r="DL2" s="2" t="s">
        <v>59</v>
      </c>
      <c r="DM2" s="2" t="s">
        <v>59</v>
      </c>
      <c r="DN2" s="2" t="s">
        <v>59</v>
      </c>
      <c r="DO2" s="2" t="s">
        <v>59</v>
      </c>
      <c r="DP2" s="2" t="s">
        <v>59</v>
      </c>
      <c r="DQ2" s="2" t="s">
        <v>59</v>
      </c>
      <c r="DR2" s="2" t="s">
        <v>59</v>
      </c>
      <c r="DS2" s="2" t="s">
        <v>59</v>
      </c>
      <c r="DT2" s="2" t="s">
        <v>59</v>
      </c>
      <c r="DU2" s="2" t="s">
        <v>59</v>
      </c>
      <c r="DV2" s="2" t="s">
        <v>59</v>
      </c>
      <c r="DW2" s="2" t="s">
        <v>59</v>
      </c>
      <c r="DX2" s="2" t="s">
        <v>59</v>
      </c>
      <c r="DY2" s="2" t="s">
        <v>59</v>
      </c>
      <c r="DZ2" s="2" t="s">
        <v>59</v>
      </c>
      <c r="EA2" s="2" t="s">
        <v>59</v>
      </c>
      <c r="EB2" s="2" t="s">
        <v>59</v>
      </c>
      <c r="EC2" s="2" t="s">
        <v>59</v>
      </c>
      <c r="ED2" s="2" t="s">
        <v>59</v>
      </c>
      <c r="EE2" s="2" t="s">
        <v>59</v>
      </c>
      <c r="EF2" s="2" t="s">
        <v>59</v>
      </c>
      <c r="EG2" s="2" t="s">
        <v>59</v>
      </c>
      <c r="EH2" s="2" t="s">
        <v>59</v>
      </c>
      <c r="EI2" s="2" t="s">
        <v>59</v>
      </c>
      <c r="EJ2" s="2" t="s">
        <v>59</v>
      </c>
      <c r="EK2" s="2" t="s">
        <v>59</v>
      </c>
      <c r="EL2" s="2" t="s">
        <v>59</v>
      </c>
      <c r="EM2" s="2" t="s">
        <v>59</v>
      </c>
      <c r="EN2" s="2" t="s">
        <v>59</v>
      </c>
      <c r="EO2" s="2" t="s">
        <v>59</v>
      </c>
      <c r="EP2" s="2" t="s">
        <v>59</v>
      </c>
      <c r="EQ2" s="2" t="s">
        <v>59</v>
      </c>
      <c r="ER2" s="2" t="s">
        <v>59</v>
      </c>
      <c r="ES2" s="2" t="s">
        <v>59</v>
      </c>
      <c r="ET2" s="2" t="s">
        <v>59</v>
      </c>
      <c r="EU2" s="2" t="s">
        <v>59</v>
      </c>
      <c r="EV2" s="2" t="s">
        <v>59</v>
      </c>
      <c r="EW2" s="2" t="s">
        <v>59</v>
      </c>
      <c r="EX2" s="2" t="s">
        <v>59</v>
      </c>
      <c r="EY2" s="2" t="s">
        <v>59</v>
      </c>
      <c r="EZ2" s="2" t="s">
        <v>59</v>
      </c>
      <c r="FA2" s="2" t="s">
        <v>59</v>
      </c>
      <c r="FB2" s="2" t="s">
        <v>59</v>
      </c>
      <c r="FC2" s="2" t="s">
        <v>59</v>
      </c>
      <c r="FD2" s="2" t="s">
        <v>59</v>
      </c>
      <c r="FE2" s="2" t="s">
        <v>59</v>
      </c>
      <c r="FF2" s="2" t="s">
        <v>59</v>
      </c>
      <c r="FG2" s="2" t="s">
        <v>59</v>
      </c>
      <c r="FH2" s="2" t="s">
        <v>59</v>
      </c>
      <c r="FI2" s="2" t="s">
        <v>59</v>
      </c>
      <c r="FJ2" s="2" t="s">
        <v>59</v>
      </c>
      <c r="FK2" s="2" t="s">
        <v>59</v>
      </c>
      <c r="FL2" s="2" t="s">
        <v>59</v>
      </c>
      <c r="FM2" s="2" t="s">
        <v>59</v>
      </c>
      <c r="FN2" s="2" t="s">
        <v>59</v>
      </c>
      <c r="FO2" s="2" t="s">
        <v>59</v>
      </c>
      <c r="FP2" s="2" t="s">
        <v>59</v>
      </c>
      <c r="FQ2" s="2" t="s">
        <v>59</v>
      </c>
      <c r="FR2" s="2" t="s">
        <v>59</v>
      </c>
      <c r="FS2" s="2" t="s">
        <v>59</v>
      </c>
      <c r="FT2" s="2" t="s">
        <v>59</v>
      </c>
      <c r="FU2" s="2" t="s">
        <v>59</v>
      </c>
      <c r="FV2" s="2" t="s">
        <v>59</v>
      </c>
      <c r="FW2" s="2" t="s">
        <v>59</v>
      </c>
      <c r="FX2" s="2" t="s">
        <v>59</v>
      </c>
      <c r="FY2" s="2" t="s">
        <v>59</v>
      </c>
      <c r="FZ2" s="2" t="s">
        <v>59</v>
      </c>
      <c r="GA2" s="2" t="s">
        <v>59</v>
      </c>
      <c r="GB2" s="2" t="s">
        <v>59</v>
      </c>
      <c r="GC2" s="2" t="s">
        <v>59</v>
      </c>
      <c r="GD2" s="2" t="s">
        <v>59</v>
      </c>
      <c r="GE2" s="2" t="s">
        <v>59</v>
      </c>
      <c r="GF2" s="2" t="s">
        <v>59</v>
      </c>
      <c r="GG2" s="2" t="s">
        <v>59</v>
      </c>
      <c r="GH2" s="2" t="s">
        <v>59</v>
      </c>
      <c r="GI2" s="2" t="s">
        <v>59</v>
      </c>
      <c r="GJ2" s="2" t="s">
        <v>59</v>
      </c>
      <c r="GK2" s="2" t="s">
        <v>59</v>
      </c>
      <c r="GL2" s="2" t="s">
        <v>59</v>
      </c>
      <c r="GM2" s="2" t="s">
        <v>59</v>
      </c>
      <c r="GN2" s="2" t="s">
        <v>59</v>
      </c>
      <c r="GO2" s="2" t="s">
        <v>59</v>
      </c>
      <c r="GP2" s="2" t="s">
        <v>59</v>
      </c>
      <c r="GQ2" s="2" t="s">
        <v>59</v>
      </c>
      <c r="GR2" s="2" t="s">
        <v>59</v>
      </c>
      <c r="GS2" s="2" t="s">
        <v>59</v>
      </c>
      <c r="GT2" s="2" t="s">
        <v>59</v>
      </c>
      <c r="GU2" s="2" t="s">
        <v>59</v>
      </c>
      <c r="GV2" s="2" t="s">
        <v>59</v>
      </c>
      <c r="GW2" s="2" t="s">
        <v>59</v>
      </c>
      <c r="GX2" s="2" t="s">
        <v>59</v>
      </c>
      <c r="GY2" s="2" t="s">
        <v>59</v>
      </c>
      <c r="GZ2" s="2" t="s">
        <v>59</v>
      </c>
      <c r="HA2" s="2" t="s">
        <v>59</v>
      </c>
      <c r="HB2" s="2" t="s">
        <v>59</v>
      </c>
      <c r="HC2" s="2" t="s">
        <v>59</v>
      </c>
      <c r="HD2" s="2" t="s">
        <v>59</v>
      </c>
      <c r="HE2" s="2" t="s">
        <v>59</v>
      </c>
      <c r="HF2" s="2" t="s">
        <v>59</v>
      </c>
      <c r="HG2" s="2" t="s">
        <v>59</v>
      </c>
      <c r="HH2" s="2" t="s">
        <v>59</v>
      </c>
      <c r="HI2" s="2" t="s">
        <v>59</v>
      </c>
      <c r="HJ2" s="2" t="s">
        <v>59</v>
      </c>
      <c r="HK2" s="2" t="s">
        <v>59</v>
      </c>
      <c r="HL2" s="2" t="s">
        <v>59</v>
      </c>
      <c r="HM2" s="2" t="s">
        <v>59</v>
      </c>
      <c r="HN2" s="2" t="s">
        <v>59</v>
      </c>
      <c r="HO2" s="2" t="s">
        <v>59</v>
      </c>
      <c r="HP2" s="2" t="s">
        <v>59</v>
      </c>
      <c r="HQ2" s="2" t="s">
        <v>59</v>
      </c>
      <c r="HR2" s="2" t="s">
        <v>59</v>
      </c>
      <c r="HS2" s="2" t="s">
        <v>59</v>
      </c>
      <c r="HT2" s="2" t="s">
        <v>59</v>
      </c>
      <c r="HU2" s="2" t="s">
        <v>59</v>
      </c>
      <c r="HV2" s="2" t="s">
        <v>59</v>
      </c>
      <c r="HW2" s="2" t="s">
        <v>59</v>
      </c>
      <c r="HX2" s="2" t="s">
        <v>59</v>
      </c>
      <c r="HY2" s="2" t="s">
        <v>59</v>
      </c>
      <c r="HZ2" s="2" t="s">
        <v>59</v>
      </c>
      <c r="IA2" s="2" t="s">
        <v>59</v>
      </c>
      <c r="IB2" s="2" t="s">
        <v>59</v>
      </c>
      <c r="IC2" s="2" t="s">
        <v>59</v>
      </c>
      <c r="ID2" s="2" t="s">
        <v>59</v>
      </c>
      <c r="IE2" s="2" t="s">
        <v>59</v>
      </c>
      <c r="IF2" s="2" t="s">
        <v>59</v>
      </c>
      <c r="IG2" s="2" t="s">
        <v>59</v>
      </c>
      <c r="IH2" s="2" t="s">
        <v>59</v>
      </c>
      <c r="II2" s="2" t="s">
        <v>59</v>
      </c>
      <c r="IJ2" s="2" t="s">
        <v>59</v>
      </c>
      <c r="IK2" s="2" t="s">
        <v>59</v>
      </c>
      <c r="IL2" s="2" t="s">
        <v>59</v>
      </c>
      <c r="IM2" s="2" t="s">
        <v>59</v>
      </c>
      <c r="IN2" s="2" t="s">
        <v>59</v>
      </c>
      <c r="IO2" s="2" t="s">
        <v>59</v>
      </c>
      <c r="IP2" s="2" t="s">
        <v>59</v>
      </c>
      <c r="IQ2" s="2" t="s">
        <v>59</v>
      </c>
      <c r="IR2" s="2" t="s">
        <v>59</v>
      </c>
      <c r="IS2" s="2" t="s">
        <v>59</v>
      </c>
      <c r="IT2" s="2" t="s">
        <v>59</v>
      </c>
      <c r="IU2" s="2" t="s">
        <v>59</v>
      </c>
      <c r="IV2" s="2" t="s">
        <v>59</v>
      </c>
      <c r="IW2" s="2" t="s">
        <v>59</v>
      </c>
      <c r="IX2" s="2" t="s">
        <v>59</v>
      </c>
      <c r="IY2" s="2" t="s">
        <v>59</v>
      </c>
      <c r="IZ2" s="2" t="s">
        <v>59</v>
      </c>
      <c r="JA2" s="2" t="s">
        <v>59</v>
      </c>
      <c r="JB2" s="2" t="s">
        <v>59</v>
      </c>
      <c r="JC2" s="2" t="s">
        <v>59</v>
      </c>
      <c r="JD2" s="2" t="s">
        <v>59</v>
      </c>
      <c r="JE2" s="2" t="s">
        <v>59</v>
      </c>
      <c r="JF2" s="2" t="s">
        <v>59</v>
      </c>
      <c r="JG2" s="2" t="s">
        <v>59</v>
      </c>
      <c r="JH2" s="2" t="s">
        <v>59</v>
      </c>
      <c r="JI2" s="2" t="s">
        <v>59</v>
      </c>
      <c r="JJ2" s="2" t="s">
        <v>59</v>
      </c>
      <c r="JK2" s="2" t="s">
        <v>59</v>
      </c>
      <c r="JL2" s="2" t="s">
        <v>59</v>
      </c>
      <c r="JM2" s="2" t="s">
        <v>59</v>
      </c>
      <c r="JN2" s="2" t="s">
        <v>59</v>
      </c>
      <c r="JO2" s="2" t="s">
        <v>59</v>
      </c>
      <c r="JP2" s="2" t="s">
        <v>59</v>
      </c>
      <c r="JQ2" s="2" t="s">
        <v>59</v>
      </c>
      <c r="JR2" s="2" t="s">
        <v>59</v>
      </c>
      <c r="JS2" s="2" t="s">
        <v>59</v>
      </c>
      <c r="JT2" s="2" t="s">
        <v>59</v>
      </c>
      <c r="JU2" s="2" t="s">
        <v>59</v>
      </c>
      <c r="JV2" s="2" t="s">
        <v>59</v>
      </c>
      <c r="JW2" s="2" t="s">
        <v>59</v>
      </c>
      <c r="JX2" s="2" t="s">
        <v>59</v>
      </c>
      <c r="JY2" s="2" t="s">
        <v>59</v>
      </c>
      <c r="JZ2" s="2" t="s">
        <v>59</v>
      </c>
      <c r="KA2" s="2" t="s">
        <v>59</v>
      </c>
      <c r="KB2" s="2" t="s">
        <v>59</v>
      </c>
      <c r="KC2" s="2" t="s">
        <v>59</v>
      </c>
      <c r="KD2" s="2" t="s">
        <v>59</v>
      </c>
      <c r="KE2" s="2" t="s">
        <v>59</v>
      </c>
      <c r="KF2" s="2" t="s">
        <v>59</v>
      </c>
      <c r="KG2" s="2" t="s">
        <v>59</v>
      </c>
      <c r="KH2" s="2" t="s">
        <v>59</v>
      </c>
      <c r="KI2" s="2" t="s">
        <v>59</v>
      </c>
      <c r="KJ2" s="2" t="s">
        <v>59</v>
      </c>
      <c r="KK2" s="2" t="s">
        <v>59</v>
      </c>
      <c r="KL2" s="2" t="s">
        <v>59</v>
      </c>
      <c r="KM2" s="2" t="s">
        <v>59</v>
      </c>
      <c r="KN2" s="2" t="s">
        <v>59</v>
      </c>
      <c r="KO2" s="2" t="s">
        <v>59</v>
      </c>
    </row>
    <row r="3" spans="1:307" s="4" customFormat="1" ht="10" customHeight="1">
      <c r="A3" s="3" t="s">
        <v>119</v>
      </c>
      <c r="B3" s="4">
        <v>45013.341608796298</v>
      </c>
      <c r="C3" s="4">
        <v>45013.387303240743</v>
      </c>
      <c r="D3" s="4">
        <v>45013.432974537034</v>
      </c>
      <c r="E3" s="4">
        <v>45013.478668981479</v>
      </c>
      <c r="F3" s="4">
        <v>45013.524363425924</v>
      </c>
      <c r="G3" s="4">
        <v>45013.5700462963</v>
      </c>
      <c r="H3" s="4">
        <v>45013.708495370367</v>
      </c>
      <c r="I3" s="4">
        <v>45013.754189814812</v>
      </c>
      <c r="J3" s="4">
        <v>45013.799861111111</v>
      </c>
      <c r="K3" s="4">
        <v>45013.845567129632</v>
      </c>
      <c r="L3" s="4">
        <v>45013.891261574077</v>
      </c>
      <c r="M3" s="4">
        <v>45013.936944444446</v>
      </c>
      <c r="N3" s="4">
        <v>45013.982638888891</v>
      </c>
      <c r="O3" s="4">
        <v>45014.166921296295</v>
      </c>
      <c r="P3" s="4">
        <v>45014.212800925925</v>
      </c>
      <c r="Q3" s="4">
        <v>45014.258472222224</v>
      </c>
      <c r="R3" s="4">
        <v>45014.304155092592</v>
      </c>
      <c r="S3" s="4">
        <v>45014.349849537037</v>
      </c>
      <c r="T3" s="4">
        <v>45014.395532407405</v>
      </c>
      <c r="U3" s="4">
        <v>45014.441203703704</v>
      </c>
      <c r="V3" s="4">
        <v>45014.486875000002</v>
      </c>
      <c r="W3" s="4">
        <v>45014.532557870371</v>
      </c>
      <c r="X3" s="4">
        <v>45014.578240740739</v>
      </c>
      <c r="Y3" s="4">
        <v>45014.669571759259</v>
      </c>
      <c r="Z3" s="4">
        <v>45014.715266203704</v>
      </c>
      <c r="AA3" s="4">
        <v>45014.760949074072</v>
      </c>
      <c r="AB3" s="4">
        <v>45014.806643518517</v>
      </c>
      <c r="AC3" s="4">
        <v>45014.852349537039</v>
      </c>
      <c r="AD3" s="4">
        <v>45014.898043981484</v>
      </c>
      <c r="AE3" s="4">
        <v>45014.943715277775</v>
      </c>
      <c r="AF3" s="4">
        <v>45014.989398148151</v>
      </c>
      <c r="AG3" s="4">
        <v>45015.173715277779</v>
      </c>
      <c r="AH3" s="4">
        <v>45015.219594907408</v>
      </c>
      <c r="AI3" s="4">
        <v>45015.265300925923</v>
      </c>
      <c r="AJ3" s="4">
        <v>45015.310995370368</v>
      </c>
      <c r="AK3" s="4">
        <v>45015.356678240743</v>
      </c>
      <c r="AL3" s="4">
        <v>45015.402372685188</v>
      </c>
      <c r="AM3" s="4">
        <v>45015.448067129626</v>
      </c>
      <c r="AN3" s="4">
        <v>45015.493761574071</v>
      </c>
      <c r="AO3" s="4">
        <v>45015.539444444446</v>
      </c>
      <c r="AP3" s="4">
        <v>45015.585150462961</v>
      </c>
      <c r="AQ3" s="4">
        <v>45015.630833333336</v>
      </c>
      <c r="AR3" s="4">
        <v>45015.676504629628</v>
      </c>
      <c r="AS3" s="4">
        <v>45015.722199074073</v>
      </c>
      <c r="AT3" s="4">
        <v>45015.767905092594</v>
      </c>
      <c r="AU3" s="4">
        <v>45015.813576388886</v>
      </c>
      <c r="AV3" s="4">
        <v>45015.859282407408</v>
      </c>
      <c r="AW3" s="4">
        <v>45015.904976851853</v>
      </c>
      <c r="AX3" s="4">
        <v>45015.950671296298</v>
      </c>
      <c r="AY3" s="4">
        <v>45015.996388888889</v>
      </c>
      <c r="AZ3" s="4">
        <v>45016.180694444447</v>
      </c>
      <c r="BA3" s="4">
        <v>45016.226574074077</v>
      </c>
      <c r="BB3" s="4">
        <v>45016.272280092591</v>
      </c>
      <c r="BD3" s="4">
        <v>45013.387303240743</v>
      </c>
      <c r="BE3" s="4">
        <v>45016.31795138889</v>
      </c>
      <c r="BF3" s="4">
        <v>45014.715266203704</v>
      </c>
      <c r="BG3" s="4">
        <v>45016.363622685189</v>
      </c>
      <c r="BI3" s="5" t="s">
        <v>120</v>
      </c>
      <c r="BJ3" s="4">
        <v>45014.028310185182</v>
      </c>
      <c r="BK3" s="5" t="s">
        <v>120</v>
      </c>
      <c r="BL3" s="4">
        <v>45014.074479166666</v>
      </c>
      <c r="BM3" s="5" t="s">
        <v>121</v>
      </c>
      <c r="BN3" s="4">
        <v>45014.120706018519</v>
      </c>
    </row>
    <row r="4" spans="1:307" s="8" customFormat="1" ht="10" customHeigh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</row>
    <row r="5" spans="1:307" s="12" customFormat="1" ht="10" customHeight="1">
      <c r="A5" s="9" t="s">
        <v>122</v>
      </c>
      <c r="B5" s="10">
        <v>0</v>
      </c>
      <c r="C5" s="10">
        <v>4.3879500000000002E-2</v>
      </c>
      <c r="D5" s="10">
        <v>5.16E-2</v>
      </c>
      <c r="E5" s="10">
        <v>4.9500000000000004E-3</v>
      </c>
      <c r="F5" s="10">
        <v>2.1177499999999998E-2</v>
      </c>
      <c r="G5" s="10">
        <v>4.4099999999999999E-3</v>
      </c>
      <c r="H5" s="10">
        <v>1.3592999999999999E-2</v>
      </c>
      <c r="I5" s="10">
        <v>5.2469999999999999E-3</v>
      </c>
      <c r="J5" s="10">
        <v>0</v>
      </c>
      <c r="K5" s="10">
        <v>4.653E-3</v>
      </c>
      <c r="L5" s="10">
        <v>2.189E-3</v>
      </c>
      <c r="M5" s="10">
        <v>1.4925000000000001E-3</v>
      </c>
      <c r="N5" s="10">
        <v>7.3630000000000006E-3</v>
      </c>
      <c r="O5" s="10">
        <v>0</v>
      </c>
      <c r="P5" s="10">
        <v>0</v>
      </c>
      <c r="Q5" s="10">
        <v>1.5741000000000002E-2</v>
      </c>
      <c r="R5" s="10">
        <v>4.4451000000000004E-2</v>
      </c>
      <c r="S5" s="10">
        <v>1.6815499999999997E-2</v>
      </c>
      <c r="T5" s="10">
        <v>7.1043000000000009E-2</v>
      </c>
      <c r="U5" s="10">
        <v>4.0000000000000001E-3</v>
      </c>
      <c r="V5" s="10">
        <v>1.4925000000000001E-3</v>
      </c>
      <c r="W5" s="10">
        <v>0</v>
      </c>
      <c r="X5" s="10">
        <v>0</v>
      </c>
      <c r="Y5" s="10">
        <v>0</v>
      </c>
      <c r="Z5" s="10">
        <v>0</v>
      </c>
      <c r="AA5" s="10">
        <v>1.0593E-2</v>
      </c>
      <c r="AB5" s="10">
        <v>1.0098000000000001E-2</v>
      </c>
      <c r="AC5" s="10">
        <v>2.8809000000000001E-2</v>
      </c>
      <c r="AD5" s="10">
        <v>7.4052000000000007E-2</v>
      </c>
      <c r="AE5" s="10">
        <v>6.7319999999999993E-3</v>
      </c>
      <c r="AF5" s="10">
        <v>1.4949E-2</v>
      </c>
      <c r="AG5" s="10">
        <v>1.3860000000000001E-3</v>
      </c>
      <c r="AH5" s="10">
        <v>0.118604</v>
      </c>
      <c r="AI5" s="10">
        <v>7.3565999999999993E-2</v>
      </c>
      <c r="AJ5" s="10">
        <v>4.8509999999999994E-3</v>
      </c>
      <c r="AK5" s="10">
        <v>3.2603500000000001E-2</v>
      </c>
      <c r="AL5" s="10">
        <v>9.8999999999999999E-4</v>
      </c>
      <c r="AM5" s="10">
        <v>0</v>
      </c>
      <c r="AN5" s="10">
        <v>5.9700000000000005E-3</v>
      </c>
      <c r="AO5" s="10">
        <v>6.9649999999999998E-3</v>
      </c>
      <c r="AP5" s="10">
        <v>0</v>
      </c>
      <c r="AQ5" s="10">
        <v>4.8510000000000005E-2</v>
      </c>
      <c r="AR5" s="10">
        <v>2.9850000000000002E-3</v>
      </c>
      <c r="AS5" s="10">
        <v>2.55715E-2</v>
      </c>
      <c r="AT5" s="10">
        <v>1.7819999999999999E-3</v>
      </c>
      <c r="AU5" s="10">
        <v>4.4352000000000003E-2</v>
      </c>
      <c r="AV5" s="10">
        <v>0</v>
      </c>
      <c r="AW5" s="10">
        <v>0</v>
      </c>
      <c r="AX5" s="10">
        <v>0</v>
      </c>
      <c r="AY5" s="10">
        <v>0</v>
      </c>
      <c r="AZ5" s="10">
        <v>1.99E-3</v>
      </c>
      <c r="BA5" s="10">
        <v>1.0098000000000001E-2</v>
      </c>
      <c r="BB5" s="10">
        <v>0</v>
      </c>
      <c r="BC5" s="10"/>
      <c r="BD5" s="10">
        <v>4.3879500000000002E-2</v>
      </c>
      <c r="BE5" s="10">
        <v>3.9402000000000006E-2</v>
      </c>
      <c r="BF5" s="10">
        <v>0</v>
      </c>
      <c r="BG5" s="10">
        <v>5.1479999999999998E-3</v>
      </c>
      <c r="BH5" s="10"/>
      <c r="BI5" s="11">
        <v>5.9930380536494061E-3</v>
      </c>
      <c r="BJ5" s="10">
        <v>0</v>
      </c>
      <c r="BK5" s="11">
        <v>7.940775421085465E-2</v>
      </c>
      <c r="BL5" s="10">
        <v>1.6400000000000001E-2</v>
      </c>
      <c r="BM5" s="11"/>
      <c r="BN5" s="10">
        <v>2.8899999999999999E-2</v>
      </c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</row>
    <row r="6" spans="1:307" s="8" customFormat="1" ht="10" customHeight="1">
      <c r="B6" s="8" t="s">
        <v>123</v>
      </c>
      <c r="L6" s="8" t="s">
        <v>123</v>
      </c>
      <c r="V6" s="8" t="s">
        <v>123</v>
      </c>
      <c r="AF6" s="8" t="s">
        <v>123</v>
      </c>
      <c r="AP6" s="8" t="s">
        <v>123</v>
      </c>
      <c r="AZ6" s="8" t="s">
        <v>123</v>
      </c>
      <c r="BJ6" s="8" t="s">
        <v>123</v>
      </c>
    </row>
    <row r="7" spans="1:307" s="12" customFormat="1" ht="10" customHeight="1">
      <c r="A7" s="3" t="s">
        <v>124</v>
      </c>
      <c r="B7" s="10">
        <v>63.361998</v>
      </c>
      <c r="C7" s="10">
        <v>60.265358999999997</v>
      </c>
      <c r="D7" s="10">
        <v>48.167200000000001</v>
      </c>
      <c r="E7" s="10">
        <v>40.376457000000002</v>
      </c>
      <c r="F7" s="10">
        <v>49.720829999999999</v>
      </c>
      <c r="G7" s="10">
        <v>51.103079999999999</v>
      </c>
      <c r="H7" s="10">
        <v>56.034975500000002</v>
      </c>
      <c r="I7" s="10">
        <v>54.930546</v>
      </c>
      <c r="J7" s="10">
        <v>49.610780999999996</v>
      </c>
      <c r="K7" s="10">
        <v>53.282789999999999</v>
      </c>
      <c r="L7" s="10">
        <v>49.696966500000002</v>
      </c>
      <c r="M7" s="10">
        <v>42.522021500000001</v>
      </c>
      <c r="N7" s="10">
        <v>34.048004499999998</v>
      </c>
      <c r="O7" s="10">
        <v>46.536548000000003</v>
      </c>
      <c r="P7" s="10">
        <v>50.064718499999998</v>
      </c>
      <c r="Q7" s="10">
        <v>51.749972999999997</v>
      </c>
      <c r="R7" s="10">
        <v>53.246555999999998</v>
      </c>
      <c r="S7" s="10">
        <v>47.734030500000003</v>
      </c>
      <c r="T7" s="10">
        <v>48.889822500000001</v>
      </c>
      <c r="U7" s="10">
        <v>47.8446</v>
      </c>
      <c r="V7" s="10">
        <v>46.353666999999994</v>
      </c>
      <c r="W7" s="10">
        <v>50.731268999999998</v>
      </c>
      <c r="X7" s="10">
        <v>51.298717500000002</v>
      </c>
      <c r="Y7" s="10">
        <v>53.068648000000003</v>
      </c>
      <c r="Z7" s="10">
        <v>52.643758499999997</v>
      </c>
      <c r="AA7" s="10">
        <v>50.683347000000005</v>
      </c>
      <c r="AB7" s="10">
        <v>52.533062999999999</v>
      </c>
      <c r="AC7" s="10">
        <v>47.450601000000006</v>
      </c>
      <c r="AD7" s="10">
        <v>48.288536999999998</v>
      </c>
      <c r="AE7" s="10">
        <v>51.568703999999997</v>
      </c>
      <c r="AF7" s="10">
        <v>49.093406999999999</v>
      </c>
      <c r="AG7" s="10">
        <v>48.522275999999998</v>
      </c>
      <c r="AH7" s="10">
        <v>61.770495500000003</v>
      </c>
      <c r="AI7" s="10">
        <v>51.062542499999999</v>
      </c>
      <c r="AJ7" s="10">
        <v>51.133302</v>
      </c>
      <c r="AK7" s="10">
        <v>60.801390499999997</v>
      </c>
      <c r="AL7" s="10">
        <v>57.687398999999999</v>
      </c>
      <c r="AM7" s="10">
        <v>57.150312499999998</v>
      </c>
      <c r="AN7" s="10">
        <v>41.946911499999999</v>
      </c>
      <c r="AO7" s="10">
        <v>52.9022595</v>
      </c>
      <c r="AP7" s="10">
        <v>50.956686000000005</v>
      </c>
      <c r="AQ7" s="10">
        <v>45.417834000000006</v>
      </c>
      <c r="AR7" s="10">
        <v>48.985839999999996</v>
      </c>
      <c r="AS7" s="10">
        <v>47.736617500000001</v>
      </c>
      <c r="AT7" s="10">
        <v>70.472754000000009</v>
      </c>
      <c r="AU7" s="10">
        <v>49.331502</v>
      </c>
      <c r="AV7" s="10">
        <v>56.699577499999997</v>
      </c>
      <c r="AW7" s="10">
        <v>72.541569499999994</v>
      </c>
      <c r="AX7" s="10">
        <v>61.738456499999998</v>
      </c>
      <c r="AY7" s="10">
        <v>50.995692000000005</v>
      </c>
      <c r="AZ7" s="10">
        <v>60.666244499999998</v>
      </c>
      <c r="BA7" s="10">
        <v>68.343362999999997</v>
      </c>
      <c r="BB7" s="10">
        <v>58.854213000000001</v>
      </c>
      <c r="BC7" s="10"/>
      <c r="BD7" s="10">
        <v>60.265358999999997</v>
      </c>
      <c r="BE7" s="10">
        <v>60.3862515</v>
      </c>
      <c r="BF7" s="10">
        <v>52.643758499999997</v>
      </c>
      <c r="BG7" s="10">
        <v>52.358030999999997</v>
      </c>
      <c r="BH7" s="10"/>
      <c r="BI7" s="11">
        <v>59.14</v>
      </c>
      <c r="BJ7" s="10">
        <v>59.726700000000001</v>
      </c>
      <c r="BK7" s="11">
        <v>54</v>
      </c>
      <c r="BL7" s="10">
        <v>54.026600000000002</v>
      </c>
      <c r="BM7" s="11">
        <v>66.599999999999994</v>
      </c>
      <c r="BN7" s="10">
        <v>67.003200000000007</v>
      </c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</row>
    <row r="8" spans="1:307" s="15" customFormat="1" ht="10" customHeight="1">
      <c r="A8" s="9" t="s">
        <v>125</v>
      </c>
      <c r="B8" s="13">
        <v>0.41073599999999999</v>
      </c>
      <c r="C8" s="13">
        <v>0.42725299999999999</v>
      </c>
      <c r="D8" s="13">
        <v>1.6306</v>
      </c>
      <c r="E8" s="13">
        <v>2.086722</v>
      </c>
      <c r="F8" s="13">
        <v>0.86236749999999995</v>
      </c>
      <c r="G8" s="13">
        <v>0.84936600000000007</v>
      </c>
      <c r="H8" s="13">
        <v>0.65433549999999996</v>
      </c>
      <c r="I8" s="13">
        <v>0.79417800000000005</v>
      </c>
      <c r="J8" s="13">
        <v>0.86288399999999998</v>
      </c>
      <c r="K8" s="13">
        <v>0.96267600000000009</v>
      </c>
      <c r="L8" s="13">
        <v>1.486928</v>
      </c>
      <c r="M8" s="13">
        <v>1.6547845000000001</v>
      </c>
      <c r="N8" s="13">
        <v>1.4253375000000001</v>
      </c>
      <c r="O8" s="13">
        <v>1.2733015000000001</v>
      </c>
      <c r="P8" s="13">
        <v>1.855874</v>
      </c>
      <c r="Q8" s="13">
        <v>0.99603900000000001</v>
      </c>
      <c r="R8" s="13">
        <v>0.89189099999999999</v>
      </c>
      <c r="S8" s="13">
        <v>1.4830474999999999</v>
      </c>
      <c r="T8" s="13">
        <v>1.4253375000000001</v>
      </c>
      <c r="U8" s="13">
        <v>0.91869999999999996</v>
      </c>
      <c r="V8" s="13">
        <v>0.96644350000000001</v>
      </c>
      <c r="W8" s="13">
        <v>1.0934055</v>
      </c>
      <c r="X8" s="13">
        <v>0.96714</v>
      </c>
      <c r="Y8" s="13">
        <v>0.79085649999999996</v>
      </c>
      <c r="Z8" s="13">
        <v>0.80913400000000002</v>
      </c>
      <c r="AA8" s="13">
        <v>0.70428600000000008</v>
      </c>
      <c r="AB8" s="13">
        <v>0.73883699999999997</v>
      </c>
      <c r="AC8" s="13">
        <v>1.6475579999999999</v>
      </c>
      <c r="AD8" s="13">
        <v>2.4988589999999999</v>
      </c>
      <c r="AE8" s="13">
        <v>1.0229670000000002</v>
      </c>
      <c r="AF8" s="13">
        <v>0.96406199999999997</v>
      </c>
      <c r="AG8" s="13">
        <v>2.0815739999999998</v>
      </c>
      <c r="AH8" s="13">
        <v>0.47590850000000001</v>
      </c>
      <c r="AI8" s="13">
        <v>0.86148599999999986</v>
      </c>
      <c r="AJ8" s="13">
        <v>0.90644399999999992</v>
      </c>
      <c r="AK8" s="13">
        <v>0.67196699999999998</v>
      </c>
      <c r="AL8" s="13">
        <v>0.51658199999999999</v>
      </c>
      <c r="AM8" s="13">
        <v>0.49521149999999997</v>
      </c>
      <c r="AN8" s="13">
        <v>3.019228</v>
      </c>
      <c r="AO8" s="13">
        <v>0.73629999999999995</v>
      </c>
      <c r="AP8" s="13">
        <v>0.68349599999999999</v>
      </c>
      <c r="AQ8" s="13">
        <v>3.8587229999999999</v>
      </c>
      <c r="AR8" s="13">
        <v>1.311609</v>
      </c>
      <c r="AS8" s="13">
        <v>2.1669109999999998</v>
      </c>
      <c r="AT8" s="13">
        <v>0.35065800000000003</v>
      </c>
      <c r="AU8" s="13">
        <v>0.86149799999999999</v>
      </c>
      <c r="AV8" s="13">
        <v>0.57232400000000005</v>
      </c>
      <c r="AW8" s="13">
        <v>0.28058999999999995</v>
      </c>
      <c r="AX8" s="13">
        <v>0.6271485</v>
      </c>
      <c r="AY8" s="13">
        <v>1.5412319999999999</v>
      </c>
      <c r="AZ8" s="13">
        <v>0.173926</v>
      </c>
      <c r="BA8" s="13">
        <v>0.413325</v>
      </c>
      <c r="BB8" s="13">
        <v>0.86288399999999998</v>
      </c>
      <c r="BC8" s="13"/>
      <c r="BD8" s="13">
        <v>0.42725299999999999</v>
      </c>
      <c r="BE8" s="13">
        <v>0.42755150000000003</v>
      </c>
      <c r="BF8" s="13">
        <v>0.80913400000000002</v>
      </c>
      <c r="BG8" s="13">
        <v>0.80684999999999996</v>
      </c>
      <c r="BH8" s="13"/>
      <c r="BI8" s="14">
        <v>1.0509999999999999</v>
      </c>
      <c r="BJ8" s="13">
        <v>1.0488</v>
      </c>
      <c r="BK8" s="14">
        <v>2.2650000000000001</v>
      </c>
      <c r="BL8" s="13">
        <v>2.2631000000000001</v>
      </c>
      <c r="BM8" s="14">
        <v>0.66</v>
      </c>
      <c r="BN8" s="13">
        <v>0.67949999999999999</v>
      </c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</row>
    <row r="9" spans="1:307" s="12" customFormat="1" ht="10" customHeight="1">
      <c r="A9" s="3" t="s">
        <v>126</v>
      </c>
      <c r="B9" s="10">
        <v>17.435583999999999</v>
      </c>
      <c r="C9" s="10">
        <v>18.207803499999997</v>
      </c>
      <c r="D9" s="10">
        <v>16.769500000000001</v>
      </c>
      <c r="E9" s="10">
        <v>14.183037000000001</v>
      </c>
      <c r="F9" s="10">
        <v>15.202095999999999</v>
      </c>
      <c r="G9" s="10">
        <v>15.584254</v>
      </c>
      <c r="H9" s="10">
        <v>15.314779999999999</v>
      </c>
      <c r="I9" s="10">
        <v>15.125517</v>
      </c>
      <c r="J9" s="10">
        <v>15.202637999999999</v>
      </c>
      <c r="K9" s="10">
        <v>13.704173999999998</v>
      </c>
      <c r="L9" s="10">
        <v>16.989823999999999</v>
      </c>
      <c r="M9" s="10">
        <v>15.177232500000001</v>
      </c>
      <c r="N9" s="10">
        <v>13.463742999999999</v>
      </c>
      <c r="O9" s="10">
        <v>14.861817500000001</v>
      </c>
      <c r="P9" s="10">
        <v>17.558267499999999</v>
      </c>
      <c r="Q9" s="10">
        <v>18.533097000000001</v>
      </c>
      <c r="R9" s="10">
        <v>17.250453</v>
      </c>
      <c r="S9" s="10">
        <v>18.724506999999999</v>
      </c>
      <c r="T9" s="10">
        <v>17.438867499999997</v>
      </c>
      <c r="U9" s="10">
        <v>19.231000000000002</v>
      </c>
      <c r="V9" s="10">
        <v>15.800600000000001</v>
      </c>
      <c r="W9" s="10">
        <v>17.2794685</v>
      </c>
      <c r="X9" s="10">
        <v>19.194744</v>
      </c>
      <c r="Y9" s="10">
        <v>17.977629</v>
      </c>
      <c r="Z9" s="10">
        <v>17.687716999999999</v>
      </c>
      <c r="AA9" s="10">
        <v>16.788419999999999</v>
      </c>
      <c r="AB9" s="10">
        <v>17.019881999999999</v>
      </c>
      <c r="AC9" s="10">
        <v>15.967809000000001</v>
      </c>
      <c r="AD9" s="10">
        <v>15.094332</v>
      </c>
      <c r="AE9" s="10">
        <v>18.590121</v>
      </c>
      <c r="AF9" s="10">
        <v>18.015326999999999</v>
      </c>
      <c r="AG9" s="10">
        <v>16.7409</v>
      </c>
      <c r="AH9" s="10">
        <v>15.736024499999999</v>
      </c>
      <c r="AI9" s="10">
        <v>17.7232755</v>
      </c>
      <c r="AJ9" s="10">
        <v>16.851878999999997</v>
      </c>
      <c r="AK9" s="10">
        <v>17.987380499999997</v>
      </c>
      <c r="AL9" s="10">
        <v>17.694765</v>
      </c>
      <c r="AM9" s="10">
        <v>17.675478499999997</v>
      </c>
      <c r="AN9" s="10">
        <v>15.450757999999999</v>
      </c>
      <c r="AO9" s="10">
        <v>18.821320499999999</v>
      </c>
      <c r="AP9" s="10">
        <v>18.611504999999998</v>
      </c>
      <c r="AQ9" s="10">
        <v>16.217684999999999</v>
      </c>
      <c r="AR9" s="10">
        <v>16.780276999999998</v>
      </c>
      <c r="AS9" s="10">
        <v>18.060941500000002</v>
      </c>
      <c r="AT9" s="10">
        <v>14.257287000000002</v>
      </c>
      <c r="AU9" s="10">
        <v>17.029088999999999</v>
      </c>
      <c r="AV9" s="10">
        <v>18.071488499999997</v>
      </c>
      <c r="AW9" s="10">
        <v>13.9143785</v>
      </c>
      <c r="AX9" s="10">
        <v>17.224843</v>
      </c>
      <c r="AY9" s="10">
        <v>15.904944</v>
      </c>
      <c r="AZ9" s="10">
        <v>18.356954000000002</v>
      </c>
      <c r="BA9" s="10">
        <v>15.020676</v>
      </c>
      <c r="BB9" s="10">
        <v>16.737632999999999</v>
      </c>
      <c r="BC9" s="10"/>
      <c r="BD9" s="10">
        <v>18.207803499999997</v>
      </c>
      <c r="BE9" s="10">
        <v>18.255961499999998</v>
      </c>
      <c r="BF9" s="10">
        <v>17.687716999999999</v>
      </c>
      <c r="BG9" s="10">
        <v>17.557649999999999</v>
      </c>
      <c r="BH9" s="10"/>
      <c r="BI9" s="11">
        <v>17.03</v>
      </c>
      <c r="BJ9" s="10">
        <v>17.075399999999998</v>
      </c>
      <c r="BK9" s="11">
        <v>13.48</v>
      </c>
      <c r="BL9" s="10">
        <v>13.479200000000001</v>
      </c>
      <c r="BM9" s="11">
        <v>14.9</v>
      </c>
      <c r="BN9" s="10">
        <v>15.010400000000001</v>
      </c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</row>
    <row r="10" spans="1:307" s="12" customFormat="1" ht="10" customHeight="1">
      <c r="A10" s="3" t="s">
        <v>127</v>
      </c>
      <c r="B10" s="10">
        <v>4.0724355000000001</v>
      </c>
      <c r="C10" s="10">
        <v>4.5526225</v>
      </c>
      <c r="D10" s="10">
        <v>8.0617000000000001</v>
      </c>
      <c r="E10" s="10">
        <v>9.5697359999999989</v>
      </c>
      <c r="F10" s="10">
        <v>7.3032824999999999</v>
      </c>
      <c r="G10" s="10">
        <v>6.9086080000000001</v>
      </c>
      <c r="H10" s="10">
        <v>5.5099914999999999</v>
      </c>
      <c r="I10" s="10">
        <v>7.7529870000000001</v>
      </c>
      <c r="J10" s="10">
        <v>8.6358689999999996</v>
      </c>
      <c r="K10" s="10">
        <v>7.8283259999999997</v>
      </c>
      <c r="L10" s="10">
        <v>9.1162895000000006</v>
      </c>
      <c r="M10" s="10">
        <v>8.6295354999999994</v>
      </c>
      <c r="N10" s="10">
        <v>7.3288715</v>
      </c>
      <c r="O10" s="10">
        <v>11.296832</v>
      </c>
      <c r="P10" s="10">
        <v>9.7788599999999999</v>
      </c>
      <c r="Q10" s="10">
        <v>7.0502849999999997</v>
      </c>
      <c r="R10" s="10">
        <v>8.2854089999999996</v>
      </c>
      <c r="S10" s="10">
        <v>8.5691389999999998</v>
      </c>
      <c r="T10" s="10">
        <v>9.3032500000000002</v>
      </c>
      <c r="U10" s="10">
        <v>10.078799999999999</v>
      </c>
      <c r="V10" s="10">
        <v>12.910323999999999</v>
      </c>
      <c r="W10" s="10">
        <v>9.8455250000000003</v>
      </c>
      <c r="X10" s="10">
        <v>8.6721214999999994</v>
      </c>
      <c r="Y10" s="10">
        <v>7.9514125</v>
      </c>
      <c r="Z10" s="10">
        <v>8.2287494999999993</v>
      </c>
      <c r="AA10" s="10">
        <v>8.7903089999999988</v>
      </c>
      <c r="AB10" s="10">
        <v>8.4535110000000007</v>
      </c>
      <c r="AC10" s="10">
        <v>10.009494</v>
      </c>
      <c r="AD10" s="10">
        <v>11.228282999999999</v>
      </c>
      <c r="AE10" s="10">
        <v>6.8669370000000001</v>
      </c>
      <c r="AF10" s="10">
        <v>7.4732130000000003</v>
      </c>
      <c r="AG10" s="10">
        <v>9.1348289999999999</v>
      </c>
      <c r="AH10" s="10">
        <v>4.0837785000000002</v>
      </c>
      <c r="AI10" s="10">
        <v>9.6902099999999987</v>
      </c>
      <c r="AJ10" s="10">
        <v>9.1802700000000002</v>
      </c>
      <c r="AK10" s="10">
        <v>4.4806664999999999</v>
      </c>
      <c r="AL10" s="10">
        <v>6.7397220000000004</v>
      </c>
      <c r="AM10" s="10">
        <v>6.5813280000000001</v>
      </c>
      <c r="AN10" s="10">
        <v>8.4058595</v>
      </c>
      <c r="AO10" s="10">
        <v>8.3758105</v>
      </c>
      <c r="AP10" s="10">
        <v>9.0790919999999993</v>
      </c>
      <c r="AQ10" s="10">
        <v>11.154132000000001</v>
      </c>
      <c r="AR10" s="10">
        <v>8.4680470000000003</v>
      </c>
      <c r="AS10" s="10">
        <v>9.5788650000000004</v>
      </c>
      <c r="AT10" s="10">
        <v>3.1052339999999998</v>
      </c>
      <c r="AU10" s="10">
        <v>8.6360670000000006</v>
      </c>
      <c r="AV10" s="10">
        <v>7.1077825000000008</v>
      </c>
      <c r="AW10" s="10">
        <v>2.2571574999999999</v>
      </c>
      <c r="AX10" s="10">
        <v>5.8772659999999997</v>
      </c>
      <c r="AY10" s="10">
        <v>8.0098919999999989</v>
      </c>
      <c r="AZ10" s="10">
        <v>4.3495430000000006</v>
      </c>
      <c r="BA10" s="10">
        <v>2.9718809999999998</v>
      </c>
      <c r="BB10" s="10">
        <v>6.1897770000000003</v>
      </c>
      <c r="BC10" s="10"/>
      <c r="BD10" s="10">
        <v>4.5526225</v>
      </c>
      <c r="BE10" s="10">
        <v>4.4509334999999997</v>
      </c>
      <c r="BF10" s="10">
        <v>8.2287494999999993</v>
      </c>
      <c r="BG10" s="10">
        <v>8.6268600000000006</v>
      </c>
      <c r="BH10" s="10"/>
      <c r="BI10" s="11">
        <v>6.1007118</v>
      </c>
      <c r="BJ10" s="10">
        <v>6.0511999999999997</v>
      </c>
      <c r="BK10" s="11">
        <v>12.390383699999999</v>
      </c>
      <c r="BL10" s="10">
        <v>12.392200000000001</v>
      </c>
      <c r="BM10" s="11">
        <v>4.4090690000000006</v>
      </c>
      <c r="BN10" s="10">
        <v>4.4200999999999997</v>
      </c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</row>
    <row r="11" spans="1:307" s="15" customFormat="1" ht="10" customHeight="1">
      <c r="A11" s="9" t="s">
        <v>128</v>
      </c>
      <c r="B11" s="13">
        <v>0.143678</v>
      </c>
      <c r="C11" s="13">
        <v>0.18546800000000002</v>
      </c>
      <c r="D11" s="13">
        <v>0.18429999999999999</v>
      </c>
      <c r="E11" s="13">
        <v>0.16503299999999999</v>
      </c>
      <c r="F11" s="13">
        <v>0.160555</v>
      </c>
      <c r="G11" s="13">
        <v>0.14209999999999998</v>
      </c>
      <c r="H11" s="13">
        <v>0.1131765</v>
      </c>
      <c r="I11" s="13">
        <v>0.13869899999999999</v>
      </c>
      <c r="J11" s="13">
        <v>0.130383</v>
      </c>
      <c r="K11" s="13">
        <v>0.15632100000000002</v>
      </c>
      <c r="L11" s="13">
        <v>0.19193549999999998</v>
      </c>
      <c r="M11" s="13">
        <v>0.22118850000000001</v>
      </c>
      <c r="N11" s="13">
        <v>0.11492250000000001</v>
      </c>
      <c r="O11" s="13">
        <v>0.15213550000000001</v>
      </c>
      <c r="P11" s="13">
        <v>0.1411905</v>
      </c>
      <c r="Q11" s="13">
        <v>0.21601800000000002</v>
      </c>
      <c r="R11" s="13">
        <v>0.211563</v>
      </c>
      <c r="S11" s="13">
        <v>0.12467349999999999</v>
      </c>
      <c r="T11" s="13">
        <v>0.10895249999999999</v>
      </c>
      <c r="U11" s="13">
        <v>0.13780000000000001</v>
      </c>
      <c r="V11" s="13">
        <v>0.26855049999999997</v>
      </c>
      <c r="W11" s="13">
        <v>0.20049250000000002</v>
      </c>
      <c r="X11" s="13">
        <v>0.1517375</v>
      </c>
      <c r="Y11" s="13">
        <v>0.15592549999999999</v>
      </c>
      <c r="Z11" s="13">
        <v>0.16009549999999997</v>
      </c>
      <c r="AA11" s="13">
        <v>0.200574</v>
      </c>
      <c r="AB11" s="13">
        <v>0.165825</v>
      </c>
      <c r="AC11" s="13">
        <v>0.184833</v>
      </c>
      <c r="AD11" s="13">
        <v>0.20225700000000002</v>
      </c>
      <c r="AE11" s="13">
        <v>0.15404399999999999</v>
      </c>
      <c r="AF11" s="13">
        <v>0.13186800000000001</v>
      </c>
      <c r="AG11" s="13">
        <v>0.18512999999999999</v>
      </c>
      <c r="AH11" s="13">
        <v>0.14924999999999999</v>
      </c>
      <c r="AI11" s="13">
        <v>0.2129595</v>
      </c>
      <c r="AJ11" s="13">
        <v>0.18928800000000001</v>
      </c>
      <c r="AK11" s="13">
        <v>0.17562549999999999</v>
      </c>
      <c r="AL11" s="13">
        <v>0.11781</v>
      </c>
      <c r="AM11" s="13">
        <v>9.4325999999999993E-2</v>
      </c>
      <c r="AN11" s="13">
        <v>0.19074150000000001</v>
      </c>
      <c r="AO11" s="13">
        <v>0.13352900000000001</v>
      </c>
      <c r="AP11" s="13">
        <v>0.198297</v>
      </c>
      <c r="AQ11" s="13">
        <v>0.175923</v>
      </c>
      <c r="AR11" s="13">
        <v>0.16029449999999998</v>
      </c>
      <c r="AS11" s="13">
        <v>0.17551800000000001</v>
      </c>
      <c r="AT11" s="13">
        <v>9.820799999999999E-2</v>
      </c>
      <c r="AU11" s="13">
        <v>0.20186099999999998</v>
      </c>
      <c r="AV11" s="13">
        <v>8.3181999999999992E-2</v>
      </c>
      <c r="AW11" s="13">
        <v>5.90035E-2</v>
      </c>
      <c r="AX11" s="13">
        <v>0.1447725</v>
      </c>
      <c r="AY11" s="13">
        <v>0.15057900000000002</v>
      </c>
      <c r="AZ11" s="13">
        <v>0.143877</v>
      </c>
      <c r="BA11" s="13">
        <v>8.2367999999999997E-2</v>
      </c>
      <c r="BB11" s="13">
        <v>0.208791</v>
      </c>
      <c r="BC11" s="13"/>
      <c r="BD11" s="13">
        <v>0.18546800000000002</v>
      </c>
      <c r="BE11" s="13">
        <v>0.185667</v>
      </c>
      <c r="BF11" s="13">
        <v>0.16009549999999997</v>
      </c>
      <c r="BG11" s="13">
        <v>0.15879599999999999</v>
      </c>
      <c r="BH11" s="13"/>
      <c r="BI11" s="14">
        <v>0.1004</v>
      </c>
      <c r="BJ11" s="13">
        <v>9.9699999999999997E-2</v>
      </c>
      <c r="BK11" s="14">
        <v>0.1966</v>
      </c>
      <c r="BL11" s="13">
        <v>0.1976</v>
      </c>
      <c r="BM11" s="14">
        <v>4.1319040000000001E-2</v>
      </c>
      <c r="BN11" s="13">
        <v>4.1700000000000001E-2</v>
      </c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  <c r="IY11" s="13"/>
      <c r="IZ11" s="13"/>
      <c r="JA11" s="13"/>
      <c r="JB11" s="13"/>
      <c r="JC11" s="13"/>
      <c r="JD11" s="13"/>
      <c r="JE11" s="13"/>
      <c r="JF11" s="13"/>
      <c r="JG11" s="13"/>
      <c r="JH11" s="13"/>
      <c r="JI11" s="13"/>
      <c r="JJ11" s="13"/>
      <c r="JK11" s="13"/>
      <c r="JL11" s="13"/>
      <c r="JM11" s="13"/>
      <c r="JN11" s="13"/>
      <c r="JO11" s="13"/>
      <c r="JP11" s="13"/>
      <c r="JQ11" s="13"/>
      <c r="JR11" s="13"/>
      <c r="JS11" s="13"/>
      <c r="JT11" s="13"/>
      <c r="JU11" s="13"/>
      <c r="JV11" s="13"/>
      <c r="JW11" s="13"/>
      <c r="JX11" s="13"/>
      <c r="JY11" s="13"/>
      <c r="JZ11" s="13"/>
      <c r="KA11" s="13"/>
      <c r="KB11" s="13"/>
      <c r="KC11" s="13"/>
      <c r="KD11" s="13"/>
      <c r="KE11" s="13"/>
      <c r="KF11" s="13"/>
      <c r="KG11" s="13"/>
      <c r="KH11" s="13"/>
      <c r="KI11" s="13"/>
      <c r="KJ11" s="13"/>
      <c r="KK11" s="13"/>
      <c r="KL11" s="13"/>
      <c r="KM11" s="13"/>
      <c r="KN11" s="13"/>
      <c r="KO11" s="13"/>
      <c r="KP11" s="13"/>
      <c r="KQ11" s="13"/>
      <c r="KR11" s="13"/>
      <c r="KS11" s="13"/>
      <c r="KT11" s="13"/>
      <c r="KU11" s="13"/>
    </row>
    <row r="12" spans="1:307" s="12" customFormat="1" ht="10" customHeight="1">
      <c r="A12" s="3" t="s">
        <v>129</v>
      </c>
      <c r="B12" s="10">
        <v>1.2899179999999999</v>
      </c>
      <c r="C12" s="10">
        <v>1.1672345</v>
      </c>
      <c r="D12" s="10">
        <v>4.8841000000000001</v>
      </c>
      <c r="E12" s="10">
        <v>6.4023299999999992</v>
      </c>
      <c r="F12" s="10">
        <v>7.5451984999999997</v>
      </c>
      <c r="G12" s="10">
        <v>6.7134900000000002</v>
      </c>
      <c r="H12" s="10">
        <v>5.7610679999999999</v>
      </c>
      <c r="I12" s="10">
        <v>6.2435340000000004</v>
      </c>
      <c r="J12" s="10">
        <v>7.3756979999999999</v>
      </c>
      <c r="K12" s="10">
        <v>7.3951020000000005</v>
      </c>
      <c r="L12" s="10">
        <v>3.3686720000000001</v>
      </c>
      <c r="M12" s="10">
        <v>4.4053624999999998</v>
      </c>
      <c r="N12" s="10">
        <v>3.2536499999999999</v>
      </c>
      <c r="O12" s="10">
        <v>7.0777334999999999</v>
      </c>
      <c r="P12" s="10">
        <v>3.3649904999999998</v>
      </c>
      <c r="Q12" s="10">
        <v>2.1733470000000001</v>
      </c>
      <c r="R12" s="10">
        <v>6.0820650000000001</v>
      </c>
      <c r="S12" s="10">
        <v>4.7267475000000001</v>
      </c>
      <c r="T12" s="10">
        <v>5.8212475000000001</v>
      </c>
      <c r="U12" s="10">
        <v>4.2782999999999998</v>
      </c>
      <c r="V12" s="10">
        <v>7.4097650000000002</v>
      </c>
      <c r="W12" s="10">
        <v>5.4089194999999997</v>
      </c>
      <c r="X12" s="10">
        <v>4.3057629999999998</v>
      </c>
      <c r="Y12" s="10">
        <v>3.6985765000000002</v>
      </c>
      <c r="Z12" s="10">
        <v>3.9708460000000003</v>
      </c>
      <c r="AA12" s="10">
        <v>6.5597400000000006</v>
      </c>
      <c r="AB12" s="10">
        <v>4.2899670000000008</v>
      </c>
      <c r="AC12" s="10">
        <v>7.8246629999999993</v>
      </c>
      <c r="AD12" s="10">
        <v>5.6521080000000001</v>
      </c>
      <c r="AE12" s="10">
        <v>5.3385749999999996</v>
      </c>
      <c r="AF12" s="10">
        <v>5.8548599999999995</v>
      </c>
      <c r="AG12" s="10">
        <v>5.81229</v>
      </c>
      <c r="AH12" s="10">
        <v>2.148603</v>
      </c>
      <c r="AI12" s="10">
        <v>2.2023569999999997</v>
      </c>
      <c r="AJ12" s="10">
        <v>6.0199920000000002</v>
      </c>
      <c r="AK12" s="10">
        <v>0.97899150000000001</v>
      </c>
      <c r="AL12" s="10">
        <v>3.438072</v>
      </c>
      <c r="AM12" s="10">
        <v>3.0801220000000002</v>
      </c>
      <c r="AN12" s="10">
        <v>8.5876460000000012</v>
      </c>
      <c r="AO12" s="10">
        <v>2.8278894999999999</v>
      </c>
      <c r="AP12" s="10">
        <v>4.4311410000000002</v>
      </c>
      <c r="AQ12" s="10">
        <v>4.4966789999999994</v>
      </c>
      <c r="AR12" s="10">
        <v>6.6722710000000003</v>
      </c>
      <c r="AS12" s="10">
        <v>2.6010295000000001</v>
      </c>
      <c r="AT12" s="10">
        <v>1.138995</v>
      </c>
      <c r="AU12" s="10">
        <v>9.3835170000000012</v>
      </c>
      <c r="AV12" s="10">
        <v>2.5663040000000001</v>
      </c>
      <c r="AW12" s="10">
        <v>0.67112749999999999</v>
      </c>
      <c r="AX12" s="10">
        <v>2.0348744999999999</v>
      </c>
      <c r="AY12" s="10">
        <v>7.9959330000000008</v>
      </c>
      <c r="AZ12" s="10">
        <v>0.25501849999999998</v>
      </c>
      <c r="BA12" s="10">
        <v>0.57360600000000006</v>
      </c>
      <c r="BB12" s="10">
        <v>2.0976119999999998</v>
      </c>
      <c r="BC12" s="10"/>
      <c r="BD12" s="10">
        <v>1.1672345</v>
      </c>
      <c r="BE12" s="10">
        <v>1.1743984999999999</v>
      </c>
      <c r="BF12" s="10">
        <v>3.9708460000000003</v>
      </c>
      <c r="BG12" s="10">
        <v>3.9303000000000003</v>
      </c>
      <c r="BH12" s="10"/>
      <c r="BI12" s="11">
        <v>1.8</v>
      </c>
      <c r="BJ12" s="10">
        <v>1.7831999999999999</v>
      </c>
      <c r="BK12" s="11">
        <v>3.5990000000000002</v>
      </c>
      <c r="BL12" s="10">
        <v>3.6297000000000001</v>
      </c>
      <c r="BM12" s="11">
        <v>0.96</v>
      </c>
      <c r="BN12" s="10">
        <v>0.95240000000000002</v>
      </c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</row>
    <row r="13" spans="1:307" s="12" customFormat="1" ht="10" customHeight="1">
      <c r="A13" s="3" t="s">
        <v>130</v>
      </c>
      <c r="B13" s="10">
        <v>4.7326180000000004</v>
      </c>
      <c r="C13" s="10">
        <v>5.3163844999999998</v>
      </c>
      <c r="D13" s="10">
        <v>8.4507999999999992</v>
      </c>
      <c r="E13" s="10">
        <v>15.528744000000001</v>
      </c>
      <c r="F13" s="10">
        <v>8.6907534999999996</v>
      </c>
      <c r="G13" s="10">
        <v>8.2354299999999991</v>
      </c>
      <c r="H13" s="10">
        <v>7.4785139999999997</v>
      </c>
      <c r="I13" s="10">
        <v>8.4349980000000002</v>
      </c>
      <c r="J13" s="10">
        <v>9.4272750000000016</v>
      </c>
      <c r="K13" s="10">
        <v>8.2689749999999993</v>
      </c>
      <c r="L13" s="10">
        <v>8.2315354999999997</v>
      </c>
      <c r="M13" s="10">
        <v>13.2369825</v>
      </c>
      <c r="N13" s="10">
        <v>21.821842499999999</v>
      </c>
      <c r="O13" s="10">
        <v>6.7147575000000002</v>
      </c>
      <c r="P13" s="10">
        <v>8.416506</v>
      </c>
      <c r="Q13" s="10">
        <v>5.936337</v>
      </c>
      <c r="R13" s="10">
        <v>2.264427</v>
      </c>
      <c r="S13" s="10">
        <v>7.0282819999999999</v>
      </c>
      <c r="T13" s="10">
        <v>6.3472045000000001</v>
      </c>
      <c r="U13" s="10">
        <v>10.120100000000001</v>
      </c>
      <c r="V13" s="10">
        <v>7.7329409999999994</v>
      </c>
      <c r="W13" s="10">
        <v>7.5619005000000001</v>
      </c>
      <c r="X13" s="10">
        <v>8.4019790000000008</v>
      </c>
      <c r="Y13" s="10">
        <v>7.6959035</v>
      </c>
      <c r="Z13" s="10">
        <v>7.8947279999999997</v>
      </c>
      <c r="AA13" s="10">
        <v>8.1774000000000004</v>
      </c>
      <c r="AB13" s="10">
        <v>7.1793810000000002</v>
      </c>
      <c r="AC13" s="10">
        <v>10.636659</v>
      </c>
      <c r="AD13" s="10">
        <v>8.930591999999999</v>
      </c>
      <c r="AE13" s="10">
        <v>7.8809940000000003</v>
      </c>
      <c r="AF13" s="10">
        <v>4.4200529999999993</v>
      </c>
      <c r="AG13" s="10">
        <v>8.2016549999999988</v>
      </c>
      <c r="AH13" s="10">
        <v>4.1131310000000001</v>
      </c>
      <c r="AI13" s="10">
        <v>6.8153069999999989</v>
      </c>
      <c r="AJ13" s="10">
        <v>11.028501</v>
      </c>
      <c r="AK13" s="10">
        <v>7.1731639999999999</v>
      </c>
      <c r="AL13" s="10">
        <v>3.1331519999999999</v>
      </c>
      <c r="AM13" s="10">
        <v>6.2775544999999999</v>
      </c>
      <c r="AN13" s="10">
        <v>7.8916434999999998</v>
      </c>
      <c r="AO13" s="10">
        <v>6.1413390000000003</v>
      </c>
      <c r="AP13" s="10">
        <v>7.5539969999999999</v>
      </c>
      <c r="AQ13" s="10">
        <v>11.335103999999999</v>
      </c>
      <c r="AR13" s="10">
        <v>8.8723154999999991</v>
      </c>
      <c r="AS13" s="10">
        <v>7.8972154999999997</v>
      </c>
      <c r="AT13" s="10">
        <v>2.8106100000000001</v>
      </c>
      <c r="AU13" s="10">
        <v>2.3512499999999998</v>
      </c>
      <c r="AV13" s="10">
        <v>2.972861</v>
      </c>
      <c r="AW13" s="10">
        <v>2.0862164999999999</v>
      </c>
      <c r="AX13" s="10">
        <v>6.1175584999999995</v>
      </c>
      <c r="AY13" s="10">
        <v>8.3601539999999996</v>
      </c>
      <c r="AZ13" s="10">
        <v>1.1036539999999999</v>
      </c>
      <c r="BA13" s="10">
        <v>3.7536839999999998</v>
      </c>
      <c r="BB13" s="10">
        <v>5.5997370000000002</v>
      </c>
      <c r="BC13" s="10"/>
      <c r="BD13" s="10">
        <v>5.3163844999999998</v>
      </c>
      <c r="BE13" s="10">
        <v>5.3198669999999995</v>
      </c>
      <c r="BF13" s="10">
        <v>7.8947279999999997</v>
      </c>
      <c r="BG13" s="10">
        <v>7.8467400000000005</v>
      </c>
      <c r="BH13" s="10"/>
      <c r="BI13" s="11">
        <v>5.15</v>
      </c>
      <c r="BJ13" s="10">
        <v>5.2229000000000001</v>
      </c>
      <c r="BK13" s="11">
        <v>7.1139999999999999</v>
      </c>
      <c r="BL13" s="10">
        <v>7.0867000000000004</v>
      </c>
      <c r="BM13" s="11">
        <v>2.1</v>
      </c>
      <c r="BN13" s="10">
        <v>2.1200999999999999</v>
      </c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</row>
    <row r="14" spans="1:307" s="12" customFormat="1" ht="10" customHeight="1">
      <c r="A14" s="3" t="s">
        <v>131</v>
      </c>
      <c r="B14" s="10">
        <v>3.5403095000000002</v>
      </c>
      <c r="C14" s="10">
        <v>4.5009820000000005</v>
      </c>
      <c r="D14" s="10">
        <v>2.6032999999999999</v>
      </c>
      <c r="E14" s="10">
        <v>2.1467160000000001</v>
      </c>
      <c r="F14" s="10">
        <v>3.203811</v>
      </c>
      <c r="G14" s="10">
        <v>3.926272</v>
      </c>
      <c r="H14" s="10">
        <v>2.8964909999999997</v>
      </c>
      <c r="I14" s="10">
        <v>1.7750699999999999</v>
      </c>
      <c r="J14" s="10">
        <v>2.5710299999999999</v>
      </c>
      <c r="K14" s="10">
        <v>3.5776619999999997</v>
      </c>
      <c r="L14" s="10">
        <v>4.6726195000000006</v>
      </c>
      <c r="M14" s="10">
        <v>3.433745</v>
      </c>
      <c r="N14" s="10">
        <v>1.9648264999999998</v>
      </c>
      <c r="O14" s="10">
        <v>4.3304390000000001</v>
      </c>
      <c r="P14" s="10">
        <v>4.5036684999999999</v>
      </c>
      <c r="Q14" s="10">
        <v>4.4544059999999996</v>
      </c>
      <c r="R14" s="10">
        <v>6.1717589999999998</v>
      </c>
      <c r="S14" s="10">
        <v>3.8153275</v>
      </c>
      <c r="T14" s="10">
        <v>3.0219145000000003</v>
      </c>
      <c r="U14" s="10">
        <v>1.8488</v>
      </c>
      <c r="V14" s="10">
        <v>3.6324464999999999</v>
      </c>
      <c r="W14" s="10">
        <v>2.8422174999999998</v>
      </c>
      <c r="X14" s="10">
        <v>2.8772415000000002</v>
      </c>
      <c r="Y14" s="10">
        <v>3.7099039999999999</v>
      </c>
      <c r="Z14" s="10">
        <v>3.6921465000000002</v>
      </c>
      <c r="AA14" s="10">
        <v>2.4881670000000002</v>
      </c>
      <c r="AB14" s="10">
        <v>4.3337250000000003</v>
      </c>
      <c r="AC14" s="10">
        <v>2.8910970000000002</v>
      </c>
      <c r="AD14" s="10">
        <v>3.9274289999999996</v>
      </c>
      <c r="AE14" s="10">
        <v>3.5815230000000002</v>
      </c>
      <c r="AF14" s="10">
        <v>5.2731359999999992</v>
      </c>
      <c r="AG14" s="10">
        <v>3.9268350000000001</v>
      </c>
      <c r="AH14" s="10">
        <v>4.3553139999999999</v>
      </c>
      <c r="AI14" s="10">
        <v>2.3389365</v>
      </c>
      <c r="AJ14" s="10">
        <v>2.2412610000000002</v>
      </c>
      <c r="AK14" s="10">
        <v>4.165368</v>
      </c>
      <c r="AL14" s="10">
        <v>5.682798</v>
      </c>
      <c r="AM14" s="10">
        <v>4.0579084999999999</v>
      </c>
      <c r="AN14" s="10">
        <v>1.4352874999999998</v>
      </c>
      <c r="AO14" s="10">
        <v>5.1204689999999999</v>
      </c>
      <c r="AP14" s="10">
        <v>4.0243500000000001</v>
      </c>
      <c r="AQ14" s="10">
        <v>3.2076000000000002</v>
      </c>
      <c r="AR14" s="10">
        <v>3.1407175000000001</v>
      </c>
      <c r="AS14" s="10">
        <v>5.1211654999999991</v>
      </c>
      <c r="AT14" s="10">
        <v>3.3290729999999997</v>
      </c>
      <c r="AU14" s="10">
        <v>5.104044</v>
      </c>
      <c r="AV14" s="10">
        <v>6.2007405000000002</v>
      </c>
      <c r="AW14" s="10">
        <v>3.3363345</v>
      </c>
      <c r="AX14" s="10">
        <v>3.3647914999999999</v>
      </c>
      <c r="AY14" s="10">
        <v>2.8748610000000001</v>
      </c>
      <c r="AZ14" s="10">
        <v>5.2965840000000002</v>
      </c>
      <c r="BA14" s="10">
        <v>3.8480309999999998</v>
      </c>
      <c r="BB14" s="10">
        <v>4.044645</v>
      </c>
      <c r="BC14" s="10"/>
      <c r="BD14" s="10">
        <v>4.5009820000000005</v>
      </c>
      <c r="BE14" s="10">
        <v>4.4788930000000002</v>
      </c>
      <c r="BF14" s="10">
        <v>3.6921465000000002</v>
      </c>
      <c r="BG14" s="10">
        <v>3.678048</v>
      </c>
      <c r="BH14" s="10"/>
      <c r="BI14" s="11">
        <v>4.2039999999999997</v>
      </c>
      <c r="BJ14" s="10">
        <v>4.26</v>
      </c>
      <c r="BK14" s="11">
        <v>3.12</v>
      </c>
      <c r="BL14" s="10">
        <v>3.1292</v>
      </c>
      <c r="BM14" s="11">
        <v>2.78</v>
      </c>
      <c r="BN14" s="10">
        <v>2.8155000000000001</v>
      </c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</row>
    <row r="15" spans="1:307" s="12" customFormat="1" ht="10" customHeight="1">
      <c r="A15" s="3" t="s">
        <v>132</v>
      </c>
      <c r="B15" s="10">
        <v>3.8578140000000003</v>
      </c>
      <c r="C15" s="10">
        <v>4.0299490000000002</v>
      </c>
      <c r="D15" s="10">
        <v>1.5041</v>
      </c>
      <c r="E15" s="10">
        <v>1.659141</v>
      </c>
      <c r="F15" s="10">
        <v>1.890215</v>
      </c>
      <c r="G15" s="10">
        <v>1.5080239999999998</v>
      </c>
      <c r="H15" s="10">
        <v>2.5046580000000001</v>
      </c>
      <c r="I15" s="10">
        <v>1.338579</v>
      </c>
      <c r="J15" s="10">
        <v>2.242251</v>
      </c>
      <c r="K15" s="10">
        <v>1.0189079999999999</v>
      </c>
      <c r="L15" s="10">
        <v>2.0035319999999999</v>
      </c>
      <c r="M15" s="10">
        <v>1.6730925000000001</v>
      </c>
      <c r="N15" s="10">
        <v>1.3469314999999999</v>
      </c>
      <c r="O15" s="10">
        <v>1.2361879999999998</v>
      </c>
      <c r="P15" s="10">
        <v>1.1819605</v>
      </c>
      <c r="Q15" s="10">
        <v>0.93713400000000002</v>
      </c>
      <c r="R15" s="10">
        <v>1.3072950000000001</v>
      </c>
      <c r="S15" s="10">
        <v>1.015895</v>
      </c>
      <c r="T15" s="10">
        <v>0.98405500000000001</v>
      </c>
      <c r="U15" s="10">
        <v>0.4607</v>
      </c>
      <c r="V15" s="10">
        <v>8.6763999999999994E-2</v>
      </c>
      <c r="W15" s="10">
        <v>1.4396655</v>
      </c>
      <c r="X15" s="10">
        <v>0.89311199999999991</v>
      </c>
      <c r="Y15" s="10">
        <v>1.3670814999999998</v>
      </c>
      <c r="Z15" s="10">
        <v>1.2266359999999998</v>
      </c>
      <c r="AA15" s="10">
        <v>0.74051999999999996</v>
      </c>
      <c r="AB15" s="10">
        <v>0.53796599999999994</v>
      </c>
      <c r="AC15" s="10">
        <v>0.43985699999999994</v>
      </c>
      <c r="AD15" s="10">
        <v>0.69854400000000005</v>
      </c>
      <c r="AE15" s="10">
        <v>1.388574</v>
      </c>
      <c r="AF15" s="10">
        <v>0.989703</v>
      </c>
      <c r="AG15" s="10">
        <v>1.4809410000000001</v>
      </c>
      <c r="AH15" s="10">
        <v>1.6726945</v>
      </c>
      <c r="AI15" s="10">
        <v>1.1372579999999999</v>
      </c>
      <c r="AJ15" s="10">
        <v>0.85407299999999997</v>
      </c>
      <c r="AK15" s="10">
        <v>1.4683394999999999</v>
      </c>
      <c r="AL15" s="10">
        <v>1.2523499999999999</v>
      </c>
      <c r="AM15" s="10">
        <v>0.95012549999999996</v>
      </c>
      <c r="AN15" s="10">
        <v>0.63948650000000007</v>
      </c>
      <c r="AO15" s="10">
        <v>2.0780574999999999</v>
      </c>
      <c r="AP15" s="10">
        <v>0.73953000000000002</v>
      </c>
      <c r="AQ15" s="10">
        <v>0.67339800000000005</v>
      </c>
      <c r="AR15" s="10">
        <v>0.99251250000000002</v>
      </c>
      <c r="AS15" s="10">
        <v>1.6267255</v>
      </c>
      <c r="AT15" s="10">
        <v>3.4660890000000002</v>
      </c>
      <c r="AU15" s="10">
        <v>0.85258800000000001</v>
      </c>
      <c r="AV15" s="10">
        <v>2.3109869999999999</v>
      </c>
      <c r="AW15" s="10">
        <v>3.7481649999999997</v>
      </c>
      <c r="AX15" s="10">
        <v>1.7269220000000001</v>
      </c>
      <c r="AY15" s="10">
        <v>1.0799909999999999</v>
      </c>
      <c r="AZ15" s="10">
        <v>6.3968550000000004</v>
      </c>
      <c r="BA15" s="10">
        <v>1.1681009999999998</v>
      </c>
      <c r="BB15" s="10">
        <v>0.48856499999999997</v>
      </c>
      <c r="BC15" s="10"/>
      <c r="BD15" s="10">
        <v>4.0299490000000002</v>
      </c>
      <c r="BE15" s="10">
        <v>4.0258694999999998</v>
      </c>
      <c r="BF15" s="10">
        <v>1.2266359999999998</v>
      </c>
      <c r="BG15" s="10">
        <v>1.2184919999999999</v>
      </c>
      <c r="BH15" s="10"/>
      <c r="BI15" s="11">
        <v>2.8980000000000001</v>
      </c>
      <c r="BJ15" s="10">
        <v>2.8935</v>
      </c>
      <c r="BK15" s="11">
        <v>1.774</v>
      </c>
      <c r="BL15" s="10">
        <v>1.7646999999999999</v>
      </c>
      <c r="BM15" s="11">
        <v>5.38</v>
      </c>
      <c r="BN15" s="10">
        <v>5.4301000000000004</v>
      </c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</row>
    <row r="16" spans="1:307" s="15" customFormat="1" ht="10" customHeight="1">
      <c r="A16" s="9" t="s">
        <v>133</v>
      </c>
      <c r="B16" s="13">
        <v>0.1622845</v>
      </c>
      <c r="C16" s="13">
        <v>0.19691049999999999</v>
      </c>
      <c r="D16" s="13">
        <v>0.51129999999999998</v>
      </c>
      <c r="E16" s="13">
        <v>0.55143000000000009</v>
      </c>
      <c r="F16" s="13">
        <v>0.22526949999999998</v>
      </c>
      <c r="G16" s="13">
        <v>0.25097799999999998</v>
      </c>
      <c r="H16" s="13">
        <v>0.238173</v>
      </c>
      <c r="I16" s="13">
        <v>0.29195100000000002</v>
      </c>
      <c r="J16" s="13">
        <v>0.381546</v>
      </c>
      <c r="K16" s="13">
        <v>0.28224900000000003</v>
      </c>
      <c r="L16" s="13">
        <v>0.48128150000000003</v>
      </c>
      <c r="M16" s="13">
        <v>0.62446200000000007</v>
      </c>
      <c r="N16" s="13">
        <v>0.57819449999999994</v>
      </c>
      <c r="O16" s="13">
        <v>0.27442099999999997</v>
      </c>
      <c r="P16" s="13">
        <v>0.25571500000000003</v>
      </c>
      <c r="Q16" s="13">
        <v>0.34501499999999996</v>
      </c>
      <c r="R16" s="13">
        <v>0.14057999999999998</v>
      </c>
      <c r="S16" s="13">
        <v>0.24815300000000001</v>
      </c>
      <c r="T16" s="13">
        <v>0.25790399999999997</v>
      </c>
      <c r="U16" s="13">
        <v>0.12379999999999999</v>
      </c>
      <c r="V16" s="13">
        <v>0.10357949999999999</v>
      </c>
      <c r="W16" s="13">
        <v>0.1610905</v>
      </c>
      <c r="X16" s="13">
        <v>0.15352849999999998</v>
      </c>
      <c r="Y16" s="13">
        <v>0.1362255</v>
      </c>
      <c r="Z16" s="13">
        <v>0.13641449999999999</v>
      </c>
      <c r="AA16" s="13">
        <v>0.123651</v>
      </c>
      <c r="AB16" s="13">
        <v>0.13374900000000001</v>
      </c>
      <c r="AC16" s="13">
        <v>0.19097099999999997</v>
      </c>
      <c r="AD16" s="13">
        <v>0.38313000000000003</v>
      </c>
      <c r="AE16" s="13">
        <v>0.24898500000000001</v>
      </c>
      <c r="AF16" s="13">
        <v>0.32749200000000001</v>
      </c>
      <c r="AG16" s="13">
        <v>0.29363399999999995</v>
      </c>
      <c r="AH16" s="13">
        <v>0.18427399999999999</v>
      </c>
      <c r="AI16" s="13">
        <v>0.20009549999999998</v>
      </c>
      <c r="AJ16" s="13">
        <v>0.15146999999999999</v>
      </c>
      <c r="AK16" s="13">
        <v>0.12667099999999998</v>
      </c>
      <c r="AL16" s="13">
        <v>0.14998500000000001</v>
      </c>
      <c r="AM16" s="13">
        <v>0.1218875</v>
      </c>
      <c r="AN16" s="13">
        <v>0.71440999999999999</v>
      </c>
      <c r="AO16" s="13">
        <v>0.1905425</v>
      </c>
      <c r="AP16" s="13">
        <v>8.8208999999999996E-2</v>
      </c>
      <c r="AQ16" s="13">
        <v>0.342441</v>
      </c>
      <c r="AR16" s="13">
        <v>0.35660799999999998</v>
      </c>
      <c r="AS16" s="13">
        <v>0.83062599999999998</v>
      </c>
      <c r="AT16" s="13">
        <v>8.6921999999999999E-2</v>
      </c>
      <c r="AU16" s="13">
        <v>0.34580699999999998</v>
      </c>
      <c r="AV16" s="13">
        <v>0.23750649999999998</v>
      </c>
      <c r="AW16" s="13">
        <v>6.9749499999999992E-2</v>
      </c>
      <c r="AX16" s="13">
        <v>0.190244</v>
      </c>
      <c r="AY16" s="13">
        <v>0.28719900000000004</v>
      </c>
      <c r="AZ16" s="13">
        <v>6.3580499999999998E-2</v>
      </c>
      <c r="BA16" s="13">
        <v>9.7811999999999996E-2</v>
      </c>
      <c r="BB16" s="13">
        <v>0.23393700000000001</v>
      </c>
      <c r="BC16" s="13"/>
      <c r="BD16" s="13">
        <v>0.19691049999999999</v>
      </c>
      <c r="BE16" s="13">
        <v>0.1975075</v>
      </c>
      <c r="BF16" s="13">
        <v>0.13641449999999999</v>
      </c>
      <c r="BG16" s="13">
        <v>0.13503599999999999</v>
      </c>
      <c r="BH16" s="13"/>
      <c r="BI16" s="14">
        <v>0.48299999999999998</v>
      </c>
      <c r="BJ16" s="13">
        <v>0.48320000000000002</v>
      </c>
      <c r="BK16" s="14">
        <v>0.35930000000000001</v>
      </c>
      <c r="BL16" s="13">
        <v>0.35520000000000002</v>
      </c>
      <c r="BM16" s="14">
        <v>0.28999999999999998</v>
      </c>
      <c r="BN16" s="13">
        <v>0.29470000000000002</v>
      </c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  <c r="JE16" s="13"/>
      <c r="JF16" s="13"/>
      <c r="JG16" s="13"/>
      <c r="JH16" s="13"/>
      <c r="JI16" s="13"/>
      <c r="JJ16" s="13"/>
      <c r="JK16" s="13"/>
      <c r="JL16" s="13"/>
      <c r="JM16" s="13"/>
      <c r="JN16" s="13"/>
      <c r="JO16" s="13"/>
      <c r="JP16" s="13"/>
      <c r="JQ16" s="13"/>
      <c r="JR16" s="13"/>
      <c r="JS16" s="13"/>
      <c r="JT16" s="13"/>
      <c r="JU16" s="13"/>
      <c r="JV16" s="13"/>
      <c r="JW16" s="13"/>
      <c r="JX16" s="13"/>
      <c r="JY16" s="13"/>
      <c r="JZ16" s="13"/>
      <c r="KA16" s="13"/>
      <c r="KB16" s="13"/>
      <c r="KC16" s="13"/>
      <c r="KD16" s="13"/>
      <c r="KE16" s="13"/>
      <c r="KF16" s="13"/>
      <c r="KG16" s="13"/>
      <c r="KH16" s="13"/>
      <c r="KI16" s="13"/>
      <c r="KJ16" s="13"/>
      <c r="KK16" s="13"/>
      <c r="KL16" s="13"/>
      <c r="KM16" s="13"/>
      <c r="KN16" s="13"/>
      <c r="KO16" s="13"/>
      <c r="KP16" s="13"/>
      <c r="KQ16" s="13"/>
      <c r="KR16" s="13"/>
      <c r="KS16" s="13"/>
      <c r="KT16" s="13"/>
      <c r="KU16" s="13"/>
    </row>
    <row r="17" spans="1:307" s="12" customFormat="1" ht="10" customHeight="1">
      <c r="A17" s="3" t="s">
        <v>134</v>
      </c>
      <c r="B17" s="10">
        <f>SUM(B7:B16)</f>
        <v>99.007375499999995</v>
      </c>
      <c r="C17" s="10">
        <f t="shared" ref="C17:BN17" si="0">SUM(C7:C16)</f>
        <v>98.849966500000008</v>
      </c>
      <c r="D17" s="10">
        <f t="shared" si="0"/>
        <v>92.766900000000007</v>
      </c>
      <c r="E17" s="10">
        <f t="shared" si="0"/>
        <v>92.66934599999999</v>
      </c>
      <c r="F17" s="10">
        <f t="shared" si="0"/>
        <v>94.804378499999984</v>
      </c>
      <c r="G17" s="10">
        <f t="shared" si="0"/>
        <v>95.22160199999999</v>
      </c>
      <c r="H17" s="10">
        <f t="shared" si="0"/>
        <v>96.506163000000001</v>
      </c>
      <c r="I17" s="10">
        <f t="shared" si="0"/>
        <v>96.826058999999987</v>
      </c>
      <c r="J17" s="10">
        <f t="shared" si="0"/>
        <v>96.440354999999968</v>
      </c>
      <c r="K17" s="10">
        <f t="shared" si="0"/>
        <v>96.477182999999997</v>
      </c>
      <c r="L17" s="10">
        <f t="shared" si="0"/>
        <v>96.239584000000008</v>
      </c>
      <c r="M17" s="10">
        <f t="shared" si="0"/>
        <v>91.578406999999984</v>
      </c>
      <c r="N17" s="10">
        <f t="shared" si="0"/>
        <v>85.346323999999981</v>
      </c>
      <c r="O17" s="10">
        <f t="shared" si="0"/>
        <v>93.754173500000007</v>
      </c>
      <c r="P17" s="10">
        <f t="shared" si="0"/>
        <v>97.121750999999989</v>
      </c>
      <c r="Q17" s="10">
        <f t="shared" si="0"/>
        <v>92.391651000000024</v>
      </c>
      <c r="R17" s="10">
        <f t="shared" si="0"/>
        <v>95.851997999999995</v>
      </c>
      <c r="S17" s="10">
        <f t="shared" si="0"/>
        <v>93.469802500000014</v>
      </c>
      <c r="T17" s="10">
        <f t="shared" si="0"/>
        <v>93.598555499999989</v>
      </c>
      <c r="U17" s="10">
        <f t="shared" si="0"/>
        <v>95.042600000000022</v>
      </c>
      <c r="V17" s="10">
        <f t="shared" si="0"/>
        <v>95.265080999999995</v>
      </c>
      <c r="W17" s="10">
        <f t="shared" si="0"/>
        <v>96.563953999999981</v>
      </c>
      <c r="X17" s="10">
        <f t="shared" si="0"/>
        <v>96.916084499999982</v>
      </c>
      <c r="Y17" s="10">
        <f t="shared" si="0"/>
        <v>96.55216249999998</v>
      </c>
      <c r="Z17" s="10">
        <f t="shared" si="0"/>
        <v>96.450225500000002</v>
      </c>
      <c r="AA17" s="10">
        <f t="shared" si="0"/>
        <v>95.256414000000021</v>
      </c>
      <c r="AB17" s="10">
        <f t="shared" si="0"/>
        <v>95.385906000000006</v>
      </c>
      <c r="AC17" s="10">
        <f t="shared" si="0"/>
        <v>97.243542000000005</v>
      </c>
      <c r="AD17" s="10">
        <f t="shared" si="0"/>
        <v>96.904071000000002</v>
      </c>
      <c r="AE17" s="10">
        <f t="shared" si="0"/>
        <v>96.641424000000029</v>
      </c>
      <c r="AF17" s="10">
        <f t="shared" si="0"/>
        <v>92.543120999999999</v>
      </c>
      <c r="AG17" s="10">
        <f t="shared" si="0"/>
        <v>96.38006399999999</v>
      </c>
      <c r="AH17" s="10">
        <f t="shared" si="0"/>
        <v>94.689473499999977</v>
      </c>
      <c r="AI17" s="10">
        <f t="shared" si="0"/>
        <v>92.2444275</v>
      </c>
      <c r="AJ17" s="10">
        <f t="shared" si="0"/>
        <v>98.556480000000022</v>
      </c>
      <c r="AK17" s="10">
        <f t="shared" si="0"/>
        <v>98.029563999999993</v>
      </c>
      <c r="AL17" s="10">
        <f t="shared" si="0"/>
        <v>96.412635000000009</v>
      </c>
      <c r="AM17" s="10">
        <f t="shared" si="0"/>
        <v>96.484254499999977</v>
      </c>
      <c r="AN17" s="10">
        <f t="shared" si="0"/>
        <v>88.28197200000001</v>
      </c>
      <c r="AO17" s="10">
        <f t="shared" si="0"/>
        <v>97.327517</v>
      </c>
      <c r="AP17" s="10">
        <f t="shared" si="0"/>
        <v>96.366303000000002</v>
      </c>
      <c r="AQ17" s="10">
        <f t="shared" si="0"/>
        <v>96.879519000000002</v>
      </c>
      <c r="AR17" s="10">
        <f t="shared" si="0"/>
        <v>95.740491999999975</v>
      </c>
      <c r="AS17" s="10">
        <f t="shared" si="0"/>
        <v>95.795615000000012</v>
      </c>
      <c r="AT17" s="10">
        <f t="shared" si="0"/>
        <v>99.115829999999988</v>
      </c>
      <c r="AU17" s="10">
        <f t="shared" si="0"/>
        <v>94.097222999999971</v>
      </c>
      <c r="AV17" s="10">
        <f t="shared" si="0"/>
        <v>96.822753499999976</v>
      </c>
      <c r="AW17" s="10">
        <f t="shared" si="0"/>
        <v>98.964292000000015</v>
      </c>
      <c r="AX17" s="10">
        <f t="shared" si="0"/>
        <v>99.046877000000009</v>
      </c>
      <c r="AY17" s="10">
        <f t="shared" si="0"/>
        <v>97.200476999999978</v>
      </c>
      <c r="AZ17" s="10">
        <f t="shared" si="0"/>
        <v>96.806236500000011</v>
      </c>
      <c r="BA17" s="10">
        <f t="shared" si="0"/>
        <v>96.272846999999985</v>
      </c>
      <c r="BB17" s="10">
        <f t="shared" si="0"/>
        <v>95.317794000000006</v>
      </c>
      <c r="BC17" s="10"/>
      <c r="BD17" s="10">
        <f t="shared" si="0"/>
        <v>98.849966500000008</v>
      </c>
      <c r="BE17" s="10">
        <f t="shared" si="0"/>
        <v>98.902900499999987</v>
      </c>
      <c r="BF17" s="10">
        <f t="shared" si="0"/>
        <v>96.450225500000002</v>
      </c>
      <c r="BG17" s="10">
        <f t="shared" si="0"/>
        <v>96.316802999999993</v>
      </c>
      <c r="BH17" s="10"/>
      <c r="BI17" s="11">
        <f t="shared" si="0"/>
        <v>97.957111799999993</v>
      </c>
      <c r="BJ17" s="10">
        <f t="shared" si="0"/>
        <v>98.644599999999983</v>
      </c>
      <c r="BK17" s="11">
        <f t="shared" si="0"/>
        <v>98.298283700000027</v>
      </c>
      <c r="BL17" s="10">
        <f t="shared" si="0"/>
        <v>98.32419999999999</v>
      </c>
      <c r="BM17" s="11">
        <f t="shared" si="0"/>
        <v>98.120388039999995</v>
      </c>
      <c r="BN17" s="10">
        <f t="shared" si="0"/>
        <v>98.767700000000019</v>
      </c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</row>
    <row r="18" spans="1:307" s="12" customFormat="1" ht="10" customHeight="1">
      <c r="A18" s="9" t="s">
        <v>135</v>
      </c>
      <c r="B18" s="10">
        <v>0.60379088963614791</v>
      </c>
      <c r="C18" s="10">
        <v>0.74797423644270133</v>
      </c>
      <c r="D18" s="10">
        <v>6.8766209707299364</v>
      </c>
      <c r="E18" s="10">
        <v>6.9818102603205743</v>
      </c>
      <c r="F18" s="10">
        <v>4.7323002690914331</v>
      </c>
      <c r="G18" s="10">
        <v>4.3840889649273196</v>
      </c>
      <c r="H18" s="10">
        <v>3.2769648646278968</v>
      </c>
      <c r="I18" s="10">
        <v>3.1147284395053716</v>
      </c>
      <c r="J18" s="10">
        <v>3.2511210762332063</v>
      </c>
      <c r="K18" s="10">
        <v>3.4303697875686732</v>
      </c>
      <c r="L18" s="10">
        <v>3.5963302752294513</v>
      </c>
      <c r="M18" s="10">
        <v>7.9834824501032342</v>
      </c>
      <c r="N18" s="10">
        <v>14.324751905652583</v>
      </c>
      <c r="O18" s="10">
        <v>5.8703904555312549</v>
      </c>
      <c r="P18" s="10">
        <v>2.8445127810880195</v>
      </c>
      <c r="Q18" s="10">
        <v>7.623888182973575</v>
      </c>
      <c r="R18" s="10">
        <v>3.7598944591030317</v>
      </c>
      <c r="S18" s="10">
        <v>6.265486725663366</v>
      </c>
      <c r="T18" s="10">
        <v>6.1258461879923729</v>
      </c>
      <c r="U18" s="10">
        <v>4.9703712661748956</v>
      </c>
      <c r="V18" s="10">
        <v>4.452305440351326</v>
      </c>
      <c r="W18" s="10">
        <v>3.4036601002447169</v>
      </c>
      <c r="X18" s="10">
        <v>3.0953027423296318</v>
      </c>
      <c r="Y18" s="10">
        <v>3.3549146556799427</v>
      </c>
      <c r="Z18" s="10">
        <v>3.5579920455767953</v>
      </c>
      <c r="AA18" s="10">
        <v>4.6360059026070912</v>
      </c>
      <c r="AB18" s="10">
        <v>4.4865803177994037</v>
      </c>
      <c r="AC18" s="10">
        <v>2.461652647204323</v>
      </c>
      <c r="AD18" s="10">
        <v>2.7521673317737227</v>
      </c>
      <c r="AE18" s="10">
        <v>3.1216617210681514</v>
      </c>
      <c r="AF18" s="10">
        <v>7.5046904315198075</v>
      </c>
      <c r="AG18" s="10">
        <v>3.5370578677662765</v>
      </c>
      <c r="AH18" s="10">
        <v>5.1100628930818237</v>
      </c>
      <c r="AI18" s="10">
        <v>7.3792931806869575</v>
      </c>
      <c r="AJ18" s="10">
        <v>1.0864197530865212</v>
      </c>
      <c r="AK18" s="10">
        <v>1.6346299379445624</v>
      </c>
      <c r="AL18" s="10">
        <v>3.5424978841735322</v>
      </c>
      <c r="AM18" s="10">
        <v>3.567888999008975</v>
      </c>
      <c r="AN18" s="10">
        <v>10.706231454005847</v>
      </c>
      <c r="AO18" s="10">
        <v>2.7144934561315517</v>
      </c>
      <c r="AP18" s="10">
        <v>3.4002677376172965</v>
      </c>
      <c r="AQ18" s="10">
        <v>2.6718428865036317</v>
      </c>
      <c r="AR18" s="10">
        <v>4.1633668967077133</v>
      </c>
      <c r="AS18" s="10">
        <v>3.9712510659035347</v>
      </c>
      <c r="AT18" s="10">
        <v>0.70974057758163767</v>
      </c>
      <c r="AU18" s="10">
        <v>5.5589642900970579</v>
      </c>
      <c r="AV18" s="10">
        <v>3.1827259111334145</v>
      </c>
      <c r="AW18" s="10">
        <v>0.91240875912427766</v>
      </c>
      <c r="AX18" s="10">
        <v>0.53069420539329071</v>
      </c>
      <c r="AY18" s="10">
        <v>2.7682508574229026</v>
      </c>
      <c r="AZ18" s="10">
        <v>2.7951027951028462</v>
      </c>
      <c r="BA18" s="10">
        <v>3.5698594024603354</v>
      </c>
      <c r="BB18" s="10">
        <v>4.3705836168542547</v>
      </c>
      <c r="BC18" s="10"/>
      <c r="BD18" s="10">
        <v>0.74797423644270133</v>
      </c>
      <c r="BE18" s="10">
        <v>0.74797423644270133</v>
      </c>
      <c r="BF18" s="10">
        <v>3.5579920455767953</v>
      </c>
      <c r="BG18" s="10">
        <v>3.5579920455767953</v>
      </c>
      <c r="BH18" s="10"/>
      <c r="BI18" s="11"/>
      <c r="BJ18" s="10"/>
      <c r="BK18" s="11"/>
      <c r="BL18" s="10"/>
      <c r="BM18" s="11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</row>
    <row r="19" spans="1:307" s="12" customFormat="1" ht="10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1"/>
      <c r="BJ19" s="10"/>
      <c r="BK19" s="11"/>
      <c r="BL19" s="10"/>
      <c r="BM19" s="11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/>
      <c r="KC19" s="10"/>
      <c r="KD19" s="10"/>
      <c r="KE19" s="10"/>
      <c r="KF19" s="10"/>
      <c r="KG19" s="10"/>
      <c r="KH19" s="10"/>
      <c r="KI19" s="10"/>
      <c r="KJ19" s="10"/>
      <c r="KK19" s="10"/>
      <c r="KL19" s="10"/>
      <c r="KM19" s="10"/>
      <c r="KN19" s="10"/>
      <c r="KO19" s="10"/>
      <c r="KP19" s="10"/>
      <c r="KQ19" s="10"/>
      <c r="KR19" s="10"/>
      <c r="KS19" s="10"/>
      <c r="KT19" s="10"/>
      <c r="KU19" s="10"/>
    </row>
    <row r="20" spans="1:307" s="6" customFormat="1" ht="10" customHeight="1">
      <c r="B20" s="6" t="s">
        <v>136</v>
      </c>
      <c r="L20" s="6" t="s">
        <v>136</v>
      </c>
      <c r="V20" s="6" t="s">
        <v>136</v>
      </c>
      <c r="AF20" s="6" t="s">
        <v>136</v>
      </c>
      <c r="AP20" s="6" t="s">
        <v>136</v>
      </c>
      <c r="AZ20" s="6" t="s">
        <v>136</v>
      </c>
      <c r="BJ20" s="6" t="s">
        <v>136</v>
      </c>
    </row>
    <row r="21" spans="1:307" s="12" customFormat="1" ht="10" customHeight="1">
      <c r="A21" s="3" t="s">
        <v>124</v>
      </c>
      <c r="B21" s="10">
        <f>B7/B$17*100</f>
        <v>63.997250386664383</v>
      </c>
      <c r="C21" s="10">
        <f>C7/C$17*100</f>
        <v>60.96649410599445</v>
      </c>
      <c r="D21" s="10">
        <f>D7/D$17*100</f>
        <v>51.922830233628595</v>
      </c>
      <c r="E21" s="10">
        <f>E7/E$17*100</f>
        <v>43.570456405292859</v>
      </c>
      <c r="F21" s="10">
        <f>F7/F$17*100</f>
        <v>52.445710616625163</v>
      </c>
      <c r="G21" s="10">
        <f>G7/G$17*100</f>
        <v>53.667528088846908</v>
      </c>
      <c r="H21" s="10">
        <f>H7/H$17*100</f>
        <v>58.063623874466963</v>
      </c>
      <c r="I21" s="10">
        <f>I7/I$17*100</f>
        <v>56.731159532166863</v>
      </c>
      <c r="J21" s="10">
        <f>J7/J$17*100</f>
        <v>51.441931129349342</v>
      </c>
      <c r="K21" s="10">
        <f>K7/K$17*100</f>
        <v>55.228384933254112</v>
      </c>
      <c r="L21" s="10">
        <f>L7/L$17*100</f>
        <v>51.638800205121413</v>
      </c>
      <c r="M21" s="10">
        <f>M7/M$17*100</f>
        <v>46.432366420175889</v>
      </c>
      <c r="N21" s="10">
        <f>N7/N$17*100</f>
        <v>39.893932045626244</v>
      </c>
      <c r="O21" s="10">
        <f>O7/O$17*100</f>
        <v>49.636774836482346</v>
      </c>
      <c r="P21" s="10">
        <f>P7/P$17*100</f>
        <v>51.548410098166372</v>
      </c>
      <c r="Q21" s="10">
        <f>Q7/Q$17*100</f>
        <v>56.011525327109901</v>
      </c>
      <c r="R21" s="10">
        <f>R7/R$17*100</f>
        <v>55.550804480883123</v>
      </c>
      <c r="S21" s="10">
        <f>S7/S$17*100</f>
        <v>51.068932664108281</v>
      </c>
      <c r="T21" s="10">
        <f>T7/T$17*100</f>
        <v>52.233522450033973</v>
      </c>
      <c r="U21" s="10">
        <f>U7/U$17*100</f>
        <v>50.340163253109651</v>
      </c>
      <c r="V21" s="10">
        <f>V7/V$17*100</f>
        <v>48.657563205137038</v>
      </c>
      <c r="W21" s="10">
        <f>W7/W$17*100</f>
        <v>52.536445431801603</v>
      </c>
      <c r="X21" s="10">
        <f>X7/X$17*100</f>
        <v>52.931066875694931</v>
      </c>
      <c r="Y21" s="10">
        <f>Y7/Y$17*100</f>
        <v>54.96370731209673</v>
      </c>
      <c r="Z21" s="10">
        <f>Z7/Z$17*100</f>
        <v>54.581270522794156</v>
      </c>
      <c r="AA21" s="10">
        <f>AA7/AA$17*100</f>
        <v>53.20728008929666</v>
      </c>
      <c r="AB21" s="10">
        <f>AB7/AB$17*100</f>
        <v>55.074240213223945</v>
      </c>
      <c r="AC21" s="10">
        <f>AC7/AC$17*100</f>
        <v>48.795632104803424</v>
      </c>
      <c r="AD21" s="10">
        <f>AD7/AD$17*100</f>
        <v>49.831277986246832</v>
      </c>
      <c r="AE21" s="10">
        <f>AE7/AE$17*100</f>
        <v>53.360869351428406</v>
      </c>
      <c r="AF21" s="10">
        <f>AF7/AF$17*100</f>
        <v>53.049223399327538</v>
      </c>
      <c r="AG21" s="10">
        <f>AG7/AG$17*100</f>
        <v>50.344722742661808</v>
      </c>
      <c r="AH21" s="10">
        <f>AH7/AH$17*100</f>
        <v>65.234807224902369</v>
      </c>
      <c r="AI21" s="10">
        <f>AI7/AI$17*100</f>
        <v>55.355693437416583</v>
      </c>
      <c r="AJ21" s="10">
        <f>AJ7/AJ$17*100</f>
        <v>51.882232401157168</v>
      </c>
      <c r="AK21" s="10">
        <f>AK7/AK$17*100</f>
        <v>62.023524352306616</v>
      </c>
      <c r="AL21" s="10">
        <f>AL7/AL$17*100</f>
        <v>59.833857875578232</v>
      </c>
      <c r="AM21" s="10">
        <f>AM7/AM$17*100</f>
        <v>59.232786526842062</v>
      </c>
      <c r="AN21" s="10">
        <f>AN7/AN$17*100</f>
        <v>47.514696998386029</v>
      </c>
      <c r="AO21" s="10">
        <f>AO7/AO$17*100</f>
        <v>54.354884549248283</v>
      </c>
      <c r="AP21" s="10">
        <f>AP7/AP$17*100</f>
        <v>52.878116534158217</v>
      </c>
      <c r="AQ21" s="10">
        <f>AQ7/AQ$17*100</f>
        <v>46.880738538761747</v>
      </c>
      <c r="AR21" s="10">
        <f>AR7/AR$17*100</f>
        <v>51.165226934492892</v>
      </c>
      <c r="AS21" s="10">
        <f>AS7/AS$17*100</f>
        <v>49.831735513154747</v>
      </c>
      <c r="AT21" s="10">
        <f>AT7/AT$17*100</f>
        <v>71.10141134872201</v>
      </c>
      <c r="AU21" s="10">
        <f>AU7/AU$17*100</f>
        <v>52.426097633083188</v>
      </c>
      <c r="AV21" s="10">
        <f>AV7/AV$17*100</f>
        <v>58.560178729062905</v>
      </c>
      <c r="AW21" s="10">
        <f>AW7/AW$17*100</f>
        <v>73.300751244701459</v>
      </c>
      <c r="AX21" s="10">
        <f>AX7/AX$17*100</f>
        <v>62.332562489577526</v>
      </c>
      <c r="AY21" s="10">
        <f>AY7/AY$17*100</f>
        <v>52.464446239291618</v>
      </c>
      <c r="AZ21" s="10">
        <f>AZ7/AZ$17*100</f>
        <v>62.667702715619967</v>
      </c>
      <c r="BA21" s="10">
        <f>BA7/BA$17*100</f>
        <v>70.989240611114383</v>
      </c>
      <c r="BB21" s="10">
        <f>BB7/BB$17*100</f>
        <v>61.745252937767312</v>
      </c>
      <c r="BC21" s="10"/>
      <c r="BD21" s="10">
        <f>BD7/BD$17*100</f>
        <v>60.96649410599445</v>
      </c>
      <c r="BE21" s="10">
        <f>BE7/BE$17*100</f>
        <v>61.05609764194935</v>
      </c>
      <c r="BF21" s="10">
        <f>BF7/BF$17*100</f>
        <v>54.581270522794156</v>
      </c>
      <c r="BG21" s="10">
        <f>BG7/BG$17*100</f>
        <v>54.36022518313861</v>
      </c>
      <c r="BH21" s="10"/>
      <c r="BI21" s="11">
        <f>BI7/BI$17*100</f>
        <v>60.373360252542682</v>
      </c>
      <c r="BJ21" s="10">
        <f>BJ7/BJ$17*100</f>
        <v>60.547358902565385</v>
      </c>
      <c r="BK21" s="11">
        <f>BK7/BK$17*100</f>
        <v>54.934835042292796</v>
      </c>
      <c r="BL21" s="10">
        <f>BL7/BL$17*100</f>
        <v>54.947408674568422</v>
      </c>
      <c r="BM21" s="11">
        <f>BM7/BM$17*100</f>
        <v>67.875801686444277</v>
      </c>
      <c r="BN21" s="10">
        <f>BN7/BN$17*100</f>
        <v>67.839182242777738</v>
      </c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</row>
    <row r="22" spans="1:307" s="15" customFormat="1" ht="10" customHeight="1">
      <c r="A22" s="9" t="s">
        <v>125</v>
      </c>
      <c r="B22" s="10">
        <f>B8/B$17*100</f>
        <v>0.41485394186617952</v>
      </c>
      <c r="C22" s="10">
        <f>C8/C$17*100</f>
        <v>0.43222371754673278</v>
      </c>
      <c r="D22" s="10">
        <f>D8/D$17*100</f>
        <v>1.7577390211379273</v>
      </c>
      <c r="E22" s="10">
        <f>E8/E$17*100</f>
        <v>2.2517931657788974</v>
      </c>
      <c r="F22" s="10">
        <f>F8/F$17*100</f>
        <v>0.90962834591020514</v>
      </c>
      <c r="G22" s="10">
        <f>G8/G$17*100</f>
        <v>0.89198877372384489</v>
      </c>
      <c r="H22" s="10">
        <f>H8/H$17*100</f>
        <v>0.67802457341506772</v>
      </c>
      <c r="I22" s="10">
        <f>I8/I$17*100</f>
        <v>0.82021101364871218</v>
      </c>
      <c r="J22" s="10">
        <f>J8/J$17*100</f>
        <v>0.89473333025370994</v>
      </c>
      <c r="K22" s="10">
        <f>K8/K$17*100</f>
        <v>0.99782764179588457</v>
      </c>
      <c r="L22" s="10">
        <f>L8/L$17*100</f>
        <v>1.5450274598028186</v>
      </c>
      <c r="M22" s="10">
        <f>M8/M$17*100</f>
        <v>1.8069592540521047</v>
      </c>
      <c r="N22" s="10">
        <f>N8/N$17*100</f>
        <v>1.6700631417938989</v>
      </c>
      <c r="O22" s="10">
        <f>O8/O$17*100</f>
        <v>1.3581278064383981</v>
      </c>
      <c r="P22" s="10">
        <f>P8/P$17*100</f>
        <v>1.9108737032552063</v>
      </c>
      <c r="Q22" s="10">
        <f>Q8/Q$17*100</f>
        <v>1.0780616962889857</v>
      </c>
      <c r="R22" s="10">
        <f>R8/R$17*100</f>
        <v>0.93048764617300939</v>
      </c>
      <c r="S22" s="10">
        <f>S8/S$17*100</f>
        <v>1.5866594989328235</v>
      </c>
      <c r="T22" s="10">
        <f>T8/T$17*100</f>
        <v>1.5228199755710978</v>
      </c>
      <c r="U22" s="10">
        <f>U8/U$17*100</f>
        <v>0.96661917918912121</v>
      </c>
      <c r="V22" s="10">
        <f>V8/V$17*100</f>
        <v>1.0144782220885322</v>
      </c>
      <c r="W22" s="10">
        <f>W8/W$17*100</f>
        <v>1.1323122704772428</v>
      </c>
      <c r="X22" s="10">
        <f>X8/X$17*100</f>
        <v>0.99791485075937036</v>
      </c>
      <c r="Y22" s="10">
        <f>Y8/Y$17*100</f>
        <v>0.81909765615037389</v>
      </c>
      <c r="Z22" s="10">
        <f>Z8/Z$17*100</f>
        <v>0.83891353888021747</v>
      </c>
      <c r="AA22" s="10">
        <f>AA8/AA$17*100</f>
        <v>0.73935808669009928</v>
      </c>
      <c r="AB22" s="10">
        <f>AB8/AB$17*100</f>
        <v>0.77457669689691877</v>
      </c>
      <c r="AC22" s="10">
        <f>AC8/AC$17*100</f>
        <v>1.6942595529891329</v>
      </c>
      <c r="AD22" s="10">
        <f>AD8/AD$17*100</f>
        <v>2.5786935205229922</v>
      </c>
      <c r="AE22" s="10">
        <f>AE8/AE$17*100</f>
        <v>1.0585181360738227</v>
      </c>
      <c r="AF22" s="10">
        <f>AF8/AF$17*100</f>
        <v>1.0417435564983808</v>
      </c>
      <c r="AG22" s="10">
        <f>AG8/AG$17*100</f>
        <v>2.1597557768793347</v>
      </c>
      <c r="AH22" s="10">
        <f>AH8/AH$17*100</f>
        <v>0.50259916166922203</v>
      </c>
      <c r="AI22" s="10">
        <f>AI8/AI$17*100</f>
        <v>0.93391657723714516</v>
      </c>
      <c r="AJ22" s="10">
        <f>AJ8/AJ$17*100</f>
        <v>0.9197203471552553</v>
      </c>
      <c r="AK22" s="10">
        <f>AK8/AK$17*100</f>
        <v>0.68547382297854553</v>
      </c>
      <c r="AL22" s="10">
        <f>AL8/AL$17*100</f>
        <v>0.53580321707834244</v>
      </c>
      <c r="AM22" s="10">
        <f>AM8/AM$17*100</f>
        <v>0.51325628473400298</v>
      </c>
      <c r="AN22" s="10">
        <f>AN8/AN$17*100</f>
        <v>3.4199825078669512</v>
      </c>
      <c r="AO22" s="10">
        <f>AO8/AO$17*100</f>
        <v>0.75651780986049399</v>
      </c>
      <c r="AP22" s="10">
        <f>AP8/AP$17*100</f>
        <v>0.70926867454902776</v>
      </c>
      <c r="AQ22" s="10">
        <f>AQ8/AQ$17*100</f>
        <v>3.9830121369615799</v>
      </c>
      <c r="AR22" s="10">
        <f>AR8/AR$17*100</f>
        <v>1.3699626695045608</v>
      </c>
      <c r="AS22" s="10">
        <f>AS8/AS$17*100</f>
        <v>2.2620148114295207</v>
      </c>
      <c r="AT22" s="10">
        <f>AT8/AT$17*100</f>
        <v>0.35378607029775166</v>
      </c>
      <c r="AU22" s="10">
        <f>AU8/AU$17*100</f>
        <v>0.91554030239553419</v>
      </c>
      <c r="AV22" s="10">
        <f>AV8/AV$17*100</f>
        <v>0.59110485842565941</v>
      </c>
      <c r="AW22" s="10">
        <f>AW8/AW$17*100</f>
        <v>0.28352650671213803</v>
      </c>
      <c r="AX22" s="10">
        <f>AX8/AX$17*100</f>
        <v>0.63318351773978687</v>
      </c>
      <c r="AY22" s="10">
        <f>AY8/AY$17*100</f>
        <v>1.585621848337226</v>
      </c>
      <c r="AZ22" s="10">
        <f>AZ8/AZ$17*100</f>
        <v>0.17966404468166675</v>
      </c>
      <c r="BA22" s="10">
        <f>BA8/BA$17*100</f>
        <v>0.42932666154559662</v>
      </c>
      <c r="BB22" s="10">
        <f>BB8/BB$17*100</f>
        <v>0.90527063603675095</v>
      </c>
      <c r="BC22" s="10"/>
      <c r="BD22" s="10">
        <f>BD8/BD$17*100</f>
        <v>0.43222371754673278</v>
      </c>
      <c r="BE22" s="10">
        <f>BE8/BE$17*100</f>
        <v>0.432294197479072</v>
      </c>
      <c r="BF22" s="10">
        <f>BF8/BF$17*100</f>
        <v>0.83891353888021747</v>
      </c>
      <c r="BG22" s="10">
        <f>BG8/BG$17*100</f>
        <v>0.83770429963295179</v>
      </c>
      <c r="BH22" s="10"/>
      <c r="BI22" s="11">
        <f>BI8/BI$17*100</f>
        <v>1.072918525962502</v>
      </c>
      <c r="BJ22" s="10">
        <f>BJ8/BJ$17*100</f>
        <v>1.0632107586223678</v>
      </c>
      <c r="BK22" s="11">
        <f>BK8/BK$17*100</f>
        <v>2.3042111364961699</v>
      </c>
      <c r="BL22" s="10">
        <f>BL8/BL$17*100</f>
        <v>2.301671409480067</v>
      </c>
      <c r="BM22" s="11">
        <f>BM8/BM$17*100</f>
        <v>0.67264307977557414</v>
      </c>
      <c r="BN22" s="10">
        <f>BN8/BN$17*100</f>
        <v>0.68797795230627001</v>
      </c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</row>
    <row r="23" spans="1:307" s="12" customFormat="1" ht="10" customHeight="1">
      <c r="A23" s="3" t="s">
        <v>126</v>
      </c>
      <c r="B23" s="10">
        <f>B9/B$17*100</f>
        <v>17.610389036117819</v>
      </c>
      <c r="C23" s="10">
        <f>C9/C$17*100</f>
        <v>18.419635478581569</v>
      </c>
      <c r="D23" s="10">
        <f>D9/D$17*100</f>
        <v>18.07702963018059</v>
      </c>
      <c r="E23" s="10">
        <f>E9/E$17*100</f>
        <v>15.304993088005608</v>
      </c>
      <c r="F23" s="10">
        <f>F9/F$17*100</f>
        <v>16.035225630428034</v>
      </c>
      <c r="G23" s="10">
        <f>G9/G$17*100</f>
        <v>16.366300999640817</v>
      </c>
      <c r="H23" s="10">
        <f>H9/H$17*100</f>
        <v>15.869224849401586</v>
      </c>
      <c r="I23" s="10">
        <f>I9/I$17*100</f>
        <v>15.621328758201347</v>
      </c>
      <c r="J23" s="10">
        <f>J9/J$17*100</f>
        <v>15.763772333687493</v>
      </c>
      <c r="K23" s="10">
        <f>K9/K$17*100</f>
        <v>14.20457518955544</v>
      </c>
      <c r="L23" s="10">
        <f>L9/L$17*100</f>
        <v>17.653675643485737</v>
      </c>
      <c r="M23" s="10">
        <f>M9/M$17*100</f>
        <v>16.572937876065048</v>
      </c>
      <c r="N23" s="10">
        <f>N9/N$17*100</f>
        <v>15.775422266575889</v>
      </c>
      <c r="O23" s="10">
        <f>O9/O$17*100</f>
        <v>15.851899649032692</v>
      </c>
      <c r="P23" s="10">
        <f>P9/P$17*100</f>
        <v>18.07861505709468</v>
      </c>
      <c r="Q23" s="10">
        <f>Q9/Q$17*100</f>
        <v>20.059276784652326</v>
      </c>
      <c r="R23" s="10">
        <f>R9/R$17*100</f>
        <v>17.996967574948204</v>
      </c>
      <c r="S23" s="10">
        <f>S9/S$17*100</f>
        <v>20.032680608263824</v>
      </c>
      <c r="T23" s="10">
        <f>T9/T$17*100</f>
        <v>18.631556231655733</v>
      </c>
      <c r="U23" s="10">
        <f>U9/U$17*100</f>
        <v>20.234084505263951</v>
      </c>
      <c r="V23" s="10">
        <f>V9/V$17*100</f>
        <v>16.585930368337166</v>
      </c>
      <c r="W23" s="10">
        <f>W9/W$17*100</f>
        <v>17.894325764663698</v>
      </c>
      <c r="X23" s="10">
        <f>X9/X$17*100</f>
        <v>19.805529803466218</v>
      </c>
      <c r="Y23" s="10">
        <f>Y9/Y$17*100</f>
        <v>18.619602642250506</v>
      </c>
      <c r="Z23" s="10">
        <f>Z9/Z$17*100</f>
        <v>18.338699477690696</v>
      </c>
      <c r="AA23" s="10">
        <f>AA9/AA$17*100</f>
        <v>17.624450989725474</v>
      </c>
      <c r="AB23" s="10">
        <f>AB9/AB$17*100</f>
        <v>17.843183247638279</v>
      </c>
      <c r="AC23" s="10">
        <f>AC9/AC$17*100</f>
        <v>16.42043129198235</v>
      </c>
      <c r="AD23" s="10">
        <f>AD9/AD$17*100</f>
        <v>15.576571597286144</v>
      </c>
      <c r="AE23" s="10">
        <f>AE9/AE$17*100</f>
        <v>19.236182819491564</v>
      </c>
      <c r="AF23" s="10">
        <f>AF9/AF$17*100</f>
        <v>19.46695422126513</v>
      </c>
      <c r="AG23" s="10">
        <f>AG9/AG$17*100</f>
        <v>17.369670972619403</v>
      </c>
      <c r="AH23" s="10">
        <f>AH9/AH$17*100</f>
        <v>16.618557394344371</v>
      </c>
      <c r="AI23" s="10">
        <f>AI9/AI$17*100</f>
        <v>19.213383377548741</v>
      </c>
      <c r="AJ23" s="10">
        <f>AJ9/AJ$17*100</f>
        <v>17.098702185792341</v>
      </c>
      <c r="AK23" s="10">
        <f>AK9/AK$17*100</f>
        <v>18.348934511225611</v>
      </c>
      <c r="AL23" s="10">
        <f>AL9/AL$17*100</f>
        <v>18.353159832214935</v>
      </c>
      <c r="AM23" s="10">
        <f>AM9/AM$17*100</f>
        <v>18.319547154712172</v>
      </c>
      <c r="AN23" s="10">
        <f>AN9/AN$17*100</f>
        <v>17.501600440008293</v>
      </c>
      <c r="AO23" s="10">
        <f>AO9/AO$17*100</f>
        <v>19.338128702081239</v>
      </c>
      <c r="AP23" s="10">
        <f>AP9/AP$17*100</f>
        <v>19.313291493604353</v>
      </c>
      <c r="AQ23" s="10">
        <f>AQ9/AQ$17*100</f>
        <v>16.740055243255284</v>
      </c>
      <c r="AR23" s="10">
        <f>AR9/AR$17*100</f>
        <v>17.526833891766508</v>
      </c>
      <c r="AS23" s="10">
        <f>AS9/AS$17*100</f>
        <v>18.853620283141353</v>
      </c>
      <c r="AT23" s="10">
        <f>AT9/AT$17*100</f>
        <v>14.384470169901221</v>
      </c>
      <c r="AU23" s="10">
        <f>AU9/AU$17*100</f>
        <v>18.097334285837537</v>
      </c>
      <c r="AV23" s="10">
        <f>AV9/AV$17*100</f>
        <v>18.664505859152211</v>
      </c>
      <c r="AW23" s="10">
        <f>AW9/AW$17*100</f>
        <v>14.059999034803381</v>
      </c>
      <c r="AX23" s="10">
        <f>AX9/AX$17*100</f>
        <v>17.390596777725762</v>
      </c>
      <c r="AY23" s="10">
        <f>AY9/AY$17*100</f>
        <v>16.363030811052507</v>
      </c>
      <c r="AZ23" s="10">
        <f>AZ9/AZ$17*100</f>
        <v>18.962573759387908</v>
      </c>
      <c r="BA23" s="10">
        <f>BA9/BA$17*100</f>
        <v>15.60219362786685</v>
      </c>
      <c r="BB23" s="10">
        <f>BB9/BB$17*100</f>
        <v>17.559819942958395</v>
      </c>
      <c r="BC23" s="10"/>
      <c r="BD23" s="10">
        <f>BD9/BD$17*100</f>
        <v>18.419635478581569</v>
      </c>
      <c r="BE23" s="10">
        <f>BE9/BE$17*100</f>
        <v>18.458469274113959</v>
      </c>
      <c r="BF23" s="10">
        <f>BF9/BF$17*100</f>
        <v>18.338699477690696</v>
      </c>
      <c r="BG23" s="10">
        <f>BG9/BG$17*100</f>
        <v>18.229062274834849</v>
      </c>
      <c r="BH23" s="10"/>
      <c r="BI23" s="11">
        <f>BI9/BI$17*100</f>
        <v>17.385159369306766</v>
      </c>
      <c r="BJ23" s="10">
        <f>BJ9/BJ$17*100</f>
        <v>17.310020011232243</v>
      </c>
      <c r="BK23" s="11">
        <f>BK9/BK$17*100</f>
        <v>13.71336252537235</v>
      </c>
      <c r="BL23" s="10">
        <f>BL9/BL$17*100</f>
        <v>13.708934321357308</v>
      </c>
      <c r="BM23" s="11">
        <f>BM9/BM$17*100</f>
        <v>15.185427104024324</v>
      </c>
      <c r="BN23" s="10">
        <f>BN9/BN$17*100</f>
        <v>15.197681023249501</v>
      </c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</row>
    <row r="24" spans="1:307" s="12" customFormat="1" ht="10" customHeight="1">
      <c r="A24" s="3" t="s">
        <v>127</v>
      </c>
      <c r="B24" s="10">
        <f>B10/B$17*100</f>
        <v>4.1132647738955574</v>
      </c>
      <c r="C24" s="10">
        <f>C10/C$17*100</f>
        <v>4.6055883084189002</v>
      </c>
      <c r="D24" s="10">
        <f>D10/D$17*100</f>
        <v>8.6902763809074131</v>
      </c>
      <c r="E24" s="10">
        <f>E10/E$17*100</f>
        <v>10.326754653043521</v>
      </c>
      <c r="F24" s="10">
        <f>F10/F$17*100</f>
        <v>7.7035286930339408</v>
      </c>
      <c r="G24" s="10">
        <f>G10/G$17*100</f>
        <v>7.2552948647093762</v>
      </c>
      <c r="H24" s="10">
        <f>H10/H$17*100</f>
        <v>5.709471114295571</v>
      </c>
      <c r="I24" s="10">
        <f>I10/I$17*100</f>
        <v>8.0071285355112938</v>
      </c>
      <c r="J24" s="10">
        <f>J10/J$17*100</f>
        <v>8.9546217452227364</v>
      </c>
      <c r="K24" s="10">
        <f>K10/K$17*100</f>
        <v>8.1141734828638192</v>
      </c>
      <c r="L24" s="10">
        <f>L10/L$17*100</f>
        <v>9.472494706544035</v>
      </c>
      <c r="M24" s="10">
        <f>M10/M$17*100</f>
        <v>9.4231116075211929</v>
      </c>
      <c r="N24" s="10">
        <f>N10/N$17*100</f>
        <v>8.5872140199031897</v>
      </c>
      <c r="O24" s="10">
        <f>O10/O$17*100</f>
        <v>12.049417725387979</v>
      </c>
      <c r="P24" s="10">
        <f>P10/P$17*100</f>
        <v>10.068661138533223</v>
      </c>
      <c r="Q24" s="10">
        <f>Q10/Q$17*100</f>
        <v>7.6308680748653339</v>
      </c>
      <c r="R24" s="10">
        <f>R10/R$17*100</f>
        <v>8.6439606611017119</v>
      </c>
      <c r="S24" s="10">
        <f>S10/S$17*100</f>
        <v>9.1678154556922262</v>
      </c>
      <c r="T24" s="10">
        <f>T10/T$17*100</f>
        <v>9.9395230517206024</v>
      </c>
      <c r="U24" s="10">
        <f>U10/U$17*100</f>
        <v>10.604507873311544</v>
      </c>
      <c r="V24" s="10">
        <f>V10/V$17*100</f>
        <v>13.55200023395771</v>
      </c>
      <c r="W24" s="10">
        <f>W10/W$17*100</f>
        <v>10.195859419758229</v>
      </c>
      <c r="X24" s="10">
        <f>X10/X$17*100</f>
        <v>8.948072494612596</v>
      </c>
      <c r="Y24" s="10">
        <f>Y10/Y$17*100</f>
        <v>8.2353541278788054</v>
      </c>
      <c r="Z24" s="10">
        <f>Z10/Z$17*100</f>
        <v>8.531602137104386</v>
      </c>
      <c r="AA24" s="10">
        <f>AA10/AA$17*100</f>
        <v>9.2280494623700591</v>
      </c>
      <c r="AB24" s="10">
        <f>AB10/AB$17*100</f>
        <v>8.8624319404168581</v>
      </c>
      <c r="AC24" s="10">
        <f>AC10/AC$17*100</f>
        <v>10.293222350950565</v>
      </c>
      <c r="AD24" s="10">
        <f>AD10/AD$17*100</f>
        <v>11.587008558185341</v>
      </c>
      <c r="AE24" s="10">
        <f>AE10/AE$17*100</f>
        <v>7.1055834193833878</v>
      </c>
      <c r="AF24" s="10">
        <f>AF10/AF$17*100</f>
        <v>8.0753846631128869</v>
      </c>
      <c r="AG24" s="10">
        <f>AG10/AG$17*100</f>
        <v>9.4779237747756628</v>
      </c>
      <c r="AH24" s="10">
        <f>AH10/AH$17*100</f>
        <v>4.3128114974680907</v>
      </c>
      <c r="AI24" s="10">
        <f>AI10/AI$17*100</f>
        <v>10.504927248857388</v>
      </c>
      <c r="AJ24" s="10">
        <f>AJ10/AJ$17*100</f>
        <v>9.3147299903567955</v>
      </c>
      <c r="AK24" s="10">
        <f>AK10/AK$17*100</f>
        <v>4.5707298055513128</v>
      </c>
      <c r="AL24" s="10">
        <f>AL10/AL$17*100</f>
        <v>6.9904966294096207</v>
      </c>
      <c r="AM24" s="10">
        <f>AM10/AM$17*100</f>
        <v>6.8211419926553942</v>
      </c>
      <c r="AN24" s="10">
        <f>AN10/AN$17*100</f>
        <v>9.5216036859711277</v>
      </c>
      <c r="AO24" s="10">
        <f>AO10/AO$17*100</f>
        <v>8.605799015708989</v>
      </c>
      <c r="AP24" s="10">
        <f>AP10/AP$17*100</f>
        <v>9.4214385291920966</v>
      </c>
      <c r="AQ24" s="10">
        <f>AQ10/AQ$17*100</f>
        <v>11.513405635302545</v>
      </c>
      <c r="AR24" s="10">
        <f>AR10/AR$17*100</f>
        <v>8.8447916060427207</v>
      </c>
      <c r="AS24" s="10">
        <f>AS10/AS$17*100</f>
        <v>9.9992729312296795</v>
      </c>
      <c r="AT24" s="10">
        <f>AT10/AT$17*100</f>
        <v>3.1329344666739916</v>
      </c>
      <c r="AU24" s="10">
        <f>AU10/AU$17*100</f>
        <v>9.1778128245081199</v>
      </c>
      <c r="AV24" s="10">
        <f>AV10/AV$17*100</f>
        <v>7.3410249585599763</v>
      </c>
      <c r="AW24" s="10">
        <f>AW10/AW$17*100</f>
        <v>2.2807797180017206</v>
      </c>
      <c r="AX24" s="10">
        <f>AX10/AX$17*100</f>
        <v>5.9338226282490458</v>
      </c>
      <c r="AY24" s="10">
        <f>AY10/AY$17*100</f>
        <v>8.2405891897011987</v>
      </c>
      <c r="AZ24" s="10">
        <f>AZ10/AZ$17*100</f>
        <v>4.4930400739212706</v>
      </c>
      <c r="BA24" s="10">
        <f>BA10/BA$17*100</f>
        <v>3.0869358210628177</v>
      </c>
      <c r="BB24" s="10">
        <f>BB10/BB$17*100</f>
        <v>6.4938315714692258</v>
      </c>
      <c r="BC24" s="10"/>
      <c r="BD24" s="10">
        <f>BD10/BD$17*100</f>
        <v>4.6055883084189002</v>
      </c>
      <c r="BE24" s="10">
        <f>BE10/BE$17*100</f>
        <v>4.5003063383363564</v>
      </c>
      <c r="BF24" s="10">
        <f>BF10/BF$17*100</f>
        <v>8.531602137104386</v>
      </c>
      <c r="BG24" s="10">
        <f>BG10/BG$17*100</f>
        <v>8.9567549288362489</v>
      </c>
      <c r="BH24" s="10"/>
      <c r="BI24" s="11">
        <f>BI10/BI$17*100</f>
        <v>6.2279416858021328</v>
      </c>
      <c r="BJ24" s="10">
        <f>BJ10/BJ$17*100</f>
        <v>6.1343449109226462</v>
      </c>
      <c r="BK24" s="11">
        <f>BK10/BK$17*100</f>
        <v>12.604883049448395</v>
      </c>
      <c r="BL24" s="10">
        <f>BL10/BL$17*100</f>
        <v>12.603407909751619</v>
      </c>
      <c r="BM24" s="11">
        <f>BM10/BM$17*100</f>
        <v>4.493529925913653</v>
      </c>
      <c r="BN24" s="10">
        <f>BN10/BN$17*100</f>
        <v>4.4752484871066134</v>
      </c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</row>
    <row r="25" spans="1:307" s="15" customFormat="1" ht="10" customHeight="1">
      <c r="A25" s="9" t="s">
        <v>128</v>
      </c>
      <c r="B25" s="10">
        <f>B11/B$17*100</f>
        <v>0.14511848160241356</v>
      </c>
      <c r="C25" s="10">
        <f>C11/C$17*100</f>
        <v>0.18762575908409643</v>
      </c>
      <c r="D25" s="10">
        <f>D11/D$17*100</f>
        <v>0.1986699997520667</v>
      </c>
      <c r="E25" s="10">
        <f>E11/E$17*100</f>
        <v>0.17808801628965851</v>
      </c>
      <c r="F25" s="10">
        <f>F11/F$17*100</f>
        <v>0.16935399244244825</v>
      </c>
      <c r="G25" s="10">
        <f>G11/G$17*100</f>
        <v>0.14923084364827216</v>
      </c>
      <c r="H25" s="10">
        <f>H11/H$17*100</f>
        <v>0.1172738574219348</v>
      </c>
      <c r="I25" s="10">
        <f>I11/I$17*100</f>
        <v>0.14324552856168607</v>
      </c>
      <c r="J25" s="10">
        <f>J11/J$17*100</f>
        <v>0.1351954791124525</v>
      </c>
      <c r="K25" s="10">
        <f>K11/K$17*100</f>
        <v>0.16202898461494258</v>
      </c>
      <c r="L25" s="10">
        <f>L11/L$17*100</f>
        <v>0.19943508899622839</v>
      </c>
      <c r="M25" s="10">
        <f>M11/M$17*100</f>
        <v>0.24152909757427865</v>
      </c>
      <c r="N25" s="10">
        <f>N11/N$17*100</f>
        <v>0.13465430567343478</v>
      </c>
      <c r="O25" s="10">
        <f>O11/O$17*100</f>
        <v>0.16227064281037046</v>
      </c>
      <c r="P25" s="10">
        <f>P11/P$17*100</f>
        <v>0.14537474720775989</v>
      </c>
      <c r="Q25" s="10">
        <f>Q11/Q$17*100</f>
        <v>0.2338068404037936</v>
      </c>
      <c r="R25" s="10">
        <f>R11/R$17*100</f>
        <v>0.22071840380416485</v>
      </c>
      <c r="S25" s="10">
        <f>S11/S$17*100</f>
        <v>0.13338372037321891</v>
      </c>
      <c r="T25" s="10">
        <f>T11/T$17*100</f>
        <v>0.11640404001747656</v>
      </c>
      <c r="U25" s="10">
        <f>U11/U$17*100</f>
        <v>0.14498761607952643</v>
      </c>
      <c r="V25" s="10">
        <f>V11/V$17*100</f>
        <v>0.2818981490185265</v>
      </c>
      <c r="W25" s="10">
        <f>W11/W$17*100</f>
        <v>0.20762664710270673</v>
      </c>
      <c r="X25" s="10">
        <f>X11/X$17*100</f>
        <v>0.15656585878683535</v>
      </c>
      <c r="Y25" s="10">
        <f>Y11/Y$17*100</f>
        <v>0.16149353464765745</v>
      </c>
      <c r="Z25" s="10">
        <f>Z11/Z$17*100</f>
        <v>0.16598768864464705</v>
      </c>
      <c r="AA25" s="10">
        <f>AA11/AA$17*100</f>
        <v>0.21056219899271031</v>
      </c>
      <c r="AB25" s="10">
        <f>AB11/AB$17*100</f>
        <v>0.17384643806811459</v>
      </c>
      <c r="AC25" s="10">
        <f>AC11/AC$17*100</f>
        <v>0.19007226207371178</v>
      </c>
      <c r="AD25" s="10">
        <f>AD11/AD$17*100</f>
        <v>0.20871878540582675</v>
      </c>
      <c r="AE25" s="10">
        <f>AE11/AE$17*100</f>
        <v>0.15939748569930007</v>
      </c>
      <c r="AF25" s="10">
        <f>AF11/AF$17*100</f>
        <v>0.14249357334728319</v>
      </c>
      <c r="AG25" s="10">
        <f>AG11/AG$17*100</f>
        <v>0.1920832922459981</v>
      </c>
      <c r="AH25" s="10">
        <f>AH11/AH$17*100</f>
        <v>0.15762047721175684</v>
      </c>
      <c r="AI25" s="10">
        <f>AI11/AI$17*100</f>
        <v>0.23086435221249543</v>
      </c>
      <c r="AJ25" s="10">
        <f>AJ11/AJ$17*100</f>
        <v>0.19206043072966889</v>
      </c>
      <c r="AK25" s="10">
        <f>AK11/AK$17*100</f>
        <v>0.17915564737184794</v>
      </c>
      <c r="AL25" s="10">
        <f>AL11/AL$17*100</f>
        <v>0.1221935278503694</v>
      </c>
      <c r="AM25" s="10">
        <f>AM11/AM$17*100</f>
        <v>9.7763101854095813E-2</v>
      </c>
      <c r="AN25" s="10">
        <f>AN11/AN$17*100</f>
        <v>0.21605940111985716</v>
      </c>
      <c r="AO25" s="10">
        <f>AO11/AO$17*100</f>
        <v>0.13719552713956526</v>
      </c>
      <c r="AP25" s="10">
        <f>AP11/AP$17*100</f>
        <v>0.20577421134439494</v>
      </c>
      <c r="AQ25" s="10">
        <f>AQ11/AQ$17*100</f>
        <v>0.18158946474538132</v>
      </c>
      <c r="AR25" s="10">
        <f>AR11/AR$17*100</f>
        <v>0.16742602492579631</v>
      </c>
      <c r="AS25" s="10">
        <f>AS11/AS$17*100</f>
        <v>0.1832213301203818</v>
      </c>
      <c r="AT25" s="10">
        <f>AT11/AT$17*100</f>
        <v>9.9084071636185655E-2</v>
      </c>
      <c r="AU25" s="10">
        <f>AU11/AU$17*100</f>
        <v>0.21452386538548546</v>
      </c>
      <c r="AV25" s="10">
        <f>AV11/AV$17*100</f>
        <v>8.5911624068819747E-2</v>
      </c>
      <c r="AW25" s="10">
        <f>AW11/AW$17*100</f>
        <v>5.9620999461098549E-2</v>
      </c>
      <c r="AX25" s="10">
        <f>AX11/AX$17*100</f>
        <v>0.14616563831689511</v>
      </c>
      <c r="AY25" s="10">
        <f>AY11/AY$17*100</f>
        <v>0.15491590643119998</v>
      </c>
      <c r="AZ25" s="10">
        <f>AZ11/AZ$17*100</f>
        <v>0.14862368913597832</v>
      </c>
      <c r="BA25" s="10">
        <f>BA11/BA$17*100</f>
        <v>8.5556834109206309E-2</v>
      </c>
      <c r="BB25" s="10">
        <f>BB11/BB$17*100</f>
        <v>0.21904724316217389</v>
      </c>
      <c r="BC25" s="10"/>
      <c r="BD25" s="10">
        <f>BD11/BD$17*100</f>
        <v>0.18762575908409643</v>
      </c>
      <c r="BE25" s="10">
        <f>BE11/BE$17*100</f>
        <v>0.18772654700859864</v>
      </c>
      <c r="BF25" s="10">
        <f>BF11/BF$17*100</f>
        <v>0.16598768864464705</v>
      </c>
      <c r="BG25" s="10">
        <f>BG11/BG$17*100</f>
        <v>0.16486842903205581</v>
      </c>
      <c r="BH25" s="10"/>
      <c r="BI25" s="11">
        <f>BI11/BI$17*100</f>
        <v>0.10249383444970046</v>
      </c>
      <c r="BJ25" s="10">
        <f>BJ11/BJ$17*100</f>
        <v>0.10106990144417435</v>
      </c>
      <c r="BK25" s="11">
        <f>BK11/BK$17*100</f>
        <v>0.20000349202434747</v>
      </c>
      <c r="BL25" s="10">
        <f>BL11/BL$17*100</f>
        <v>0.20096781870587305</v>
      </c>
      <c r="BM25" s="11">
        <f>BM11/BM$17*100</f>
        <v>4.2110555028742634E-2</v>
      </c>
      <c r="BN25" s="10">
        <f>BN11/BN$17*100</f>
        <v>4.222028051680863E-2</v>
      </c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</row>
    <row r="26" spans="1:307" s="11" customFormat="1" ht="10" customHeight="1">
      <c r="A26" s="3" t="s">
        <v>129</v>
      </c>
      <c r="B26" s="10">
        <f>B12/B$17*100</f>
        <v>1.3028504123917515</v>
      </c>
      <c r="C26" s="10">
        <f>C12/C$17*100</f>
        <v>1.1808142595576903</v>
      </c>
      <c r="D26" s="10">
        <f>D12/D$17*100</f>
        <v>5.2649166890345587</v>
      </c>
      <c r="E26" s="10">
        <f>E12/E$17*100</f>
        <v>6.9087894501812919</v>
      </c>
      <c r="F26" s="10">
        <f>F12/F$17*100</f>
        <v>7.9587025614012123</v>
      </c>
      <c r="G26" s="10">
        <f>G12/G$17*100</f>
        <v>7.0503854787068176</v>
      </c>
      <c r="H26" s="10">
        <f>H12/H$17*100</f>
        <v>5.9696374002559818</v>
      </c>
      <c r="I26" s="10">
        <f>I12/I$17*100</f>
        <v>6.4481959345262627</v>
      </c>
      <c r="J26" s="10">
        <f>J12/J$17*100</f>
        <v>7.6479374220470282</v>
      </c>
      <c r="K26" s="10">
        <f>K12/K$17*100</f>
        <v>7.6651305210683862</v>
      </c>
      <c r="L26" s="10">
        <f>L12/L$17*100</f>
        <v>3.5002977568980347</v>
      </c>
      <c r="M26" s="10">
        <f>M12/M$17*100</f>
        <v>4.8104816892043125</v>
      </c>
      <c r="N26" s="10">
        <f>N12/N$17*100</f>
        <v>3.8122907320530883</v>
      </c>
      <c r="O26" s="10">
        <f>O12/O$17*100</f>
        <v>7.5492463276848136</v>
      </c>
      <c r="P26" s="10">
        <f>P12/P$17*100</f>
        <v>3.4647135840868439</v>
      </c>
      <c r="Q26" s="10">
        <f>Q12/Q$17*100</f>
        <v>2.3523196917435749</v>
      </c>
      <c r="R26" s="10">
        <f>R12/R$17*100</f>
        <v>6.3452667934997038</v>
      </c>
      <c r="S26" s="10">
        <f>S12/S$17*100</f>
        <v>5.0569781614762688</v>
      </c>
      <c r="T26" s="10">
        <f>T12/T$17*100</f>
        <v>6.2193774988333024</v>
      </c>
      <c r="U26" s="10">
        <f>U12/U$17*100</f>
        <v>4.5014551369596356</v>
      </c>
      <c r="V26" s="10">
        <f>V12/V$17*100</f>
        <v>7.7780493358316676</v>
      </c>
      <c r="W26" s="10">
        <f>W12/W$17*100</f>
        <v>5.6013856889083069</v>
      </c>
      <c r="X26" s="10">
        <f>X12/X$17*100</f>
        <v>4.4427744086173862</v>
      </c>
      <c r="Y26" s="10">
        <f>Y12/Y$17*100</f>
        <v>3.8306511260169867</v>
      </c>
      <c r="Z26" s="10">
        <f>Z12/Z$17*100</f>
        <v>4.1169898560786677</v>
      </c>
      <c r="AA26" s="10">
        <f>AA12/AA$17*100</f>
        <v>6.8864024211534982</v>
      </c>
      <c r="AB26" s="10">
        <f>AB12/AB$17*100</f>
        <v>4.4974851945108121</v>
      </c>
      <c r="AC26" s="10">
        <f>AC12/AC$17*100</f>
        <v>8.0464602986180811</v>
      </c>
      <c r="AD26" s="10">
        <f>AD12/AD$17*100</f>
        <v>5.8326837476208819</v>
      </c>
      <c r="AE26" s="10">
        <f>AE12/AE$17*100</f>
        <v>5.5241063086984292</v>
      </c>
      <c r="AF26" s="10">
        <f>AF12/AF$17*100</f>
        <v>6.3266290748936376</v>
      </c>
      <c r="AG26" s="10">
        <f>AG12/AG$17*100</f>
        <v>6.0305936298195455</v>
      </c>
      <c r="AH26" s="10">
        <f>AH12/AH$17*100</f>
        <v>2.2691043899404519</v>
      </c>
      <c r="AI26" s="10">
        <f>AI12/AI$17*100</f>
        <v>2.3875230837114794</v>
      </c>
      <c r="AJ26" s="10">
        <f>AJ12/AJ$17*100</f>
        <v>6.1081645773063311</v>
      </c>
      <c r="AK26" s="10">
        <f>AK12/AK$17*100</f>
        <v>0.99866964623039645</v>
      </c>
      <c r="AL26" s="10">
        <f>AL12/AL$17*100</f>
        <v>3.5659973404938055</v>
      </c>
      <c r="AM26" s="10">
        <f>AM12/AM$17*100</f>
        <v>3.1923571529487238</v>
      </c>
      <c r="AN26" s="10">
        <f>AN12/AN$17*100</f>
        <v>9.727519453235594</v>
      </c>
      <c r="AO26" s="10">
        <f>AO12/AO$17*100</f>
        <v>2.905539550546635</v>
      </c>
      <c r="AP26" s="10">
        <f>AP12/AP$17*100</f>
        <v>4.5982266228476156</v>
      </c>
      <c r="AQ26" s="10">
        <f>AQ12/AQ$17*100</f>
        <v>4.6415166450196752</v>
      </c>
      <c r="AR26" s="10">
        <f>AR12/AR$17*100</f>
        <v>6.9691212783824019</v>
      </c>
      <c r="AS26" s="10">
        <f>AS12/AS$17*100</f>
        <v>2.7151863892726191</v>
      </c>
      <c r="AT26" s="10">
        <f>AT12/AT$17*100</f>
        <v>1.1491554880789476</v>
      </c>
      <c r="AU26" s="10">
        <f>AU12/AU$17*100</f>
        <v>9.9721508253224478</v>
      </c>
      <c r="AV26" s="10">
        <f>AV12/AV$17*100</f>
        <v>2.6505174736638746</v>
      </c>
      <c r="AW26" s="10">
        <f>AW12/AW$17*100</f>
        <v>0.67815116587708213</v>
      </c>
      <c r="AX26" s="10">
        <f>AX12/AX$17*100</f>
        <v>2.0544559925902557</v>
      </c>
      <c r="AY26" s="10">
        <f>AY12/AY$17*100</f>
        <v>8.2262281490655678</v>
      </c>
      <c r="AZ26" s="10">
        <f>AZ12/AZ$17*100</f>
        <v>0.26343189160132252</v>
      </c>
      <c r="BA26" s="10">
        <f>BA12/BA$17*100</f>
        <v>0.59581285676531426</v>
      </c>
      <c r="BB26" s="10">
        <f>BB12/BB$17*100</f>
        <v>2.2006510138075579</v>
      </c>
      <c r="BC26" s="10"/>
      <c r="BD26" s="10">
        <f>BD12/BD$17*100</f>
        <v>1.1808142595576903</v>
      </c>
      <c r="BE26" s="10">
        <f>BE12/BE$17*100</f>
        <v>1.187425741877004</v>
      </c>
      <c r="BF26" s="10">
        <f>BF12/BF$17*100</f>
        <v>4.1169898560786677</v>
      </c>
      <c r="BG26" s="10">
        <f>BG12/BG$17*100</f>
        <v>4.080596404347018</v>
      </c>
      <c r="BH26" s="10"/>
      <c r="BI26" s="11">
        <f>BI12/BI$17*100</f>
        <v>1.8375388646360642</v>
      </c>
      <c r="BJ26" s="10">
        <f>BJ12/BJ$17*100</f>
        <v>1.8077015873144604</v>
      </c>
      <c r="BK26" s="11">
        <f>BK12/BK$17*100</f>
        <v>3.6613050243928109</v>
      </c>
      <c r="BL26" s="10">
        <f>BL12/BL$17*100</f>
        <v>3.6915632163800982</v>
      </c>
      <c r="BM26" s="11">
        <f>BM12/BM$17*100</f>
        <v>0.97838993421901677</v>
      </c>
      <c r="BN26" s="10">
        <f>BN12/BN$17*100</f>
        <v>0.96428285765488098</v>
      </c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</row>
    <row r="27" spans="1:307" s="12" customFormat="1" ht="10" customHeight="1">
      <c r="A27" s="3" t="s">
        <v>130</v>
      </c>
      <c r="B27" s="10">
        <f>B13/B$17*100</f>
        <v>4.7800661072972295</v>
      </c>
      <c r="C27" s="10">
        <f>C13/C$17*100</f>
        <v>5.3782360158918205</v>
      </c>
      <c r="D27" s="10">
        <f>D13/D$17*100</f>
        <v>9.1097147797328546</v>
      </c>
      <c r="E27" s="10">
        <f>E13/E$17*100</f>
        <v>16.757152899298546</v>
      </c>
      <c r="F27" s="10">
        <f>F13/F$17*100</f>
        <v>9.1670381025703378</v>
      </c>
      <c r="G27" s="10">
        <f>G13/G$17*100</f>
        <v>8.648699273091415</v>
      </c>
      <c r="H27" s="10">
        <f>H13/H$17*100</f>
        <v>7.7492605316823129</v>
      </c>
      <c r="I27" s="10">
        <f>I13/I$17*100</f>
        <v>8.7114957348413835</v>
      </c>
      <c r="J27" s="10">
        <f>J13/J$17*100</f>
        <v>9.7752387991520813</v>
      </c>
      <c r="K27" s="10">
        <f>K13/K$17*100</f>
        <v>8.5709125648911204</v>
      </c>
      <c r="L27" s="10">
        <f>L13/L$17*100</f>
        <v>8.553170283861574</v>
      </c>
      <c r="M27" s="10">
        <f>M13/M$17*100</f>
        <v>14.45426158155383</v>
      </c>
      <c r="N27" s="10">
        <f>N13/N$17*100</f>
        <v>25.568579263003766</v>
      </c>
      <c r="O27" s="10">
        <f>O13/O$17*100</f>
        <v>7.1620891628893721</v>
      </c>
      <c r="P27" s="10">
        <f>P13/P$17*100</f>
        <v>8.6659331337632093</v>
      </c>
      <c r="Q27" s="10">
        <f>Q13/Q$17*100</f>
        <v>6.4251877044604377</v>
      </c>
      <c r="R27" s="10">
        <f>R13/R$17*100</f>
        <v>2.3624202387518309</v>
      </c>
      <c r="S27" s="10">
        <f>S13/S$17*100</f>
        <v>7.519307639491374</v>
      </c>
      <c r="T27" s="10">
        <f>T13/T$17*100</f>
        <v>6.7813060426984917</v>
      </c>
      <c r="U27" s="10">
        <f>U13/U$17*100</f>
        <v>10.647962071744669</v>
      </c>
      <c r="V27" s="10">
        <f>V13/V$17*100</f>
        <v>8.1172880123830478</v>
      </c>
      <c r="W27" s="10">
        <f>W13/W$17*100</f>
        <v>7.8309764531804511</v>
      </c>
      <c r="X27" s="10">
        <f>X13/X$17*100</f>
        <v>8.6693339329035748</v>
      </c>
      <c r="Y27" s="10">
        <f>Y13/Y$17*100</f>
        <v>7.9707210079318536</v>
      </c>
      <c r="Z27" s="10">
        <f>Z13/Z$17*100</f>
        <v>8.1852872391677298</v>
      </c>
      <c r="AA27" s="10">
        <f>AA13/AA$17*100</f>
        <v>8.584618774332613</v>
      </c>
      <c r="AB27" s="10">
        <f>AB13/AB$17*100</f>
        <v>7.5266685625442395</v>
      </c>
      <c r="AC27" s="10">
        <f>AC13/AC$17*100</f>
        <v>10.938164922046957</v>
      </c>
      <c r="AD27" s="10">
        <f>AD13/AD$17*100</f>
        <v>9.2159100312720597</v>
      </c>
      <c r="AE27" s="10">
        <f>AE13/AE$17*100</f>
        <v>8.1548819065414424</v>
      </c>
      <c r="AF27" s="10">
        <f>AF13/AF$17*100</f>
        <v>4.7762091360631764</v>
      </c>
      <c r="AG27" s="10">
        <f>AG13/AG$17*100</f>
        <v>8.5097007198501142</v>
      </c>
      <c r="AH27" s="10">
        <f>AH13/AH$17*100</f>
        <v>4.3438101913197364</v>
      </c>
      <c r="AI27" s="10">
        <f>AI13/AI$17*100</f>
        <v>7.3883129688240494</v>
      </c>
      <c r="AJ27" s="10">
        <f>AJ13/AJ$17*100</f>
        <v>11.190031340405012</v>
      </c>
      <c r="AK27" s="10">
        <f>AK13/AK$17*100</f>
        <v>7.317347652387804</v>
      </c>
      <c r="AL27" s="10">
        <f>AL13/AL$17*100</f>
        <v>3.2497317389987317</v>
      </c>
      <c r="AM27" s="10">
        <f>AM13/AM$17*100</f>
        <v>6.506299429405864</v>
      </c>
      <c r="AN27" s="10">
        <f>AN13/AN$17*100</f>
        <v>8.9391336885859296</v>
      </c>
      <c r="AO27" s="10">
        <f>AO13/AO$17*100</f>
        <v>6.3099719270553258</v>
      </c>
      <c r="AP27" s="10">
        <f>AP13/AP$17*100</f>
        <v>7.8388365692518054</v>
      </c>
      <c r="AQ27" s="10">
        <f>AQ13/AQ$17*100</f>
        <v>11.700206727904996</v>
      </c>
      <c r="AR27" s="10">
        <f>AR13/AR$17*100</f>
        <v>9.2670460686581837</v>
      </c>
      <c r="AS27" s="10">
        <f>AS13/AS$17*100</f>
        <v>8.2438173187781079</v>
      </c>
      <c r="AT27" s="10">
        <f>AT13/AT$17*100</f>
        <v>2.8356822517654345</v>
      </c>
      <c r="AU27" s="10">
        <f>AU13/AU$17*100</f>
        <v>2.4987453668000388</v>
      </c>
      <c r="AV27" s="10">
        <f>AV13/AV$17*100</f>
        <v>3.0704156745552593</v>
      </c>
      <c r="AW27" s="10">
        <f>AW13/AW$17*100</f>
        <v>2.1080497397990778</v>
      </c>
      <c r="AX27" s="10">
        <f>AX13/AX$17*100</f>
        <v>6.1764274506100776</v>
      </c>
      <c r="AY27" s="10">
        <f>AY13/AY$17*100</f>
        <v>8.6009392731683825</v>
      </c>
      <c r="AZ27" s="10">
        <f>AZ13/AZ$17*100</f>
        <v>1.1400649791813771</v>
      </c>
      <c r="BA27" s="10">
        <f>BA13/BA$17*100</f>
        <v>3.8990059159671473</v>
      </c>
      <c r="BB27" s="10">
        <f>BB13/BB$17*100</f>
        <v>5.8748075936377626</v>
      </c>
      <c r="BC27" s="10"/>
      <c r="BD27" s="10">
        <f>BD13/BD$17*100</f>
        <v>5.3782360158918205</v>
      </c>
      <c r="BE27" s="10">
        <f>BE13/BE$17*100</f>
        <v>5.378878650783351</v>
      </c>
      <c r="BF27" s="10">
        <f>BF13/BF$17*100</f>
        <v>8.1852872391677298</v>
      </c>
      <c r="BG27" s="10">
        <f>BG13/BG$17*100</f>
        <v>8.1468027961850034</v>
      </c>
      <c r="BH27" s="10"/>
      <c r="BI27" s="11">
        <f>BI13/BI$17*100</f>
        <v>5.2574028627087399</v>
      </c>
      <c r="BJ27" s="10">
        <f>BJ13/BJ$17*100</f>
        <v>5.2946638741502339</v>
      </c>
      <c r="BK27" s="11">
        <f>BK13/BK$17*100</f>
        <v>7.2371558609420541</v>
      </c>
      <c r="BL27" s="10">
        <f>BL13/BL$17*100</f>
        <v>7.2074830001159444</v>
      </c>
      <c r="BM27" s="11">
        <f>BM13/BM$17*100</f>
        <v>2.1402279811040996</v>
      </c>
      <c r="BN27" s="10">
        <f>BN13/BN$17*100</f>
        <v>2.1465519598006226</v>
      </c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</row>
    <row r="28" spans="1:307" s="12" customFormat="1" ht="10" customHeight="1">
      <c r="A28" s="3" t="s">
        <v>131</v>
      </c>
      <c r="B28" s="10">
        <f>B14/B$17*100</f>
        <v>3.5758038046367568</v>
      </c>
      <c r="C28" s="10">
        <f>C14/C$17*100</f>
        <v>4.5533470160558931</v>
      </c>
      <c r="D28" s="10">
        <f>D14/D$17*100</f>
        <v>2.8062811196666049</v>
      </c>
      <c r="E28" s="10">
        <f>E14/E$17*100</f>
        <v>2.316533020530867</v>
      </c>
      <c r="F28" s="10">
        <f>F14/F$17*100</f>
        <v>3.3793913853883875</v>
      </c>
      <c r="G28" s="10">
        <f>G14/G$17*100</f>
        <v>4.1232996689133632</v>
      </c>
      <c r="H28" s="10">
        <f>H14/H$17*100</f>
        <v>3.0013533954303</v>
      </c>
      <c r="I28" s="10">
        <f>I14/I$17*100</f>
        <v>1.8332564790228632</v>
      </c>
      <c r="J28" s="10">
        <f>J14/J$17*100</f>
        <v>2.6659275569858707</v>
      </c>
      <c r="K28" s="10">
        <f>K14/K$17*100</f>
        <v>3.7082985725236188</v>
      </c>
      <c r="L28" s="10">
        <f>L14/L$17*100</f>
        <v>4.855195030768213</v>
      </c>
      <c r="M28" s="10">
        <f>M14/M$17*100</f>
        <v>3.749513790952927</v>
      </c>
      <c r="N28" s="10">
        <f>N14/N$17*100</f>
        <v>2.3021805836652085</v>
      </c>
      <c r="O28" s="10">
        <f>O14/O$17*100</f>
        <v>4.6189293109175553</v>
      </c>
      <c r="P28" s="10">
        <f>P14/P$17*100</f>
        <v>4.6371368448659869</v>
      </c>
      <c r="Q28" s="10">
        <f>Q14/Q$17*100</f>
        <v>4.8212213460716251</v>
      </c>
      <c r="R28" s="10">
        <f>R14/R$17*100</f>
        <v>6.438842307700253</v>
      </c>
      <c r="S28" s="10">
        <f>S14/S$17*100</f>
        <v>4.0818824881971905</v>
      </c>
      <c r="T28" s="10">
        <f>T14/T$17*100</f>
        <v>3.2285909583294803</v>
      </c>
      <c r="U28" s="10">
        <f>U14/U$17*100</f>
        <v>1.9452329797375065</v>
      </c>
      <c r="V28" s="10">
        <f>V14/V$17*100</f>
        <v>3.8129884128267317</v>
      </c>
      <c r="W28" s="10">
        <f>W14/W$17*100</f>
        <v>2.9433524439150456</v>
      </c>
      <c r="X28" s="10">
        <f>X14/X$17*100</f>
        <v>2.9687966810091266</v>
      </c>
      <c r="Y28" s="10">
        <f>Y14/Y$17*100</f>
        <v>3.8423831263230386</v>
      </c>
      <c r="Z28" s="10">
        <f>Z14/Z$17*100</f>
        <v>3.82803304073146</v>
      </c>
      <c r="AA28" s="10">
        <f>AA14/AA$17*100</f>
        <v>2.6120729256089779</v>
      </c>
      <c r="AB28" s="10">
        <f>AB14/AB$17*100</f>
        <v>4.5433598963771447</v>
      </c>
      <c r="AC28" s="10">
        <f>AC14/AC$17*100</f>
        <v>2.9730478143216956</v>
      </c>
      <c r="AD28" s="10">
        <f>AD14/AD$17*100</f>
        <v>4.0529040312454985</v>
      </c>
      <c r="AE28" s="10">
        <f>AE14/AE$17*100</f>
        <v>3.7059915425087269</v>
      </c>
      <c r="AF28" s="10">
        <f>AF14/AF$17*100</f>
        <v>5.6980312993766438</v>
      </c>
      <c r="AG28" s="10">
        <f>AG14/AG$17*100</f>
        <v>4.0743228807152487</v>
      </c>
      <c r="AH28" s="10">
        <f>AH14/AH$17*100</f>
        <v>4.5995756856753474</v>
      </c>
      <c r="AI28" s="10">
        <f>AI14/AI$17*100</f>
        <v>2.5355856861922632</v>
      </c>
      <c r="AJ28" s="10">
        <f>AJ14/AJ$17*100</f>
        <v>2.2740879138540659</v>
      </c>
      <c r="AK28" s="10">
        <f>AK14/AK$17*100</f>
        <v>4.2490936713744851</v>
      </c>
      <c r="AL28" s="10">
        <f>AL14/AL$17*100</f>
        <v>5.8942461224091627</v>
      </c>
      <c r="AM28" s="10">
        <f>AM14/AM$17*100</f>
        <v>4.2057727667885967</v>
      </c>
      <c r="AN28" s="10">
        <f>AN14/AN$17*100</f>
        <v>1.6257990929337187</v>
      </c>
      <c r="AO28" s="10">
        <f>AO14/AO$17*100</f>
        <v>5.2610702068973971</v>
      </c>
      <c r="AP28" s="10">
        <f>AP14/AP$17*100</f>
        <v>4.1760967005240408</v>
      </c>
      <c r="AQ28" s="10">
        <f>AQ14/AQ$17*100</f>
        <v>3.310916520962496</v>
      </c>
      <c r="AR28" s="10">
        <f>AR14/AR$17*100</f>
        <v>3.2804484647937686</v>
      </c>
      <c r="AS28" s="10">
        <f>AS14/AS$17*100</f>
        <v>5.3459289342210479</v>
      </c>
      <c r="AT28" s="10">
        <f>AT14/AT$17*100</f>
        <v>3.35877023882058</v>
      </c>
      <c r="AU28" s="10">
        <f>AU14/AU$17*100</f>
        <v>5.4242238370839075</v>
      </c>
      <c r="AV28" s="10">
        <f>AV14/AV$17*100</f>
        <v>6.4042183018478207</v>
      </c>
      <c r="AW28" s="10">
        <f>AW14/AW$17*100</f>
        <v>3.3712508143846467</v>
      </c>
      <c r="AX28" s="10">
        <f>AX14/AX$17*100</f>
        <v>3.3971707154381048</v>
      </c>
      <c r="AY28" s="10">
        <f>AY14/AY$17*100</f>
        <v>2.9576614114764075</v>
      </c>
      <c r="AZ28" s="10">
        <f>AZ14/AZ$17*100</f>
        <v>5.4713251867817423</v>
      </c>
      <c r="BA28" s="10">
        <f>BA14/BA$17*100</f>
        <v>3.9970055108061779</v>
      </c>
      <c r="BB28" s="10">
        <f>BB14/BB$17*100</f>
        <v>4.2433262775678591</v>
      </c>
      <c r="BC28" s="10"/>
      <c r="BD28" s="10">
        <f>BD14/BD$17*100</f>
        <v>4.5533470160558931</v>
      </c>
      <c r="BE28" s="10">
        <f>BE14/BE$17*100</f>
        <v>4.5285759844828828</v>
      </c>
      <c r="BF28" s="10">
        <f>BF14/BF$17*100</f>
        <v>3.82803304073146</v>
      </c>
      <c r="BG28" s="10">
        <f>BG14/BG$17*100</f>
        <v>3.8186981766826298</v>
      </c>
      <c r="BH28" s="10"/>
      <c r="BI28" s="11">
        <f>BI14/BI$17*100</f>
        <v>4.2916741038500081</v>
      </c>
      <c r="BJ28" s="10">
        <f>BJ14/BJ$17*100</f>
        <v>4.3185334017270085</v>
      </c>
      <c r="BK28" s="11">
        <f>BK14/BK$17*100</f>
        <v>3.1740126913324729</v>
      </c>
      <c r="BL28" s="10">
        <f>BL14/BL$17*100</f>
        <v>3.1825328861053541</v>
      </c>
      <c r="BM28" s="11">
        <f>BM14/BM$17*100</f>
        <v>2.8332541845092361</v>
      </c>
      <c r="BN28" s="10">
        <f>BN14/BN$17*100</f>
        <v>2.8506282924478343</v>
      </c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</row>
    <row r="29" spans="1:307" s="12" customFormat="1" ht="10" customHeight="1">
      <c r="A29" s="3" t="s">
        <v>132</v>
      </c>
      <c r="B29" s="10">
        <f>B15/B$17*100</f>
        <v>3.8964915295628662</v>
      </c>
      <c r="C29" s="10">
        <f>C15/C$17*100</f>
        <v>4.07683395623609</v>
      </c>
      <c r="D29" s="10">
        <f>D15/D$17*100</f>
        <v>1.6213757277649676</v>
      </c>
      <c r="E29" s="10">
        <f>E15/E$17*100</f>
        <v>1.7903881613667589</v>
      </c>
      <c r="F29" s="10">
        <f>F15/F$17*100</f>
        <v>1.9938055920064919</v>
      </c>
      <c r="G29" s="10">
        <f>G15/G$17*100</f>
        <v>1.5836994634893877</v>
      </c>
      <c r="H29" s="10">
        <f>H15/H$17*100</f>
        <v>2.5953347663402595</v>
      </c>
      <c r="I29" s="10">
        <f>I15/I$17*100</f>
        <v>1.38245738164351</v>
      </c>
      <c r="J29" s="10">
        <f>J15/J$17*100</f>
        <v>2.3250132167182511</v>
      </c>
      <c r="K29" s="10">
        <f>K15/K$17*100</f>
        <v>1.0561129256852368</v>
      </c>
      <c r="L29" s="10">
        <f>L15/L$17*100</f>
        <v>2.0818169787600076</v>
      </c>
      <c r="M29" s="10">
        <f>M15/M$17*100</f>
        <v>1.8269508662669798</v>
      </c>
      <c r="N29" s="10">
        <f>N15/N$17*100</f>
        <v>1.5781950960184299</v>
      </c>
      <c r="O29" s="10">
        <f>O15/O$17*100</f>
        <v>1.318541835366934</v>
      </c>
      <c r="P29" s="10">
        <f>P15/P$17*100</f>
        <v>1.216988458126131</v>
      </c>
      <c r="Q29" s="10">
        <f>Q15/Q$17*100</f>
        <v>1.0143059355006003</v>
      </c>
      <c r="R29" s="10">
        <f>R15/R$17*100</f>
        <v>1.3638682836846032</v>
      </c>
      <c r="S29" s="10">
        <f>S15/S$17*100</f>
        <v>1.0868697406309378</v>
      </c>
      <c r="T29" s="10">
        <f>T15/T$17*100</f>
        <v>1.0513570372354732</v>
      </c>
      <c r="U29" s="10">
        <f>U15/U$17*100</f>
        <v>0.48473000528184196</v>
      </c>
      <c r="V29" s="10">
        <f>V15/V$17*100</f>
        <v>9.1076393458375371E-2</v>
      </c>
      <c r="W29" s="10">
        <f>W15/W$17*100</f>
        <v>1.4908932788729843</v>
      </c>
      <c r="X29" s="10">
        <f>X15/X$17*100</f>
        <v>0.92153124489877636</v>
      </c>
      <c r="Y29" s="10">
        <f>Y15/Y$17*100</f>
        <v>1.41589941084955</v>
      </c>
      <c r="Z29" s="10">
        <f>Z15/Z$17*100</f>
        <v>1.2717813707962764</v>
      </c>
      <c r="AA29" s="10">
        <f>AA15/AA$17*100</f>
        <v>0.77739647012116131</v>
      </c>
      <c r="AB29" s="10">
        <f>AB15/AB$17*100</f>
        <v>0.56398898176843848</v>
      </c>
      <c r="AC29" s="10">
        <f>AC15/AC$17*100</f>
        <v>0.45232515286207892</v>
      </c>
      <c r="AD29" s="10">
        <f>AD15/AD$17*100</f>
        <v>0.72086135576285548</v>
      </c>
      <c r="AE29" s="10">
        <f>AE15/AE$17*100</f>
        <v>1.4368310632508887</v>
      </c>
      <c r="AF29" s="10">
        <f>AF15/AF$17*100</f>
        <v>1.069450640204797</v>
      </c>
      <c r="AG29" s="10">
        <f>AG15/AG$17*100</f>
        <v>1.5365636196298855</v>
      </c>
      <c r="AH29" s="10">
        <f>AH15/AH$17*100</f>
        <v>1.7665052282712295</v>
      </c>
      <c r="AI29" s="10">
        <f>AI15/AI$17*100</f>
        <v>1.2328744736369033</v>
      </c>
      <c r="AJ29" s="10">
        <f>AJ15/AJ$17*100</f>
        <v>0.86658228865316589</v>
      </c>
      <c r="AK29" s="10">
        <f>AK15/AK$17*100</f>
        <v>1.4978537495076485</v>
      </c>
      <c r="AL29" s="10">
        <f>AL15/AL$17*100</f>
        <v>1.2989480061404812</v>
      </c>
      <c r="AM29" s="10">
        <f>AM15/AM$17*100</f>
        <v>0.98474668734679416</v>
      </c>
      <c r="AN29" s="10">
        <f>AN15/AN$17*100</f>
        <v>0.72436816431785189</v>
      </c>
      <c r="AO29" s="10">
        <f>AO15/AO$17*100</f>
        <v>2.1351181701265429</v>
      </c>
      <c r="AP29" s="10">
        <f>AP15/AP$17*100</f>
        <v>0.76741555603725919</v>
      </c>
      <c r="AQ29" s="10">
        <f>AQ15/AQ$17*100</f>
        <v>0.6950880918391017</v>
      </c>
      <c r="AR29" s="10">
        <f>AR15/AR$17*100</f>
        <v>1.0366695211885899</v>
      </c>
      <c r="AS29" s="10">
        <f>AS15/AS$17*100</f>
        <v>1.6981210465635614</v>
      </c>
      <c r="AT29" s="10">
        <f>AT15/AT$17*100</f>
        <v>3.4970085000549362</v>
      </c>
      <c r="AU29" s="10">
        <f>AU15/AU$17*100</f>
        <v>0.90607137258450265</v>
      </c>
      <c r="AV29" s="10">
        <f>AV15/AV$17*100</f>
        <v>2.3868222256248894</v>
      </c>
      <c r="AW29" s="10">
        <f>AW15/AW$17*100</f>
        <v>3.7873913148390925</v>
      </c>
      <c r="AX29" s="10">
        <f>AX15/AX$17*100</f>
        <v>1.7435400815312936</v>
      </c>
      <c r="AY29" s="10">
        <f>AY15/AY$17*100</f>
        <v>1.1110963992491518</v>
      </c>
      <c r="AZ29" s="10">
        <f>AZ15/AZ$17*100</f>
        <v>6.6078955563983728</v>
      </c>
      <c r="BA29" s="10">
        <f>BA15/BA$17*100</f>
        <v>1.2133234202578427</v>
      </c>
      <c r="BB29" s="10">
        <f>BB15/BB$17*100</f>
        <v>0.51256431721447515</v>
      </c>
      <c r="BC29" s="10"/>
      <c r="BD29" s="10">
        <f>BD15/BD$17*100</f>
        <v>4.07683395623609</v>
      </c>
      <c r="BE29" s="10">
        <f>BE15/BE$17*100</f>
        <v>4.0705272339308189</v>
      </c>
      <c r="BF29" s="10">
        <f>BF15/BF$17*100</f>
        <v>1.2717813707962764</v>
      </c>
      <c r="BG29" s="10">
        <f>BG15/BG$17*100</f>
        <v>1.2650876711512113</v>
      </c>
      <c r="BH29" s="10"/>
      <c r="BI29" s="11">
        <f>BI15/BI$17*100</f>
        <v>2.9584375720640637</v>
      </c>
      <c r="BJ29" s="10">
        <f>BJ15/BJ$17*100</f>
        <v>2.9332573703983802</v>
      </c>
      <c r="BK29" s="11">
        <f>BK15/BK$17*100</f>
        <v>1.8047110623153224</v>
      </c>
      <c r="BL29" s="10">
        <f>BL15/BL$17*100</f>
        <v>1.7947768708008813</v>
      </c>
      <c r="BM29" s="11">
        <f>BM15/BM$17*100</f>
        <v>5.4830602563524069</v>
      </c>
      <c r="BN29" s="10">
        <f>BN15/BN$17*100</f>
        <v>5.4978500056192452</v>
      </c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  <c r="JN29" s="10"/>
      <c r="JO29" s="10"/>
      <c r="JP29" s="10"/>
      <c r="JQ29" s="10"/>
      <c r="JR29" s="10"/>
      <c r="JS29" s="10"/>
      <c r="JT29" s="10"/>
      <c r="JU29" s="10"/>
      <c r="JV29" s="10"/>
      <c r="JW29" s="10"/>
      <c r="JX29" s="10"/>
      <c r="JY29" s="10"/>
      <c r="JZ29" s="10"/>
      <c r="KA29" s="10"/>
      <c r="KB29" s="10"/>
      <c r="KC29" s="10"/>
      <c r="KD29" s="10"/>
      <c r="KE29" s="10"/>
      <c r="KF29" s="10"/>
      <c r="KG29" s="10"/>
      <c r="KH29" s="10"/>
      <c r="KI29" s="10"/>
      <c r="KJ29" s="10"/>
      <c r="KK29" s="10"/>
      <c r="KL29" s="10"/>
      <c r="KM29" s="10"/>
      <c r="KN29" s="10"/>
      <c r="KO29" s="10"/>
      <c r="KP29" s="10"/>
      <c r="KQ29" s="10"/>
      <c r="KR29" s="10"/>
      <c r="KS29" s="10"/>
      <c r="KT29" s="10"/>
      <c r="KU29" s="10"/>
    </row>
    <row r="30" spans="1:307" s="15" customFormat="1" ht="10" customHeight="1">
      <c r="A30" s="9" t="s">
        <v>133</v>
      </c>
      <c r="B30" s="10">
        <f>B16/B$17*100</f>
        <v>0.16391152596505298</v>
      </c>
      <c r="C30" s="10">
        <f>C16/C$17*100</f>
        <v>0.19920138263273968</v>
      </c>
      <c r="D30" s="10">
        <f>D16/D$17*100</f>
        <v>0.55116641819442058</v>
      </c>
      <c r="E30" s="10">
        <f>E16/E$17*100</f>
        <v>0.59505114021199645</v>
      </c>
      <c r="F30" s="10">
        <f>F16/F$17*100</f>
        <v>0.23761508019379085</v>
      </c>
      <c r="G30" s="10">
        <f>G16/G$17*100</f>
        <v>0.26357254522981038</v>
      </c>
      <c r="H30" s="10">
        <f>H16/H$17*100</f>
        <v>0.24679563729002466</v>
      </c>
      <c r="I30" s="10">
        <f>I16/I$17*100</f>
        <v>0.30152110187609726</v>
      </c>
      <c r="J30" s="10">
        <f>J16/J$17*100</f>
        <v>0.39562898747106451</v>
      </c>
      <c r="K30" s="10">
        <f>K16/K$17*100</f>
        <v>0.29255518374743594</v>
      </c>
      <c r="L30" s="10">
        <f>L16/L$17*100</f>
        <v>0.50008684576192686</v>
      </c>
      <c r="M30" s="10">
        <f>M16/M$17*100</f>
        <v>0.68188781663345621</v>
      </c>
      <c r="N30" s="10">
        <f>N16/N$17*100</f>
        <v>0.67746854568686532</v>
      </c>
      <c r="O30" s="10">
        <f>O16/O$17*100</f>
        <v>0.29270270298953677</v>
      </c>
      <c r="P30" s="10">
        <f>P16/P$17*100</f>
        <v>0.26329323490059409</v>
      </c>
      <c r="Q30" s="10">
        <f>Q16/Q$17*100</f>
        <v>0.37342659890340074</v>
      </c>
      <c r="R30" s="10">
        <f>R16/R$17*100</f>
        <v>0.14666360945339918</v>
      </c>
      <c r="S30" s="10">
        <f>S16/S$17*100</f>
        <v>0.26549002283384515</v>
      </c>
      <c r="T30" s="10">
        <f>T16/T$17*100</f>
        <v>0.27554271390438284</v>
      </c>
      <c r="U30" s="10">
        <f>U16/U$17*100</f>
        <v>0.13025737932253534</v>
      </c>
      <c r="V30" s="10">
        <f>V16/V$17*100</f>
        <v>0.10872766696120272</v>
      </c>
      <c r="W30" s="10">
        <f>W16/W$17*100</f>
        <v>0.166822601319743</v>
      </c>
      <c r="X30" s="10">
        <f>X16/X$17*100</f>
        <v>0.15841384925120452</v>
      </c>
      <c r="Y30" s="10">
        <f>Y16/Y$17*100</f>
        <v>0.14109005585452322</v>
      </c>
      <c r="Z30" s="10">
        <f>Z16/Z$17*100</f>
        <v>0.14143512811175335</v>
      </c>
      <c r="AA30" s="10">
        <f>AA16/AA$17*100</f>
        <v>0.12980858170873402</v>
      </c>
      <c r="AB30" s="10">
        <f>AB16/AB$17*100</f>
        <v>0.14021882855523748</v>
      </c>
      <c r="AC30" s="10">
        <f>AC16/AC$17*100</f>
        <v>0.19638424935200322</v>
      </c>
      <c r="AD30" s="10">
        <f>AD16/AD$17*100</f>
        <v>0.39537038645156614</v>
      </c>
      <c r="AE30" s="10">
        <f>AE16/AE$17*100</f>
        <v>0.25763796692399726</v>
      </c>
      <c r="AF30" s="10">
        <f>AF16/AF$17*100</f>
        <v>0.35388043591052004</v>
      </c>
      <c r="AG30" s="10">
        <f>AG16/AG$17*100</f>
        <v>0.30466259080301084</v>
      </c>
      <c r="AH30" s="10">
        <f>AH16/AH$17*100</f>
        <v>0.19460874919744911</v>
      </c>
      <c r="AI30" s="10">
        <f>AI16/AI$17*100</f>
        <v>0.21691879436294401</v>
      </c>
      <c r="AJ30" s="10">
        <f>AJ16/AJ$17*100</f>
        <v>0.15368852459016388</v>
      </c>
      <c r="AK30" s="10">
        <f>AK16/AK$17*100</f>
        <v>0.1292171410657299</v>
      </c>
      <c r="AL30" s="10">
        <f>AL16/AL$17*100</f>
        <v>0.15556570982631063</v>
      </c>
      <c r="AM30" s="10">
        <f>AM16/AM$17*100</f>
        <v>0.12632890271230734</v>
      </c>
      <c r="AN30" s="10">
        <f>AN16/AN$17*100</f>
        <v>0.80923656757463447</v>
      </c>
      <c r="AO30" s="10">
        <f>AO16/AO$17*100</f>
        <v>0.19577454133551975</v>
      </c>
      <c r="AP30" s="10">
        <f>AP16/AP$17*100</f>
        <v>9.1535108491191147E-2</v>
      </c>
      <c r="AQ30" s="10">
        <f>AQ16/AQ$17*100</f>
        <v>0.35347099524719977</v>
      </c>
      <c r="AR30" s="10">
        <f>AR16/AR$17*100</f>
        <v>0.37247354024460211</v>
      </c>
      <c r="AS30" s="10">
        <f>AS16/AS$17*100</f>
        <v>0.86708144208897231</v>
      </c>
      <c r="AT30" s="10">
        <f>AT16/AT$17*100</f>
        <v>8.7697394048962721E-2</v>
      </c>
      <c r="AU30" s="10">
        <f>AU16/AU$17*100</f>
        <v>0.36749968699926466</v>
      </c>
      <c r="AV30" s="10">
        <f>AV16/AV$17*100</f>
        <v>0.24530029503860373</v>
      </c>
      <c r="AW30" s="10">
        <f>AW16/AW$17*100</f>
        <v>7.0479461420286799E-2</v>
      </c>
      <c r="AX30" s="10">
        <f>AX16/AX$17*100</f>
        <v>0.19207470822123951</v>
      </c>
      <c r="AY30" s="10">
        <f>AY16/AY$17*100</f>
        <v>0.29547077222676604</v>
      </c>
      <c r="AZ30" s="10">
        <f>AZ16/AZ$17*100</f>
        <v>6.5678103290380457E-2</v>
      </c>
      <c r="BA30" s="10">
        <f>BA16/BA$17*100</f>
        <v>0.1015987405046825</v>
      </c>
      <c r="BB30" s="10">
        <f>BB16/BB$17*100</f>
        <v>0.24542846637848123</v>
      </c>
      <c r="BC30" s="10"/>
      <c r="BD30" s="10">
        <f>BD16/BD$17*100</f>
        <v>0.19920138263273968</v>
      </c>
      <c r="BE30" s="10">
        <f>BE16/BE$17*100</f>
        <v>0.19969839003862183</v>
      </c>
      <c r="BF30" s="10">
        <f>BF16/BF$17*100</f>
        <v>0.14143512811175335</v>
      </c>
      <c r="BG30" s="10">
        <f>BG16/BG$17*100</f>
        <v>0.14019983615942902</v>
      </c>
      <c r="BH30" s="10"/>
      <c r="BI30" s="11">
        <f>BI16/BI$17*100</f>
        <v>0.49307292867734392</v>
      </c>
      <c r="BJ30" s="10">
        <f>BJ16/BJ$17*100</f>
        <v>0.48983928162311985</v>
      </c>
      <c r="BK30" s="11">
        <f>BK16/BK$17*100</f>
        <v>0.36552011538325557</v>
      </c>
      <c r="BL30" s="10">
        <f>BL16/BL$17*100</f>
        <v>0.36125389273444386</v>
      </c>
      <c r="BM30" s="11">
        <f>BM16/BM$17*100</f>
        <v>0.29555529262866131</v>
      </c>
      <c r="BN30" s="10">
        <f>BN16/BN$17*100</f>
        <v>0.29837689852046767</v>
      </c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  <c r="JQ30" s="10"/>
      <c r="JR30" s="10"/>
      <c r="JS30" s="10"/>
      <c r="JT30" s="10"/>
      <c r="JU30" s="10"/>
      <c r="JV30" s="10"/>
      <c r="JW30" s="10"/>
      <c r="JX30" s="10"/>
      <c r="JY30" s="10"/>
      <c r="JZ30" s="10"/>
      <c r="KA30" s="10"/>
      <c r="KB30" s="10"/>
      <c r="KC30" s="10"/>
      <c r="KD30" s="10"/>
      <c r="KE30" s="10"/>
      <c r="KF30" s="10"/>
      <c r="KG30" s="10"/>
      <c r="KH30" s="10"/>
      <c r="KI30" s="10"/>
      <c r="KJ30" s="10"/>
      <c r="KK30" s="10"/>
      <c r="KL30" s="10"/>
      <c r="KM30" s="10"/>
      <c r="KN30" s="10"/>
      <c r="KO30" s="10"/>
      <c r="KP30" s="10"/>
      <c r="KQ30" s="10"/>
      <c r="KR30" s="10"/>
      <c r="KS30" s="10"/>
      <c r="KT30" s="10"/>
      <c r="KU30" s="10"/>
    </row>
    <row r="31" spans="1:307" s="16" customFormat="1" ht="10" customHeight="1">
      <c r="A31" s="3" t="s">
        <v>137</v>
      </c>
      <c r="B31" s="10">
        <f>B17/B$17*100</f>
        <v>100</v>
      </c>
      <c r="C31" s="10">
        <f>C17/C$17*100</f>
        <v>100</v>
      </c>
      <c r="D31" s="10">
        <f>D17/D$17*100</f>
        <v>100</v>
      </c>
      <c r="E31" s="10">
        <f>E17/E$17*100</f>
        <v>100</v>
      </c>
      <c r="F31" s="10">
        <f>F17/F$17*100</f>
        <v>100</v>
      </c>
      <c r="G31" s="10">
        <f>G17/G$17*100</f>
        <v>100</v>
      </c>
      <c r="H31" s="10">
        <f>H17/H$17*100</f>
        <v>100</v>
      </c>
      <c r="I31" s="10">
        <f>I17/I$17*100</f>
        <v>100</v>
      </c>
      <c r="J31" s="10">
        <f>J17/J$17*100</f>
        <v>100</v>
      </c>
      <c r="K31" s="10">
        <f>K17/K$17*100</f>
        <v>100</v>
      </c>
      <c r="L31" s="10">
        <f>L17/L$17*100</f>
        <v>100</v>
      </c>
      <c r="M31" s="10">
        <f>M17/M$17*100</f>
        <v>100</v>
      </c>
      <c r="N31" s="10">
        <f>N17/N$17*100</f>
        <v>100</v>
      </c>
      <c r="O31" s="10">
        <f>O17/O$17*100</f>
        <v>100</v>
      </c>
      <c r="P31" s="10">
        <f>P17/P$17*100</f>
        <v>100</v>
      </c>
      <c r="Q31" s="10">
        <f>Q17/Q$17*100</f>
        <v>100</v>
      </c>
      <c r="R31" s="10">
        <f>R17/R$17*100</f>
        <v>100</v>
      </c>
      <c r="S31" s="10">
        <f>S17/S$17*100</f>
        <v>100</v>
      </c>
      <c r="T31" s="10">
        <f>T17/T$17*100</f>
        <v>100</v>
      </c>
      <c r="U31" s="10">
        <f>U17/U$17*100</f>
        <v>100</v>
      </c>
      <c r="V31" s="10">
        <f>V17/V$17*100</f>
        <v>100</v>
      </c>
      <c r="W31" s="10">
        <f>W17/W$17*100</f>
        <v>100</v>
      </c>
      <c r="X31" s="10">
        <f>X17/X$17*100</f>
        <v>100</v>
      </c>
      <c r="Y31" s="10">
        <f>Y17/Y$17*100</f>
        <v>100</v>
      </c>
      <c r="Z31" s="10">
        <f>Z17/Z$17*100</f>
        <v>100</v>
      </c>
      <c r="AA31" s="10">
        <f>AA17/AA$17*100</f>
        <v>100</v>
      </c>
      <c r="AB31" s="10">
        <f>AB17/AB$17*100</f>
        <v>100</v>
      </c>
      <c r="AC31" s="10">
        <f>AC17/AC$17*100</f>
        <v>100</v>
      </c>
      <c r="AD31" s="10">
        <f>AD17/AD$17*100</f>
        <v>100</v>
      </c>
      <c r="AE31" s="10">
        <f>AE17/AE$17*100</f>
        <v>100</v>
      </c>
      <c r="AF31" s="10">
        <f>AF17/AF$17*100</f>
        <v>100</v>
      </c>
      <c r="AG31" s="10">
        <f>AG17/AG$17*100</f>
        <v>100</v>
      </c>
      <c r="AH31" s="10">
        <f>AH17/AH$17*100</f>
        <v>100</v>
      </c>
      <c r="AI31" s="10">
        <f>AI17/AI$17*100</f>
        <v>100</v>
      </c>
      <c r="AJ31" s="10">
        <f>AJ17/AJ$17*100</f>
        <v>100</v>
      </c>
      <c r="AK31" s="10">
        <f>AK17/AK$17*100</f>
        <v>100</v>
      </c>
      <c r="AL31" s="10">
        <f>AL17/AL$17*100</f>
        <v>100</v>
      </c>
      <c r="AM31" s="10">
        <f>AM17/AM$17*100</f>
        <v>100</v>
      </c>
      <c r="AN31" s="10">
        <f>AN17/AN$17*100</f>
        <v>100</v>
      </c>
      <c r="AO31" s="10">
        <f>AO17/AO$17*100</f>
        <v>100</v>
      </c>
      <c r="AP31" s="10">
        <f>AP17/AP$17*100</f>
        <v>100</v>
      </c>
      <c r="AQ31" s="10">
        <f>AQ17/AQ$17*100</f>
        <v>100</v>
      </c>
      <c r="AR31" s="10">
        <f>AR17/AR$17*100</f>
        <v>100</v>
      </c>
      <c r="AS31" s="10">
        <f>AS17/AS$17*100</f>
        <v>100</v>
      </c>
      <c r="AT31" s="10">
        <f>AT17/AT$17*100</f>
        <v>100</v>
      </c>
      <c r="AU31" s="10">
        <f>AU17/AU$17*100</f>
        <v>100</v>
      </c>
      <c r="AV31" s="10">
        <f>AV17/AV$17*100</f>
        <v>100</v>
      </c>
      <c r="AW31" s="10">
        <f>AW17/AW$17*100</f>
        <v>100</v>
      </c>
      <c r="AX31" s="10">
        <f>AX17/AX$17*100</f>
        <v>100</v>
      </c>
      <c r="AY31" s="10">
        <f>AY17/AY$17*100</f>
        <v>100</v>
      </c>
      <c r="AZ31" s="10">
        <f>AZ17/AZ$17*100</f>
        <v>100</v>
      </c>
      <c r="BA31" s="10">
        <f>BA17/BA$17*100</f>
        <v>100</v>
      </c>
      <c r="BB31" s="10">
        <f>BB17/BB$17*100</f>
        <v>100</v>
      </c>
      <c r="BC31" s="10"/>
      <c r="BD31" s="10">
        <f>BD17/BD$17*100</f>
        <v>100</v>
      </c>
      <c r="BE31" s="10">
        <f>BE17/BE$17*100</f>
        <v>100</v>
      </c>
      <c r="BF31" s="10">
        <f>BF17/BF$17*100</f>
        <v>100</v>
      </c>
      <c r="BG31" s="10">
        <f>BG17/BG$17*100</f>
        <v>100</v>
      </c>
      <c r="BH31" s="10"/>
      <c r="BI31" s="11">
        <f>BI17/BI$17*100</f>
        <v>100</v>
      </c>
      <c r="BJ31" s="10">
        <f>BJ17/BJ$17*100</f>
        <v>100</v>
      </c>
      <c r="BK31" s="11">
        <f>BK17/BK$17*100</f>
        <v>100</v>
      </c>
      <c r="BL31" s="10">
        <f>BL17/BL$17*100</f>
        <v>100</v>
      </c>
      <c r="BM31" s="11">
        <f>BM17/BM$17*100</f>
        <v>100</v>
      </c>
      <c r="BN31" s="10">
        <f>BN17/BN$17*100</f>
        <v>100</v>
      </c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</row>
    <row r="32" spans="1:307" s="6" customFormat="1" ht="10" customHeight="1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8"/>
      <c r="BJ32" s="17"/>
      <c r="BK32" s="18"/>
      <c r="BL32" s="17"/>
      <c r="BM32" s="18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</row>
    <row r="33" spans="1:307" s="6" customFormat="1" ht="10" customHeight="1">
      <c r="B33" s="6" t="s">
        <v>138</v>
      </c>
      <c r="L33" s="6" t="s">
        <v>138</v>
      </c>
      <c r="V33" s="6" t="s">
        <v>138</v>
      </c>
      <c r="AF33" s="6" t="s">
        <v>138</v>
      </c>
      <c r="AP33" s="6" t="s">
        <v>138</v>
      </c>
      <c r="AZ33" s="6" t="s">
        <v>138</v>
      </c>
      <c r="BJ33" s="6" t="s">
        <v>138</v>
      </c>
    </row>
    <row r="34" spans="1:307" ht="10" customHeight="1">
      <c r="A34" s="19" t="s">
        <v>139</v>
      </c>
      <c r="B34" s="20">
        <v>5.4054946373999995</v>
      </c>
      <c r="C34" s="20">
        <v>4.678487812050002</v>
      </c>
      <c r="D34" s="20">
        <v>56.264039999999994</v>
      </c>
      <c r="E34" s="20">
        <v>84.230947670199996</v>
      </c>
      <c r="F34" s="20">
        <v>104.22555539630001</v>
      </c>
      <c r="G34" s="20">
        <v>84.266064516</v>
      </c>
      <c r="H34" s="20">
        <v>49.873216649050001</v>
      </c>
      <c r="I34" s="20">
        <v>42.993984600600001</v>
      </c>
      <c r="J34" s="20">
        <v>73.806734657000007</v>
      </c>
      <c r="K34" s="20">
        <v>66.154941746399999</v>
      </c>
      <c r="L34" s="20">
        <v>38.596007444200005</v>
      </c>
      <c r="M34" s="20">
        <v>83.999958859999992</v>
      </c>
      <c r="N34" s="20">
        <v>44.632456640150004</v>
      </c>
      <c r="O34" s="20">
        <v>48.863532411899996</v>
      </c>
      <c r="P34" s="20">
        <v>12.998914180950003</v>
      </c>
      <c r="Q34" s="20">
        <v>4.7735804322000002</v>
      </c>
      <c r="R34" s="20">
        <v>28.197556792200004</v>
      </c>
      <c r="S34" s="20">
        <v>25.14013513115</v>
      </c>
      <c r="T34" s="20">
        <v>19.614886463799998</v>
      </c>
      <c r="U34" s="20">
        <v>20.293797999999999</v>
      </c>
      <c r="V34" s="20">
        <v>45.007201182099998</v>
      </c>
      <c r="W34" s="20">
        <v>38.611058399200004</v>
      </c>
      <c r="X34" s="20">
        <v>17.589164763749999</v>
      </c>
      <c r="Y34" s="20">
        <v>15.065962650349999</v>
      </c>
      <c r="Z34" s="20">
        <v>10.919657742950005</v>
      </c>
      <c r="AA34" s="20">
        <v>49.078223672000007</v>
      </c>
      <c r="AB34" s="20">
        <v>19.635659879200006</v>
      </c>
      <c r="AC34" s="20">
        <v>78.526120841400001</v>
      </c>
      <c r="AD34" s="20">
        <v>19.390328609199997</v>
      </c>
      <c r="AE34" s="20">
        <v>39.153111085799999</v>
      </c>
      <c r="AF34" s="20">
        <v>59.476457030600002</v>
      </c>
      <c r="AG34" s="20">
        <v>24.8129582746</v>
      </c>
      <c r="AH34" s="20">
        <v>9.4667992142000017</v>
      </c>
      <c r="AI34" s="20">
        <v>10.502635008550001</v>
      </c>
      <c r="AJ34" s="20">
        <v>40.070719274600002</v>
      </c>
      <c r="AK34" s="20">
        <v>6.0550176283000008</v>
      </c>
      <c r="AL34" s="20">
        <v>5.7985484225999997</v>
      </c>
      <c r="AM34" s="20">
        <v>3.3998899333999999</v>
      </c>
      <c r="AN34" s="20">
        <v>148.6721181643</v>
      </c>
      <c r="AO34" s="20">
        <v>12.281434134850002</v>
      </c>
      <c r="AP34" s="20">
        <v>17.5910272568</v>
      </c>
      <c r="AQ34" s="20">
        <v>11.93562668</v>
      </c>
      <c r="AR34" s="20">
        <v>101.27443191249999</v>
      </c>
      <c r="AS34" s="20">
        <v>2.7890915707000001</v>
      </c>
      <c r="AT34" s="20">
        <v>3.8068622734000002</v>
      </c>
      <c r="AU34" s="20">
        <v>152.64091826219999</v>
      </c>
      <c r="AV34" s="20">
        <v>5.123492637800001</v>
      </c>
      <c r="AW34" s="20">
        <v>3.3079240750000007</v>
      </c>
      <c r="AX34" s="20">
        <v>4.1662969795000002</v>
      </c>
      <c r="AY34" s="20">
        <v>97.813775164399999</v>
      </c>
      <c r="AZ34" s="20">
        <v>3.1599321822500004</v>
      </c>
      <c r="BA34" s="20">
        <v>3.9502062381999998</v>
      </c>
      <c r="BB34" s="20">
        <v>2.5715456230000004</v>
      </c>
      <c r="BC34" s="20"/>
      <c r="BD34" s="20">
        <v>4.678487812050002</v>
      </c>
      <c r="BE34" s="20">
        <v>4.6315411823999995</v>
      </c>
      <c r="BF34" s="20">
        <v>10.919657742950005</v>
      </c>
      <c r="BG34" s="20">
        <v>16.255303088200002</v>
      </c>
      <c r="BH34" s="20"/>
      <c r="BI34" s="21">
        <v>18.87</v>
      </c>
      <c r="BJ34" s="20">
        <v>18.711766000000004</v>
      </c>
      <c r="BK34" s="21">
        <v>12.57</v>
      </c>
      <c r="BL34" s="20">
        <v>11.846612</v>
      </c>
      <c r="BM34" s="21">
        <v>17</v>
      </c>
      <c r="BN34" s="20">
        <v>15.628411999999999</v>
      </c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  <c r="IW34" s="20"/>
      <c r="IX34" s="20"/>
      <c r="IY34" s="20"/>
      <c r="IZ34" s="20"/>
      <c r="JA34" s="20"/>
      <c r="JB34" s="20"/>
      <c r="JC34" s="20"/>
      <c r="JD34" s="20"/>
      <c r="JE34" s="20"/>
      <c r="JF34" s="20"/>
      <c r="JG34" s="20"/>
      <c r="JH34" s="20"/>
      <c r="JI34" s="20"/>
      <c r="JJ34" s="20"/>
      <c r="JK34" s="20"/>
      <c r="JL34" s="20"/>
      <c r="JM34" s="20"/>
      <c r="JN34" s="20"/>
      <c r="JO34" s="20"/>
      <c r="JP34" s="20"/>
      <c r="JQ34" s="20"/>
      <c r="JR34" s="20"/>
      <c r="JS34" s="20"/>
      <c r="JT34" s="20"/>
      <c r="JU34" s="20"/>
      <c r="JV34" s="20"/>
      <c r="JW34" s="20"/>
      <c r="JX34" s="20"/>
      <c r="JY34" s="20"/>
      <c r="JZ34" s="20"/>
      <c r="KA34" s="20"/>
      <c r="KB34" s="20"/>
      <c r="KC34" s="20"/>
      <c r="KD34" s="20"/>
      <c r="KE34" s="20"/>
      <c r="KF34" s="20"/>
      <c r="KG34" s="20"/>
      <c r="KH34" s="20"/>
      <c r="KI34" s="20"/>
      <c r="KJ34" s="20"/>
      <c r="KK34" s="20"/>
      <c r="KL34" s="20"/>
      <c r="KM34" s="20"/>
      <c r="KN34" s="20"/>
      <c r="KO34" s="20"/>
      <c r="KP34" s="20"/>
      <c r="KQ34" s="20"/>
      <c r="KR34" s="20"/>
      <c r="KS34" s="20"/>
      <c r="KT34" s="20"/>
      <c r="KU34" s="20"/>
    </row>
    <row r="35" spans="1:307" ht="10" customHeight="1">
      <c r="A35" s="6" t="s">
        <v>140</v>
      </c>
      <c r="B35" s="20">
        <v>7.7455257600000005</v>
      </c>
      <c r="C35" s="20">
        <v>4.5484793199999993</v>
      </c>
      <c r="D35" s="20">
        <v>188.87422400000003</v>
      </c>
      <c r="E35" s="20">
        <v>206.11150560000002</v>
      </c>
      <c r="F35" s="20">
        <v>241.89138288000001</v>
      </c>
      <c r="G35" s="20">
        <v>163.402456</v>
      </c>
      <c r="H35" s="20">
        <v>91.47304152000001</v>
      </c>
      <c r="I35" s="20">
        <v>108.45438912</v>
      </c>
      <c r="J35" s="20">
        <v>202.63952015999999</v>
      </c>
      <c r="K35" s="20">
        <v>192.79553832000002</v>
      </c>
      <c r="L35" s="20">
        <v>96.577024320000021</v>
      </c>
      <c r="M35" s="20">
        <v>179.8212556</v>
      </c>
      <c r="N35" s="20">
        <v>106.99515988</v>
      </c>
      <c r="O35" s="20">
        <v>124.52344604</v>
      </c>
      <c r="P35" s="20">
        <v>2.4406474399999998</v>
      </c>
      <c r="Q35" s="20">
        <v>3.79309392</v>
      </c>
      <c r="R35" s="20">
        <v>59.756281200000004</v>
      </c>
      <c r="S35" s="20">
        <v>39.322662680000008</v>
      </c>
      <c r="T35" s="20">
        <v>36.639967560000002</v>
      </c>
      <c r="U35" s="20">
        <v>32.475743999999999</v>
      </c>
      <c r="V35" s="20">
        <v>100.51029912</v>
      </c>
      <c r="W35" s="20">
        <v>78.88737304</v>
      </c>
      <c r="X35" s="20">
        <v>17.92161364</v>
      </c>
      <c r="Y35" s="20">
        <v>33.316474519999993</v>
      </c>
      <c r="Z35" s="20">
        <v>36.771076720000003</v>
      </c>
      <c r="AA35" s="20">
        <v>156.30958728000002</v>
      </c>
      <c r="AB35" s="20">
        <v>48.447241920000003</v>
      </c>
      <c r="AC35" s="20">
        <v>239.86803455999998</v>
      </c>
      <c r="AD35" s="20">
        <v>17.018749440000001</v>
      </c>
      <c r="AE35" s="20">
        <v>37.599796080000004</v>
      </c>
      <c r="AF35" s="20">
        <v>86.869878479999997</v>
      </c>
      <c r="AG35" s="20">
        <v>45.286330320000005</v>
      </c>
      <c r="AH35" s="20">
        <v>20.503455559999999</v>
      </c>
      <c r="AI35" s="20">
        <v>16.074581039999998</v>
      </c>
      <c r="AJ35" s="20">
        <v>149.68672487999999</v>
      </c>
      <c r="AK35" s="20">
        <v>7.9871680000000005</v>
      </c>
      <c r="AL35" s="20">
        <v>5.7297794399999997</v>
      </c>
      <c r="AM35" s="20">
        <v>2.78354832</v>
      </c>
      <c r="AN35" s="20">
        <v>241.63418188000003</v>
      </c>
      <c r="AO35" s="20">
        <v>9.6314806000000015</v>
      </c>
      <c r="AP35" s="20">
        <v>42.175591920000002</v>
      </c>
      <c r="AQ35" s="20">
        <v>0</v>
      </c>
      <c r="AR35" s="20">
        <v>199.91121304000001</v>
      </c>
      <c r="AS35" s="20">
        <v>0</v>
      </c>
      <c r="AT35" s="20">
        <v>6.1010611199999998</v>
      </c>
      <c r="AU35" s="20">
        <v>208.65026952000002</v>
      </c>
      <c r="AV35" s="20">
        <v>2.0876612399999996</v>
      </c>
      <c r="AW35" s="20">
        <v>5.7082911200000002</v>
      </c>
      <c r="AX35" s="20">
        <v>3.9030188400000001</v>
      </c>
      <c r="AY35" s="20">
        <v>218.59459776</v>
      </c>
      <c r="AZ35" s="20">
        <v>2.5717566000000001</v>
      </c>
      <c r="BA35" s="20">
        <v>3.1709462400000006</v>
      </c>
      <c r="BB35" s="20">
        <v>2.27786328</v>
      </c>
      <c r="BC35" s="20"/>
      <c r="BD35" s="20">
        <v>4.5484793199999993</v>
      </c>
      <c r="BE35" s="20">
        <v>4.790527</v>
      </c>
      <c r="BF35" s="20">
        <v>36.771076720000003</v>
      </c>
      <c r="BG35" s="20">
        <v>35.432313839999999</v>
      </c>
      <c r="BH35" s="20"/>
      <c r="BI35" s="21">
        <v>16.22</v>
      </c>
      <c r="BJ35" s="20">
        <v>16.511544000000001</v>
      </c>
      <c r="BK35" s="21">
        <v>15.85</v>
      </c>
      <c r="BL35" s="20">
        <v>13.268024</v>
      </c>
      <c r="BM35" s="21">
        <v>20</v>
      </c>
      <c r="BN35" s="20">
        <v>20.363224000000002</v>
      </c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  <c r="IW35" s="20"/>
      <c r="IX35" s="20"/>
      <c r="IY35" s="20"/>
      <c r="IZ35" s="20"/>
      <c r="JA35" s="20"/>
      <c r="JB35" s="20"/>
      <c r="JC35" s="20"/>
      <c r="JD35" s="20"/>
      <c r="JE35" s="20"/>
      <c r="JF35" s="20"/>
      <c r="JG35" s="20"/>
      <c r="JH35" s="20"/>
      <c r="JI35" s="20"/>
      <c r="JJ35" s="20"/>
      <c r="JK35" s="20"/>
      <c r="JL35" s="20"/>
      <c r="JM35" s="20"/>
      <c r="JN35" s="20"/>
      <c r="JO35" s="20"/>
      <c r="JP35" s="20"/>
      <c r="JQ35" s="20"/>
      <c r="JR35" s="20"/>
      <c r="JS35" s="20"/>
      <c r="JT35" s="20"/>
      <c r="JU35" s="20"/>
      <c r="JV35" s="20"/>
      <c r="JW35" s="20"/>
      <c r="JX35" s="20"/>
      <c r="JY35" s="20"/>
      <c r="JZ35" s="20"/>
      <c r="KA35" s="20"/>
      <c r="KB35" s="20"/>
      <c r="KC35" s="20"/>
      <c r="KD35" s="20"/>
      <c r="KE35" s="20"/>
      <c r="KF35" s="20"/>
      <c r="KG35" s="20"/>
      <c r="KH35" s="20"/>
      <c r="KI35" s="20"/>
      <c r="KJ35" s="20"/>
      <c r="KK35" s="20"/>
      <c r="KL35" s="20"/>
      <c r="KM35" s="20"/>
      <c r="KN35" s="20"/>
      <c r="KO35" s="20"/>
      <c r="KP35" s="20"/>
      <c r="KQ35" s="20"/>
      <c r="KR35" s="20"/>
      <c r="KS35" s="20"/>
      <c r="KT35" s="20"/>
      <c r="KU35" s="20"/>
    </row>
    <row r="36" spans="1:307" ht="10" customHeight="1">
      <c r="A36" s="6" t="s">
        <v>141</v>
      </c>
      <c r="B36" s="20">
        <v>6.1192500000000001</v>
      </c>
      <c r="C36" s="20">
        <v>4.5172999999999996</v>
      </c>
      <c r="D36" s="20">
        <v>21.58</v>
      </c>
      <c r="E36" s="20">
        <v>27.858599999999999</v>
      </c>
      <c r="F36" s="20">
        <v>28.7226</v>
      </c>
      <c r="G36" s="20">
        <v>25.911200000000001</v>
      </c>
      <c r="H36" s="20">
        <v>23.511950000000002</v>
      </c>
      <c r="I36" s="20">
        <v>31.907699999999995</v>
      </c>
      <c r="J36" s="20">
        <v>36.095399999999998</v>
      </c>
      <c r="K36" s="20">
        <v>29.2347</v>
      </c>
      <c r="L36" s="20">
        <v>17.372700000000002</v>
      </c>
      <c r="M36" s="20">
        <v>21.442250000000001</v>
      </c>
      <c r="N36" s="20">
        <v>12.98475</v>
      </c>
      <c r="O36" s="20">
        <v>29.511700000000001</v>
      </c>
      <c r="P36" s="20">
        <v>25.073999999999998</v>
      </c>
      <c r="Q36" s="20">
        <v>18.414000000000001</v>
      </c>
      <c r="R36" s="20">
        <v>24.304500000000001</v>
      </c>
      <c r="S36" s="20">
        <v>26.467000000000002</v>
      </c>
      <c r="T36" s="20">
        <v>27.233150000000002</v>
      </c>
      <c r="U36" s="20">
        <v>35.869999999999997</v>
      </c>
      <c r="V36" s="20">
        <v>44.625750000000004</v>
      </c>
      <c r="W36" s="20">
        <v>30.238050000000001</v>
      </c>
      <c r="X36" s="20">
        <v>27.153549999999999</v>
      </c>
      <c r="Y36" s="20">
        <v>26.762450000000001</v>
      </c>
      <c r="Z36" s="20">
        <v>26.3874</v>
      </c>
      <c r="AA36" s="20">
        <v>34.966799999999999</v>
      </c>
      <c r="AB36" s="20">
        <v>26.056799999999999</v>
      </c>
      <c r="AC36" s="20">
        <v>37.511099999999999</v>
      </c>
      <c r="AD36" s="20">
        <v>34.610399999999998</v>
      </c>
      <c r="AE36" s="20">
        <v>24.6708</v>
      </c>
      <c r="AF36" s="20">
        <v>23.977799999999998</v>
      </c>
      <c r="AG36" s="20">
        <v>34.897500000000001</v>
      </c>
      <c r="AH36" s="20">
        <v>9.7012499999999999</v>
      </c>
      <c r="AI36" s="20">
        <v>23.607449999999996</v>
      </c>
      <c r="AJ36" s="20">
        <v>40.421700000000001</v>
      </c>
      <c r="AK36" s="20">
        <v>17.887599999999999</v>
      </c>
      <c r="AL36" s="20">
        <v>12.3354</v>
      </c>
      <c r="AM36" s="20">
        <v>14.6066</v>
      </c>
      <c r="AN36" s="20">
        <v>23.4621</v>
      </c>
      <c r="AO36" s="20">
        <v>19.442299999999999</v>
      </c>
      <c r="AP36" s="20">
        <v>34.778700000000001</v>
      </c>
      <c r="AQ36" s="20">
        <v>26.621100000000002</v>
      </c>
      <c r="AR36" s="20">
        <v>27.879899999999999</v>
      </c>
      <c r="AS36" s="20">
        <v>10.527100000000001</v>
      </c>
      <c r="AT36" s="20">
        <v>9.4247999999999994</v>
      </c>
      <c r="AU36" s="20">
        <v>23.957999999999998</v>
      </c>
      <c r="AV36" s="20">
        <v>13.1937</v>
      </c>
      <c r="AW36" s="20">
        <v>5.8406500000000001</v>
      </c>
      <c r="AX36" s="20">
        <v>13.5519</v>
      </c>
      <c r="AY36" s="20">
        <v>29.907900000000001</v>
      </c>
      <c r="AZ36" s="20">
        <v>0.65670000000000006</v>
      </c>
      <c r="BA36" s="20">
        <v>14.0481</v>
      </c>
      <c r="BB36" s="20">
        <v>23.0472</v>
      </c>
      <c r="BC36" s="20"/>
      <c r="BD36" s="20">
        <v>4.5172999999999996</v>
      </c>
      <c r="BE36" s="20">
        <v>5.30335</v>
      </c>
      <c r="BF36" s="20">
        <v>26.3874</v>
      </c>
      <c r="BG36" s="20">
        <v>28.215</v>
      </c>
      <c r="BH36" s="20"/>
      <c r="BI36" s="21">
        <v>13.11</v>
      </c>
      <c r="BJ36" s="20">
        <v>13.3</v>
      </c>
      <c r="BK36" s="21">
        <v>33.53</v>
      </c>
      <c r="BL36" s="20">
        <v>32.08</v>
      </c>
      <c r="BM36" s="21">
        <v>6.3</v>
      </c>
      <c r="BN36" s="20">
        <v>6.56</v>
      </c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  <c r="IW36" s="20"/>
      <c r="IX36" s="20"/>
      <c r="IY36" s="20"/>
      <c r="IZ36" s="20"/>
      <c r="JA36" s="20"/>
      <c r="JB36" s="20"/>
      <c r="JC36" s="20"/>
      <c r="JD36" s="20"/>
      <c r="JE36" s="20"/>
      <c r="JF36" s="20"/>
      <c r="JG36" s="20"/>
      <c r="JH36" s="20"/>
      <c r="JI36" s="20"/>
      <c r="JJ36" s="20"/>
      <c r="JK36" s="20"/>
      <c r="JL36" s="20"/>
      <c r="JM36" s="20"/>
      <c r="JN36" s="20"/>
      <c r="JO36" s="20"/>
      <c r="JP36" s="20"/>
      <c r="JQ36" s="20"/>
      <c r="JR36" s="20"/>
      <c r="JS36" s="20"/>
      <c r="JT36" s="20"/>
      <c r="JU36" s="20"/>
      <c r="JV36" s="20"/>
      <c r="JW36" s="20"/>
      <c r="JX36" s="20"/>
      <c r="JY36" s="20"/>
      <c r="JZ36" s="20"/>
      <c r="KA36" s="20"/>
      <c r="KB36" s="20"/>
      <c r="KC36" s="20"/>
      <c r="KD36" s="20"/>
      <c r="KE36" s="20"/>
      <c r="KF36" s="20"/>
      <c r="KG36" s="20"/>
      <c r="KH36" s="20"/>
      <c r="KI36" s="20"/>
      <c r="KJ36" s="20"/>
      <c r="KK36" s="20"/>
      <c r="KL36" s="20"/>
      <c r="KM36" s="20"/>
      <c r="KN36" s="20"/>
      <c r="KO36" s="20"/>
      <c r="KP36" s="20"/>
      <c r="KQ36" s="20"/>
      <c r="KR36" s="20"/>
      <c r="KS36" s="20"/>
      <c r="KT36" s="20"/>
      <c r="KU36" s="20"/>
    </row>
    <row r="37" spans="1:307" ht="10" customHeight="1">
      <c r="A37" s="6" t="s">
        <v>142</v>
      </c>
      <c r="B37" s="20">
        <v>70.525599999999997</v>
      </c>
      <c r="C37" s="20">
        <v>76.754300000000001</v>
      </c>
      <c r="D37" s="20">
        <v>203.1</v>
      </c>
      <c r="E37" s="20">
        <v>275.93280000000004</v>
      </c>
      <c r="F37" s="20">
        <v>228.74654999999998</v>
      </c>
      <c r="G37" s="20">
        <v>242.893</v>
      </c>
      <c r="H37" s="20">
        <v>219.66485</v>
      </c>
      <c r="I37" s="20">
        <v>257.54849999999999</v>
      </c>
      <c r="J37" s="20">
        <v>286.74359999999996</v>
      </c>
      <c r="K37" s="20">
        <v>254.07359999999997</v>
      </c>
      <c r="L37" s="20">
        <v>212.8305</v>
      </c>
      <c r="M37" s="20">
        <v>219.52685</v>
      </c>
      <c r="N37" s="20">
        <v>193.75635</v>
      </c>
      <c r="O37" s="20">
        <v>278.46070000000003</v>
      </c>
      <c r="P37" s="20">
        <v>407.8306</v>
      </c>
      <c r="Q37" s="20">
        <v>85.011300000000006</v>
      </c>
      <c r="R37" s="20">
        <v>226.93769999999998</v>
      </c>
      <c r="S37" s="20">
        <v>279.08755000000002</v>
      </c>
      <c r="T37" s="20">
        <v>251.1181</v>
      </c>
      <c r="U37" s="20">
        <v>307.54000000000002</v>
      </c>
      <c r="V37" s="20">
        <v>407.57190000000003</v>
      </c>
      <c r="W37" s="20">
        <v>271.98325</v>
      </c>
      <c r="X37" s="20">
        <v>272.71954999999997</v>
      </c>
      <c r="Y37" s="20">
        <v>217.34025</v>
      </c>
      <c r="Z37" s="20">
        <v>226.14359999999999</v>
      </c>
      <c r="AA37" s="20">
        <v>227.49209999999999</v>
      </c>
      <c r="AB37" s="20">
        <v>226.13579999999999</v>
      </c>
      <c r="AC37" s="20">
        <v>252.12329999999997</v>
      </c>
      <c r="AD37" s="20">
        <v>292.33710000000002</v>
      </c>
      <c r="AE37" s="20">
        <v>250.2423</v>
      </c>
      <c r="AF37" s="20">
        <v>235.78829999999999</v>
      </c>
      <c r="AG37" s="20">
        <v>319.49280000000005</v>
      </c>
      <c r="AH37" s="20">
        <v>85.679450000000003</v>
      </c>
      <c r="AI37" s="20">
        <v>228.4365</v>
      </c>
      <c r="AJ37" s="20">
        <v>294.5052</v>
      </c>
      <c r="AK37" s="20">
        <v>154.53664999999998</v>
      </c>
      <c r="AL37" s="20">
        <v>94.040099999999995</v>
      </c>
      <c r="AM37" s="20">
        <v>135.98665</v>
      </c>
      <c r="AN37" s="20">
        <v>254.66030000000001</v>
      </c>
      <c r="AO37" s="20">
        <v>187.83609999999999</v>
      </c>
      <c r="AP37" s="20">
        <v>281.55599999999998</v>
      </c>
      <c r="AQ37" s="20">
        <v>376.75439999999998</v>
      </c>
      <c r="AR37" s="20">
        <v>200.01490000000001</v>
      </c>
      <c r="AS37" s="20">
        <v>96.5946</v>
      </c>
      <c r="AT37" s="20">
        <v>55.6083</v>
      </c>
      <c r="AU37" s="20">
        <v>188.0307</v>
      </c>
      <c r="AV37" s="20">
        <v>143.36955</v>
      </c>
      <c r="AW37" s="20">
        <v>38.148300000000006</v>
      </c>
      <c r="AX37" s="20">
        <v>113.1315</v>
      </c>
      <c r="AY37" s="20">
        <v>206.35560000000001</v>
      </c>
      <c r="AZ37" s="20">
        <v>4.9153000000000002</v>
      </c>
      <c r="BA37" s="20">
        <v>20.4237</v>
      </c>
      <c r="BB37" s="20">
        <v>122.7204</v>
      </c>
      <c r="BC37" s="20"/>
      <c r="BD37" s="20">
        <v>76.754300000000001</v>
      </c>
      <c r="BE37" s="20">
        <v>76.336399999999998</v>
      </c>
      <c r="BF37" s="20">
        <v>226.14359999999999</v>
      </c>
      <c r="BG37" s="20">
        <v>224.48249999999999</v>
      </c>
      <c r="BH37" s="20"/>
      <c r="BI37" s="21">
        <v>118.5</v>
      </c>
      <c r="BJ37" s="20">
        <v>124.47</v>
      </c>
      <c r="BK37" s="21">
        <v>417.6</v>
      </c>
      <c r="BL37" s="20">
        <v>407.82</v>
      </c>
      <c r="BM37" s="21">
        <v>52</v>
      </c>
      <c r="BN37" s="20">
        <v>57.15</v>
      </c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  <c r="IW37" s="20"/>
      <c r="IX37" s="20"/>
      <c r="IY37" s="20"/>
      <c r="IZ37" s="20"/>
      <c r="JA37" s="20"/>
      <c r="JB37" s="20"/>
      <c r="JC37" s="20"/>
      <c r="JD37" s="20"/>
      <c r="JE37" s="20"/>
      <c r="JF37" s="20"/>
      <c r="JG37" s="20"/>
      <c r="JH37" s="20"/>
      <c r="JI37" s="20"/>
      <c r="JJ37" s="20"/>
      <c r="JK37" s="20"/>
      <c r="JL37" s="20"/>
      <c r="JM37" s="20"/>
      <c r="JN37" s="20"/>
      <c r="JO37" s="20"/>
      <c r="JP37" s="20"/>
      <c r="JQ37" s="20"/>
      <c r="JR37" s="20"/>
      <c r="JS37" s="20"/>
      <c r="JT37" s="20"/>
      <c r="JU37" s="20"/>
      <c r="JV37" s="20"/>
      <c r="JW37" s="20"/>
      <c r="JX37" s="20"/>
      <c r="JY37" s="20"/>
      <c r="JZ37" s="20"/>
      <c r="KA37" s="20"/>
      <c r="KB37" s="20"/>
      <c r="KC37" s="20"/>
      <c r="KD37" s="20"/>
      <c r="KE37" s="20"/>
      <c r="KF37" s="20"/>
      <c r="KG37" s="20"/>
      <c r="KH37" s="20"/>
      <c r="KI37" s="20"/>
      <c r="KJ37" s="20"/>
      <c r="KK37" s="20"/>
      <c r="KL37" s="20"/>
      <c r="KM37" s="20"/>
      <c r="KN37" s="20"/>
      <c r="KO37" s="20"/>
      <c r="KP37" s="20"/>
      <c r="KQ37" s="20"/>
      <c r="KR37" s="20"/>
      <c r="KS37" s="20"/>
      <c r="KT37" s="20"/>
      <c r="KU37" s="20"/>
    </row>
    <row r="38" spans="1:307" ht="10" customHeight="1">
      <c r="A38" s="6" t="s">
        <v>143</v>
      </c>
      <c r="B38" s="20">
        <v>739.81234999999992</v>
      </c>
      <c r="C38" s="20">
        <v>997.33825000000002</v>
      </c>
      <c r="D38" s="20">
        <v>1219.3900000000001</v>
      </c>
      <c r="E38" s="20">
        <v>336.69900000000001</v>
      </c>
      <c r="F38" s="20">
        <v>264.65965</v>
      </c>
      <c r="G38" s="20">
        <v>219.28479999999999</v>
      </c>
      <c r="H38" s="20">
        <v>447.72190000000001</v>
      </c>
      <c r="I38" s="20">
        <v>286.86239999999998</v>
      </c>
      <c r="J38" s="20">
        <v>413.50319999999999</v>
      </c>
      <c r="K38" s="20">
        <v>214.16670000000002</v>
      </c>
      <c r="L38" s="20">
        <v>610.74095</v>
      </c>
      <c r="M38" s="20">
        <v>413.50209999999998</v>
      </c>
      <c r="N38" s="20">
        <v>235.3374</v>
      </c>
      <c r="O38" s="20">
        <v>756.59799999999996</v>
      </c>
      <c r="P38" s="20">
        <v>191.77630000000002</v>
      </c>
      <c r="Q38" s="20">
        <v>221.5026</v>
      </c>
      <c r="R38" s="20">
        <v>377.97210000000001</v>
      </c>
      <c r="S38" s="20">
        <v>201.01984999999999</v>
      </c>
      <c r="T38" s="20">
        <v>152.68275</v>
      </c>
      <c r="U38" s="20">
        <v>156.81</v>
      </c>
      <c r="V38" s="20">
        <v>45.76005</v>
      </c>
      <c r="W38" s="20">
        <v>291.64445000000001</v>
      </c>
      <c r="X38" s="20">
        <v>211.0395</v>
      </c>
      <c r="Y38" s="20">
        <v>223.95945</v>
      </c>
      <c r="Z38" s="20">
        <v>219.00945000000002</v>
      </c>
      <c r="AA38" s="20">
        <v>202.61339999999998</v>
      </c>
      <c r="AB38" s="20">
        <v>118.3545</v>
      </c>
      <c r="AC38" s="20">
        <v>121.6116</v>
      </c>
      <c r="AD38" s="20">
        <v>143.45099999999999</v>
      </c>
      <c r="AE38" s="20">
        <v>643.42079999999999</v>
      </c>
      <c r="AF38" s="20">
        <v>123.5223</v>
      </c>
      <c r="AG38" s="20">
        <v>322.92809999999997</v>
      </c>
      <c r="AH38" s="20">
        <v>287.61470000000003</v>
      </c>
      <c r="AI38" s="20">
        <v>173.3826</v>
      </c>
      <c r="AJ38" s="20">
        <v>139.9068</v>
      </c>
      <c r="AK38" s="20">
        <v>175.50730000000001</v>
      </c>
      <c r="AL38" s="20">
        <v>165.43890000000002</v>
      </c>
      <c r="AM38" s="20">
        <v>164.0556</v>
      </c>
      <c r="AN38" s="20">
        <v>4252.3016500000003</v>
      </c>
      <c r="AO38" s="20">
        <v>384.68689999999998</v>
      </c>
      <c r="AP38" s="20">
        <v>212.94899999999998</v>
      </c>
      <c r="AQ38" s="20">
        <v>178.85339999999999</v>
      </c>
      <c r="AR38" s="20">
        <v>270.68975</v>
      </c>
      <c r="AS38" s="20">
        <v>213.1688</v>
      </c>
      <c r="AT38" s="20">
        <v>647.7174</v>
      </c>
      <c r="AU38" s="20">
        <v>423.61109999999996</v>
      </c>
      <c r="AV38" s="20">
        <v>352.94640000000004</v>
      </c>
      <c r="AW38" s="20">
        <v>695.44530000000009</v>
      </c>
      <c r="AX38" s="20">
        <v>548.34450000000004</v>
      </c>
      <c r="AY38" s="20">
        <v>118.6515</v>
      </c>
      <c r="AZ38" s="20">
        <v>114.81305</v>
      </c>
      <c r="BA38" s="20">
        <v>267.42869999999999</v>
      </c>
      <c r="BB38" s="20">
        <v>227.87819999999999</v>
      </c>
      <c r="BC38" s="20"/>
      <c r="BD38" s="20">
        <v>997.33825000000002</v>
      </c>
      <c r="BE38" s="20">
        <v>1001.6266999999999</v>
      </c>
      <c r="BF38" s="20">
        <v>219.00945000000002</v>
      </c>
      <c r="BG38" s="20">
        <v>214.28549999999998</v>
      </c>
      <c r="BH38" s="20"/>
      <c r="BI38" s="21">
        <v>1134</v>
      </c>
      <c r="BJ38" s="20">
        <v>1132.49</v>
      </c>
      <c r="BK38" s="21">
        <v>683.9</v>
      </c>
      <c r="BL38" s="20">
        <v>689.26</v>
      </c>
      <c r="BM38" s="21">
        <v>1340</v>
      </c>
      <c r="BN38" s="20">
        <v>1339.01</v>
      </c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  <c r="IW38" s="20"/>
      <c r="IX38" s="20"/>
      <c r="IY38" s="20"/>
      <c r="IZ38" s="20"/>
      <c r="JA38" s="20"/>
      <c r="JB38" s="20"/>
      <c r="JC38" s="20"/>
      <c r="JD38" s="20"/>
      <c r="JE38" s="20"/>
      <c r="JF38" s="20"/>
      <c r="JG38" s="20"/>
      <c r="JH38" s="20"/>
      <c r="JI38" s="20"/>
      <c r="JJ38" s="20"/>
      <c r="JK38" s="20"/>
      <c r="JL38" s="20"/>
      <c r="JM38" s="20"/>
      <c r="JN38" s="20"/>
      <c r="JO38" s="20"/>
      <c r="JP38" s="20"/>
      <c r="JQ38" s="20"/>
      <c r="JR38" s="20"/>
      <c r="JS38" s="20"/>
      <c r="JT38" s="20"/>
      <c r="JU38" s="20"/>
      <c r="JV38" s="20"/>
      <c r="JW38" s="20"/>
      <c r="JX38" s="20"/>
      <c r="JY38" s="20"/>
      <c r="JZ38" s="20"/>
      <c r="KA38" s="20"/>
      <c r="KB38" s="20"/>
      <c r="KC38" s="20"/>
      <c r="KD38" s="20"/>
      <c r="KE38" s="20"/>
      <c r="KF38" s="20"/>
      <c r="KG38" s="20"/>
      <c r="KH38" s="20"/>
      <c r="KI38" s="20"/>
      <c r="KJ38" s="20"/>
      <c r="KK38" s="20"/>
      <c r="KL38" s="20"/>
      <c r="KM38" s="20"/>
      <c r="KN38" s="20"/>
      <c r="KO38" s="20"/>
      <c r="KP38" s="20"/>
      <c r="KQ38" s="20"/>
      <c r="KR38" s="20"/>
      <c r="KS38" s="20"/>
      <c r="KT38" s="20"/>
      <c r="KU38" s="20"/>
    </row>
    <row r="39" spans="1:307" ht="10" customHeight="1">
      <c r="A39" s="6" t="s">
        <v>144</v>
      </c>
      <c r="B39" s="20">
        <v>143.08100000000002</v>
      </c>
      <c r="C39" s="20">
        <v>152.65289999999999</v>
      </c>
      <c r="D39" s="20">
        <v>28.2</v>
      </c>
      <c r="E39" s="20">
        <v>54.271799999999999</v>
      </c>
      <c r="F39" s="20">
        <v>48.905249999999995</v>
      </c>
      <c r="G39" s="20">
        <v>46.559799999999996</v>
      </c>
      <c r="H39" s="20">
        <v>53.771150000000006</v>
      </c>
      <c r="I39" s="20">
        <v>30.393000000000001</v>
      </c>
      <c r="J39" s="20">
        <v>62.835299999999997</v>
      </c>
      <c r="K39" s="20">
        <v>25.8093</v>
      </c>
      <c r="L39" s="20">
        <v>51.053450000000005</v>
      </c>
      <c r="M39" s="20">
        <v>50.267400000000002</v>
      </c>
      <c r="N39" s="20">
        <v>35.402099999999997</v>
      </c>
      <c r="O39" s="20">
        <v>26.178449999999998</v>
      </c>
      <c r="P39" s="20">
        <v>31.680800000000001</v>
      </c>
      <c r="Q39" s="20">
        <v>27.680400000000002</v>
      </c>
      <c r="R39" s="20">
        <v>23.779799999999998</v>
      </c>
      <c r="S39" s="20">
        <v>25.95955</v>
      </c>
      <c r="T39" s="20">
        <v>18.895049999999998</v>
      </c>
      <c r="U39" s="20">
        <v>9.7200000000000006</v>
      </c>
      <c r="V39" s="20">
        <v>2.5272999999999999</v>
      </c>
      <c r="W39" s="20">
        <v>30.556450000000002</v>
      </c>
      <c r="X39" s="20">
        <v>13.959849999999999</v>
      </c>
      <c r="Y39" s="20">
        <v>54.559150000000002</v>
      </c>
      <c r="Z39" s="20">
        <v>46.735149999999997</v>
      </c>
      <c r="AA39" s="20">
        <v>19.4436</v>
      </c>
      <c r="AB39" s="20">
        <v>13.1274</v>
      </c>
      <c r="AC39" s="20">
        <v>16.9191</v>
      </c>
      <c r="AD39" s="20">
        <v>9.9792000000000005</v>
      </c>
      <c r="AE39" s="20">
        <v>30.442499999999999</v>
      </c>
      <c r="AF39" s="20">
        <v>33.214499999999994</v>
      </c>
      <c r="AG39" s="20">
        <v>29.650499999999997</v>
      </c>
      <c r="AH39" s="20">
        <v>58.287099999999995</v>
      </c>
      <c r="AI39" s="20">
        <v>30.813299999999998</v>
      </c>
      <c r="AJ39" s="20">
        <v>23.2254</v>
      </c>
      <c r="AK39" s="20">
        <v>41.55715</v>
      </c>
      <c r="AL39" s="20">
        <v>30.393000000000001</v>
      </c>
      <c r="AM39" s="20">
        <v>12.726049999999999</v>
      </c>
      <c r="AN39" s="20">
        <v>13.820550000000001</v>
      </c>
      <c r="AO39" s="20">
        <v>48.237599999999993</v>
      </c>
      <c r="AP39" s="20">
        <v>21.611699999999999</v>
      </c>
      <c r="AQ39" s="20">
        <v>12.790799999999999</v>
      </c>
      <c r="AR39" s="20">
        <v>22.686</v>
      </c>
      <c r="AS39" s="20">
        <v>29.193300000000001</v>
      </c>
      <c r="AT39" s="20">
        <v>121.4136</v>
      </c>
      <c r="AU39" s="20">
        <v>43.490699999999997</v>
      </c>
      <c r="AV39" s="20">
        <v>36.994100000000003</v>
      </c>
      <c r="AW39" s="20">
        <v>134.1061</v>
      </c>
      <c r="AX39" s="20">
        <v>46.655549999999998</v>
      </c>
      <c r="AY39" s="20">
        <v>29.501999999999999</v>
      </c>
      <c r="AZ39" s="20">
        <v>111.4997</v>
      </c>
      <c r="BA39" s="20">
        <v>19.077300000000001</v>
      </c>
      <c r="BB39" s="20">
        <v>6.5240999999999998</v>
      </c>
      <c r="BC39" s="20"/>
      <c r="BD39" s="20">
        <v>152.65289999999999</v>
      </c>
      <c r="BE39" s="20">
        <v>152.47380000000001</v>
      </c>
      <c r="BF39" s="20">
        <v>46.735149999999997</v>
      </c>
      <c r="BG39" s="20">
        <v>47.6982</v>
      </c>
      <c r="BH39" s="20"/>
      <c r="BI39" s="21">
        <v>67.790000000000006</v>
      </c>
      <c r="BJ39" s="20">
        <v>68.36</v>
      </c>
      <c r="BK39" s="21">
        <v>46.02</v>
      </c>
      <c r="BL39" s="20">
        <v>46.55</v>
      </c>
      <c r="BM39" s="21">
        <v>245</v>
      </c>
      <c r="BN39" s="20">
        <v>245.53</v>
      </c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  <c r="JY39" s="20"/>
      <c r="JZ39" s="20"/>
      <c r="KA39" s="20"/>
      <c r="KB39" s="20"/>
      <c r="KC39" s="20"/>
      <c r="KD39" s="20"/>
      <c r="KE39" s="20"/>
      <c r="KF39" s="20"/>
      <c r="KG39" s="20"/>
      <c r="KH39" s="20"/>
      <c r="KI39" s="20"/>
      <c r="KJ39" s="20"/>
      <c r="KK39" s="20"/>
      <c r="KL39" s="20"/>
      <c r="KM39" s="20"/>
      <c r="KN39" s="20"/>
      <c r="KO39" s="20"/>
      <c r="KP39" s="20"/>
      <c r="KQ39" s="20"/>
      <c r="KR39" s="20"/>
      <c r="KS39" s="20"/>
      <c r="KT39" s="20"/>
      <c r="KU39" s="20"/>
    </row>
    <row r="40" spans="1:307" ht="10" customHeight="1">
      <c r="A40" s="6" t="s">
        <v>145</v>
      </c>
      <c r="B40" s="20">
        <v>420.06909999999999</v>
      </c>
      <c r="C40" s="20">
        <v>693.36575000000005</v>
      </c>
      <c r="D40" s="20">
        <v>638.91999999999996</v>
      </c>
      <c r="E40" s="20">
        <v>468.83429999999998</v>
      </c>
      <c r="F40" s="20">
        <v>377.6884</v>
      </c>
      <c r="G40" s="20">
        <v>409.58119999999997</v>
      </c>
      <c r="H40" s="20">
        <v>569.47775000000001</v>
      </c>
      <c r="I40" s="20">
        <v>499.13819999999998</v>
      </c>
      <c r="J40" s="20">
        <v>589.43610000000001</v>
      </c>
      <c r="K40" s="20">
        <v>402.09840000000003</v>
      </c>
      <c r="L40" s="20">
        <v>587.85594999999989</v>
      </c>
      <c r="M40" s="20">
        <v>766.8365500000001</v>
      </c>
      <c r="N40" s="20">
        <v>405.29334999999998</v>
      </c>
      <c r="O40" s="20">
        <v>408.25844999999998</v>
      </c>
      <c r="P40" s="20">
        <v>207.44755000000001</v>
      </c>
      <c r="Q40" s="20">
        <v>360.69659999999999</v>
      </c>
      <c r="R40" s="20">
        <v>172.5966</v>
      </c>
      <c r="S40" s="20">
        <v>376.90600000000001</v>
      </c>
      <c r="T40" s="20">
        <v>278.86865</v>
      </c>
      <c r="U40" s="20">
        <v>230.45</v>
      </c>
      <c r="V40" s="20">
        <v>321.26560000000001</v>
      </c>
      <c r="W40" s="20">
        <v>329.30519999999996</v>
      </c>
      <c r="X40" s="20">
        <v>293.02749999999997</v>
      </c>
      <c r="Y40" s="20">
        <v>197.0788</v>
      </c>
      <c r="Z40" s="20">
        <v>184.0352</v>
      </c>
      <c r="AA40" s="20">
        <v>245.322</v>
      </c>
      <c r="AB40" s="20">
        <v>165.3597</v>
      </c>
      <c r="AC40" s="20">
        <v>232.66980000000001</v>
      </c>
      <c r="AD40" s="20">
        <v>375.18030000000005</v>
      </c>
      <c r="AE40" s="20">
        <v>606.87</v>
      </c>
      <c r="AF40" s="20">
        <v>162.31049999999999</v>
      </c>
      <c r="AG40" s="20">
        <v>474.52679999999998</v>
      </c>
      <c r="AH40" s="20">
        <v>215.91499999999999</v>
      </c>
      <c r="AI40" s="20">
        <v>269.82240000000002</v>
      </c>
      <c r="AJ40" s="20">
        <v>290.73329999999999</v>
      </c>
      <c r="AK40" s="20">
        <v>228.13585</v>
      </c>
      <c r="AL40" s="20">
        <v>194.5548</v>
      </c>
      <c r="AM40" s="20">
        <v>319.07659999999998</v>
      </c>
      <c r="AN40" s="20">
        <v>1474.7989500000001</v>
      </c>
      <c r="AO40" s="20">
        <v>388.81614999999999</v>
      </c>
      <c r="AP40" s="20">
        <v>270.12150000000003</v>
      </c>
      <c r="AQ40" s="20">
        <v>648.04410000000007</v>
      </c>
      <c r="AR40" s="20">
        <v>441.42179999999996</v>
      </c>
      <c r="AS40" s="20">
        <v>826.82510000000002</v>
      </c>
      <c r="AT40" s="20">
        <v>159.7167</v>
      </c>
      <c r="AU40" s="20">
        <v>324.66059999999999</v>
      </c>
      <c r="AV40" s="20">
        <v>427.05399999999997</v>
      </c>
      <c r="AW40" s="20">
        <v>154.94139999999999</v>
      </c>
      <c r="AX40" s="20">
        <v>373.86130000000003</v>
      </c>
      <c r="AY40" s="20">
        <v>233.16480000000001</v>
      </c>
      <c r="AZ40" s="20">
        <v>72.067850000000007</v>
      </c>
      <c r="BA40" s="20">
        <v>547.53930000000003</v>
      </c>
      <c r="BB40" s="20">
        <v>367.15140000000002</v>
      </c>
      <c r="BC40" s="20"/>
      <c r="BD40" s="20">
        <v>693.36575000000005</v>
      </c>
      <c r="BE40" s="20">
        <v>692.20159999999998</v>
      </c>
      <c r="BF40" s="20">
        <v>184.0352</v>
      </c>
      <c r="BG40" s="20">
        <v>186.65459999999999</v>
      </c>
      <c r="BH40" s="20"/>
      <c r="BI40" s="21">
        <v>659.5</v>
      </c>
      <c r="BJ40" s="20">
        <v>659.15</v>
      </c>
      <c r="BK40" s="21">
        <v>337.4</v>
      </c>
      <c r="BL40" s="20">
        <v>328.76</v>
      </c>
      <c r="BM40" s="21">
        <v>240</v>
      </c>
      <c r="BN40" s="20">
        <v>239.57</v>
      </c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  <c r="JF40" s="20"/>
      <c r="JG40" s="20"/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  <c r="JW40" s="20"/>
      <c r="JX40" s="20"/>
      <c r="JY40" s="20"/>
      <c r="JZ40" s="20"/>
      <c r="KA40" s="20"/>
      <c r="KB40" s="20"/>
      <c r="KC40" s="20"/>
      <c r="KD40" s="20"/>
      <c r="KE40" s="20"/>
      <c r="KF40" s="20"/>
      <c r="KG40" s="20"/>
      <c r="KH40" s="20"/>
      <c r="KI40" s="20"/>
      <c r="KJ40" s="20"/>
      <c r="KK40" s="20"/>
      <c r="KL40" s="20"/>
      <c r="KM40" s="20"/>
      <c r="KN40" s="20"/>
      <c r="KO40" s="20"/>
      <c r="KP40" s="20"/>
      <c r="KQ40" s="20"/>
      <c r="KR40" s="20"/>
      <c r="KS40" s="20"/>
      <c r="KT40" s="20"/>
      <c r="KU40" s="20"/>
    </row>
    <row r="41" spans="1:307" ht="10" customHeight="1">
      <c r="A41" s="6" t="s">
        <v>146</v>
      </c>
      <c r="B41" s="20">
        <v>191.504864</v>
      </c>
      <c r="C41" s="20">
        <v>229.52724674999996</v>
      </c>
      <c r="D41" s="20">
        <v>147.16066999999998</v>
      </c>
      <c r="E41" s="20">
        <v>146.02785120000001</v>
      </c>
      <c r="F41" s="20">
        <v>87.405048649999983</v>
      </c>
      <c r="G41" s="20">
        <v>91.361773999999997</v>
      </c>
      <c r="H41" s="20">
        <v>66.526712849999981</v>
      </c>
      <c r="I41" s="20">
        <v>94.583421899999976</v>
      </c>
      <c r="J41" s="20">
        <v>89.932787999999988</v>
      </c>
      <c r="K41" s="20">
        <v>89.450271899999976</v>
      </c>
      <c r="L41" s="20">
        <v>199.68715695</v>
      </c>
      <c r="M41" s="20">
        <v>108.18580274999998</v>
      </c>
      <c r="N41" s="20">
        <v>128.27524080000001</v>
      </c>
      <c r="O41" s="20">
        <v>94.235663949999989</v>
      </c>
      <c r="P41" s="20">
        <v>124.20988969999998</v>
      </c>
      <c r="Q41" s="20">
        <v>193.67374949999999</v>
      </c>
      <c r="R41" s="20">
        <v>105.72235739999999</v>
      </c>
      <c r="S41" s="20">
        <v>110.25975089999999</v>
      </c>
      <c r="T41" s="20">
        <v>124.76706979999999</v>
      </c>
      <c r="U41" s="20">
        <v>79.714190000000002</v>
      </c>
      <c r="V41" s="20">
        <v>40.405875399999992</v>
      </c>
      <c r="W41" s="20">
        <v>93.678483850000006</v>
      </c>
      <c r="X41" s="20">
        <v>72.1238685</v>
      </c>
      <c r="Y41" s="20">
        <v>82.76768835</v>
      </c>
      <c r="Z41" s="20">
        <v>78.696530049999993</v>
      </c>
      <c r="AA41" s="20">
        <v>49.504098599999992</v>
      </c>
      <c r="AB41" s="20">
        <v>74.913191099999992</v>
      </c>
      <c r="AC41" s="20">
        <v>117.71339579999999</v>
      </c>
      <c r="AD41" s="20">
        <v>224.19545939999998</v>
      </c>
      <c r="AE41" s="20">
        <v>95.178867299999979</v>
      </c>
      <c r="AF41" s="20">
        <v>79.871813999999986</v>
      </c>
      <c r="AG41" s="20">
        <v>140.22739169999997</v>
      </c>
      <c r="AH41" s="20">
        <v>116.84273059999998</v>
      </c>
      <c r="AI41" s="20">
        <v>92.097888449999985</v>
      </c>
      <c r="AJ41" s="20">
        <v>74.748930299999998</v>
      </c>
      <c r="AK41" s="20">
        <v>94.177228999999983</v>
      </c>
      <c r="AL41" s="20">
        <v>110.70151289999998</v>
      </c>
      <c r="AM41" s="20">
        <v>79.738663199999991</v>
      </c>
      <c r="AN41" s="20">
        <v>302.85833879999996</v>
      </c>
      <c r="AO41" s="20">
        <v>88.003501349999993</v>
      </c>
      <c r="AP41" s="20">
        <v>50.397266699999996</v>
      </c>
      <c r="AQ41" s="20">
        <v>180.26596169999999</v>
      </c>
      <c r="AR41" s="20">
        <v>160.60200475000002</v>
      </c>
      <c r="AS41" s="20">
        <v>234.30455019999999</v>
      </c>
      <c r="AT41" s="20">
        <v>163.09044180000001</v>
      </c>
      <c r="AU41" s="20">
        <v>103.89495600000001</v>
      </c>
      <c r="AV41" s="20">
        <v>105.27608445</v>
      </c>
      <c r="AW41" s="20">
        <v>147.37413645000001</v>
      </c>
      <c r="AX41" s="20">
        <v>168.7017525</v>
      </c>
      <c r="AY41" s="20">
        <v>169.31181959999998</v>
      </c>
      <c r="AZ41" s="20">
        <v>913.95724999999993</v>
      </c>
      <c r="BA41" s="20">
        <v>125.01273509999999</v>
      </c>
      <c r="BB41" s="20">
        <v>132.17861249999999</v>
      </c>
      <c r="BC41" s="20"/>
      <c r="BD41" s="20">
        <v>229.52724674999996</v>
      </c>
      <c r="BE41" s="20">
        <v>228.52638619999996</v>
      </c>
      <c r="BF41" s="20">
        <v>78.696530049999993</v>
      </c>
      <c r="BG41" s="20">
        <v>81.658150199999994</v>
      </c>
      <c r="BH41" s="20"/>
      <c r="BI41" s="21">
        <v>232</v>
      </c>
      <c r="BJ41" s="20">
        <v>236.40488999999999</v>
      </c>
      <c r="BK41" s="21">
        <v>186.5</v>
      </c>
      <c r="BL41" s="20">
        <v>182.08682999999999</v>
      </c>
      <c r="BM41" s="21">
        <v>550</v>
      </c>
      <c r="BN41" s="20">
        <v>572.04</v>
      </c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  <c r="IW41" s="20"/>
      <c r="IX41" s="20"/>
      <c r="IY41" s="20"/>
      <c r="IZ41" s="20"/>
      <c r="JA41" s="20"/>
      <c r="JB41" s="20"/>
      <c r="JC41" s="20"/>
      <c r="JD41" s="20"/>
      <c r="JE41" s="20"/>
      <c r="JF41" s="20"/>
      <c r="JG41" s="20"/>
      <c r="JH41" s="20"/>
      <c r="JI41" s="20"/>
      <c r="JJ41" s="20"/>
      <c r="JK41" s="20"/>
      <c r="JL41" s="20"/>
      <c r="JM41" s="20"/>
      <c r="JN41" s="20"/>
      <c r="JO41" s="20"/>
      <c r="JP41" s="20"/>
      <c r="JQ41" s="20"/>
      <c r="JR41" s="20"/>
      <c r="JS41" s="20"/>
      <c r="JT41" s="20"/>
      <c r="JU41" s="20"/>
      <c r="JV41" s="20"/>
      <c r="JW41" s="20"/>
      <c r="JX41" s="20"/>
      <c r="JY41" s="20"/>
      <c r="JZ41" s="20"/>
      <c r="KA41" s="20"/>
      <c r="KB41" s="20"/>
      <c r="KC41" s="20"/>
      <c r="KD41" s="20"/>
      <c r="KE41" s="20"/>
      <c r="KF41" s="20"/>
      <c r="KG41" s="20"/>
      <c r="KH41" s="20"/>
      <c r="KI41" s="20"/>
      <c r="KJ41" s="20"/>
      <c r="KK41" s="20"/>
      <c r="KL41" s="20"/>
      <c r="KM41" s="20"/>
      <c r="KN41" s="20"/>
      <c r="KO41" s="20"/>
      <c r="KP41" s="20"/>
      <c r="KQ41" s="20"/>
      <c r="KR41" s="20"/>
      <c r="KS41" s="20"/>
      <c r="KT41" s="20"/>
      <c r="KU41" s="20"/>
    </row>
    <row r="42" spans="1:307" ht="10" customHeight="1">
      <c r="A42" s="6" t="s">
        <v>147</v>
      </c>
      <c r="B42" s="20">
        <v>21.681049999999999</v>
      </c>
      <c r="C42" s="20">
        <v>37.66075</v>
      </c>
      <c r="D42" s="20">
        <v>23.23</v>
      </c>
      <c r="E42" s="20">
        <v>25.363800000000001</v>
      </c>
      <c r="F42" s="20">
        <v>20.596350000000001</v>
      </c>
      <c r="G42" s="20">
        <v>19.070800000000002</v>
      </c>
      <c r="H42" s="20">
        <v>16.538149999999998</v>
      </c>
      <c r="I42" s="20">
        <v>20.918699999999998</v>
      </c>
      <c r="J42" s="20">
        <v>23.759999999999998</v>
      </c>
      <c r="K42" s="20">
        <v>22.2255</v>
      </c>
      <c r="L42" s="20">
        <v>26.636150000000001</v>
      </c>
      <c r="M42" s="20">
        <v>23.282999999999998</v>
      </c>
      <c r="N42" s="20">
        <v>20.477099999999997</v>
      </c>
      <c r="O42" s="20">
        <v>22.069099999999999</v>
      </c>
      <c r="P42" s="20">
        <v>24.9148</v>
      </c>
      <c r="Q42" s="20">
        <v>44.3322</v>
      </c>
      <c r="R42" s="20">
        <v>19.651500000000002</v>
      </c>
      <c r="S42" s="20">
        <v>29.352499999999999</v>
      </c>
      <c r="T42" s="20">
        <v>34.068800000000003</v>
      </c>
      <c r="U42" s="20">
        <v>21.95</v>
      </c>
      <c r="V42" s="20">
        <v>18.536849999999998</v>
      </c>
      <c r="W42" s="20">
        <v>25.322749999999999</v>
      </c>
      <c r="X42" s="20">
        <v>20.278099999999998</v>
      </c>
      <c r="Y42" s="20">
        <v>20.950949999999999</v>
      </c>
      <c r="Z42" s="20">
        <v>19.71095</v>
      </c>
      <c r="AA42" s="20">
        <v>17.829900000000002</v>
      </c>
      <c r="AB42" s="20">
        <v>20.720700000000001</v>
      </c>
      <c r="AC42" s="20">
        <v>27.4923</v>
      </c>
      <c r="AD42" s="20">
        <v>45.0351</v>
      </c>
      <c r="AE42" s="20">
        <v>23.641199999999998</v>
      </c>
      <c r="AF42" s="20">
        <v>19.206</v>
      </c>
      <c r="AG42" s="20">
        <v>28.4328</v>
      </c>
      <c r="AH42" s="20">
        <v>18.63635</v>
      </c>
      <c r="AI42" s="20">
        <v>24.361199999999997</v>
      </c>
      <c r="AJ42" s="20">
        <v>21.680999999999997</v>
      </c>
      <c r="AK42" s="20">
        <v>22.497399999999999</v>
      </c>
      <c r="AL42" s="20">
        <v>20.156399999999998</v>
      </c>
      <c r="AM42" s="20">
        <v>18.437350000000002</v>
      </c>
      <c r="AN42" s="20">
        <v>26.258050000000001</v>
      </c>
      <c r="AO42" s="20">
        <v>23.511849999999999</v>
      </c>
      <c r="AP42" s="20">
        <v>17.0181</v>
      </c>
      <c r="AQ42" s="20">
        <v>19.611899999999999</v>
      </c>
      <c r="AR42" s="20">
        <v>25.95955</v>
      </c>
      <c r="AS42" s="20">
        <v>30.158449999999998</v>
      </c>
      <c r="AT42" s="20">
        <v>21.710699999999999</v>
      </c>
      <c r="AU42" s="20">
        <v>39.144599999999997</v>
      </c>
      <c r="AV42" s="20">
        <v>15.03445</v>
      </c>
      <c r="AW42" s="20">
        <v>27.07395</v>
      </c>
      <c r="AX42" s="20">
        <v>22.098950000000002</v>
      </c>
      <c r="AY42" s="20">
        <v>27.917999999999999</v>
      </c>
      <c r="AZ42" s="20">
        <v>29.651</v>
      </c>
      <c r="BA42" s="20">
        <v>27.937799999999999</v>
      </c>
      <c r="BB42" s="20">
        <v>31.561199999999999</v>
      </c>
      <c r="BC42" s="20"/>
      <c r="BD42" s="20">
        <v>37.66075</v>
      </c>
      <c r="BE42" s="20">
        <v>37.909500000000001</v>
      </c>
      <c r="BF42" s="20">
        <v>19.71095</v>
      </c>
      <c r="BG42" s="20">
        <v>21.255299999999998</v>
      </c>
      <c r="BH42" s="20"/>
      <c r="BI42" s="21">
        <v>19.14</v>
      </c>
      <c r="BJ42" s="20">
        <v>18.96</v>
      </c>
      <c r="BK42" s="21">
        <v>36.07</v>
      </c>
      <c r="BL42" s="20">
        <v>35.92</v>
      </c>
      <c r="BM42" s="21">
        <v>28</v>
      </c>
      <c r="BN42" s="20">
        <v>25.68</v>
      </c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  <c r="IW42" s="20"/>
      <c r="IX42" s="20"/>
      <c r="IY42" s="20"/>
      <c r="IZ42" s="20"/>
      <c r="JA42" s="20"/>
      <c r="JB42" s="20"/>
      <c r="JC42" s="20"/>
      <c r="JD42" s="20"/>
      <c r="JE42" s="20"/>
      <c r="JF42" s="20"/>
      <c r="JG42" s="20"/>
      <c r="JH42" s="20"/>
      <c r="JI42" s="20"/>
      <c r="JJ42" s="20"/>
      <c r="JK42" s="20"/>
      <c r="JL42" s="20"/>
      <c r="JM42" s="20"/>
      <c r="JN42" s="20"/>
      <c r="JO42" s="20"/>
      <c r="JP42" s="20"/>
      <c r="JQ42" s="20"/>
      <c r="JR42" s="20"/>
      <c r="JS42" s="20"/>
      <c r="JT42" s="20"/>
      <c r="JU42" s="20"/>
      <c r="JV42" s="20"/>
      <c r="JW42" s="20"/>
      <c r="JX42" s="20"/>
      <c r="JY42" s="20"/>
      <c r="JZ42" s="20"/>
      <c r="KA42" s="20"/>
      <c r="KB42" s="20"/>
      <c r="KC42" s="20"/>
      <c r="KD42" s="20"/>
      <c r="KE42" s="20"/>
      <c r="KF42" s="20"/>
      <c r="KG42" s="20"/>
      <c r="KH42" s="20"/>
      <c r="KI42" s="20"/>
      <c r="KJ42" s="20"/>
      <c r="KK42" s="20"/>
      <c r="KL42" s="20"/>
      <c r="KM42" s="20"/>
      <c r="KN42" s="20"/>
      <c r="KO42" s="20"/>
      <c r="KP42" s="20"/>
      <c r="KQ42" s="20"/>
      <c r="KR42" s="20"/>
      <c r="KS42" s="20"/>
      <c r="KT42" s="20"/>
      <c r="KU42" s="20"/>
    </row>
    <row r="43" spans="1:307" s="26" customFormat="1" ht="10" customHeight="1">
      <c r="A43" s="23" t="s">
        <v>148</v>
      </c>
      <c r="B43" s="24">
        <v>8.2087500000000002</v>
      </c>
      <c r="C43" s="24">
        <v>16.666250000000002</v>
      </c>
      <c r="D43" s="24">
        <v>53.79</v>
      </c>
      <c r="E43" s="24">
        <v>56.578499999999998</v>
      </c>
      <c r="F43" s="24">
        <v>5.9888000000000003</v>
      </c>
      <c r="G43" s="24">
        <v>6.8109999999999999</v>
      </c>
      <c r="H43" s="24">
        <v>4.3241499999999995</v>
      </c>
      <c r="I43" s="24">
        <v>5.0589000000000004</v>
      </c>
      <c r="J43" s="24">
        <v>4.7618999999999998</v>
      </c>
      <c r="K43" s="24">
        <v>8.0190000000000001</v>
      </c>
      <c r="L43" s="24">
        <v>47.799799999999998</v>
      </c>
      <c r="M43" s="24">
        <v>24.715799999999998</v>
      </c>
      <c r="N43" s="24">
        <v>45.929199999999994</v>
      </c>
      <c r="O43" s="24">
        <v>21.412399999999998</v>
      </c>
      <c r="P43" s="24">
        <v>10.835550000000001</v>
      </c>
      <c r="Q43" s="24">
        <v>9.1970999999999989</v>
      </c>
      <c r="R43" s="24">
        <v>6.5141999999999998</v>
      </c>
      <c r="S43" s="24">
        <v>7.1540500000000007</v>
      </c>
      <c r="T43" s="24">
        <v>5.3730000000000002</v>
      </c>
      <c r="U43" s="24">
        <v>3.04</v>
      </c>
      <c r="V43" s="24">
        <v>1.32335</v>
      </c>
      <c r="W43" s="24">
        <v>4.7660499999999999</v>
      </c>
      <c r="X43" s="24">
        <v>2.37805</v>
      </c>
      <c r="Y43" s="24">
        <v>4.7772499999999996</v>
      </c>
      <c r="Z43" s="24">
        <v>3.6715499999999999</v>
      </c>
      <c r="AA43" s="24">
        <v>0.99990000000000001</v>
      </c>
      <c r="AB43" s="24">
        <v>1.9701</v>
      </c>
      <c r="AC43" s="24">
        <v>3.9996</v>
      </c>
      <c r="AD43" s="24">
        <v>8.91</v>
      </c>
      <c r="AE43" s="24">
        <v>11.5632</v>
      </c>
      <c r="AF43" s="24">
        <v>14.9787</v>
      </c>
      <c r="AG43" s="24">
        <v>23.0274</v>
      </c>
      <c r="AH43" s="24">
        <v>9.243549999999999</v>
      </c>
      <c r="AI43" s="24">
        <v>3.9094499999999996</v>
      </c>
      <c r="AJ43" s="24">
        <v>3.0590999999999999</v>
      </c>
      <c r="AK43" s="24">
        <v>2.9352999999999998</v>
      </c>
      <c r="AL43" s="24">
        <v>3.9698999999999995</v>
      </c>
      <c r="AM43" s="24">
        <v>2.6268000000000002</v>
      </c>
      <c r="AN43" s="24">
        <v>40.675600000000003</v>
      </c>
      <c r="AO43" s="24">
        <v>2.05965</v>
      </c>
      <c r="AP43" s="24">
        <v>1.7225999999999999</v>
      </c>
      <c r="AQ43" s="24">
        <v>19.225800000000003</v>
      </c>
      <c r="AR43" s="24">
        <v>12.935</v>
      </c>
      <c r="AS43" s="24">
        <v>27.86</v>
      </c>
      <c r="AT43" s="24">
        <v>15.84</v>
      </c>
      <c r="AU43" s="24">
        <v>8.8605</v>
      </c>
      <c r="AV43" s="24">
        <v>7.7411000000000003</v>
      </c>
      <c r="AW43" s="24">
        <v>17.14385</v>
      </c>
      <c r="AX43" s="24">
        <v>14.367799999999999</v>
      </c>
      <c r="AY43" s="24">
        <v>11.662199999999999</v>
      </c>
      <c r="AZ43" s="24">
        <v>130.04649999999998</v>
      </c>
      <c r="BA43" s="24">
        <v>4.8411</v>
      </c>
      <c r="BB43" s="24">
        <v>5.2568999999999999</v>
      </c>
      <c r="BC43" s="24"/>
      <c r="BD43" s="24">
        <v>16.666250000000002</v>
      </c>
      <c r="BE43" s="24">
        <v>16.327950000000001</v>
      </c>
      <c r="BF43" s="24">
        <v>3.6715499999999999</v>
      </c>
      <c r="BG43" s="24">
        <v>4.2074999999999996</v>
      </c>
      <c r="BH43" s="24"/>
      <c r="BI43" s="25">
        <v>14.12</v>
      </c>
      <c r="BJ43" s="24">
        <v>13.43</v>
      </c>
      <c r="BK43" s="25">
        <v>12.44</v>
      </c>
      <c r="BL43" s="24">
        <v>13.07</v>
      </c>
      <c r="BM43" s="25">
        <v>27</v>
      </c>
      <c r="BN43" s="24">
        <v>26.7</v>
      </c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  <c r="IW43" s="24"/>
      <c r="IX43" s="24"/>
      <c r="IY43" s="24"/>
      <c r="IZ43" s="24"/>
      <c r="JA43" s="24"/>
      <c r="JB43" s="24"/>
      <c r="JC43" s="24"/>
      <c r="JD43" s="24"/>
      <c r="JE43" s="24"/>
      <c r="JF43" s="24"/>
      <c r="JG43" s="24"/>
      <c r="JH43" s="24"/>
      <c r="JI43" s="24"/>
      <c r="JJ43" s="24"/>
      <c r="JK43" s="24"/>
      <c r="JL43" s="24"/>
      <c r="JM43" s="24"/>
      <c r="JN43" s="24"/>
      <c r="JO43" s="24"/>
      <c r="JP43" s="24"/>
      <c r="JQ43" s="24"/>
      <c r="JR43" s="24"/>
      <c r="JS43" s="24"/>
      <c r="JT43" s="24"/>
      <c r="JU43" s="24"/>
      <c r="JV43" s="24"/>
      <c r="JW43" s="24"/>
      <c r="JX43" s="24"/>
      <c r="JY43" s="24"/>
      <c r="JZ43" s="24"/>
      <c r="KA43" s="24"/>
      <c r="KB43" s="24"/>
      <c r="KC43" s="24"/>
      <c r="KD43" s="24"/>
      <c r="KE43" s="24"/>
      <c r="KF43" s="24"/>
      <c r="KG43" s="24"/>
      <c r="KH43" s="24"/>
      <c r="KI43" s="24"/>
      <c r="KJ43" s="24"/>
      <c r="KK43" s="24"/>
      <c r="KL43" s="24"/>
      <c r="KM43" s="24"/>
      <c r="KN43" s="24"/>
      <c r="KO43" s="24"/>
      <c r="KP43" s="24"/>
      <c r="KQ43" s="24"/>
      <c r="KR43" s="24"/>
      <c r="KS43" s="24"/>
      <c r="KT43" s="24"/>
      <c r="KU43" s="24"/>
    </row>
    <row r="44" spans="1:307" ht="10" customHeight="1">
      <c r="A44" s="6" t="s">
        <v>149</v>
      </c>
      <c r="B44" s="20">
        <v>16.984649999999998</v>
      </c>
      <c r="C44" s="20">
        <v>18.765699999999999</v>
      </c>
      <c r="D44" s="20">
        <v>18.399999999999999</v>
      </c>
      <c r="E44" s="20">
        <v>17.334900000000001</v>
      </c>
      <c r="F44" s="20">
        <v>14.134749999999999</v>
      </c>
      <c r="G44" s="20">
        <v>13.4848</v>
      </c>
      <c r="H44" s="20">
        <v>14.174150000000001</v>
      </c>
      <c r="I44" s="20">
        <v>14.2857</v>
      </c>
      <c r="J44" s="20">
        <v>13.850099999999999</v>
      </c>
      <c r="K44" s="20">
        <v>13.0482</v>
      </c>
      <c r="L44" s="20">
        <v>20.288050000000002</v>
      </c>
      <c r="M44" s="20">
        <v>15.9399</v>
      </c>
      <c r="N44" s="20">
        <v>15.57175</v>
      </c>
      <c r="O44" s="20">
        <v>14.895150000000001</v>
      </c>
      <c r="P44" s="20">
        <v>20.934799999999999</v>
      </c>
      <c r="Q44" s="20">
        <v>19.354500000000002</v>
      </c>
      <c r="R44" s="20">
        <v>15.8895</v>
      </c>
      <c r="S44" s="20">
        <v>18.805499999999999</v>
      </c>
      <c r="T44" s="20">
        <v>18.308</v>
      </c>
      <c r="U44" s="20">
        <v>18.62</v>
      </c>
      <c r="V44" s="20">
        <v>11.49225</v>
      </c>
      <c r="W44" s="20">
        <v>16.80555</v>
      </c>
      <c r="X44" s="20">
        <v>18.377649999999999</v>
      </c>
      <c r="Y44" s="20">
        <v>16.853349999999999</v>
      </c>
      <c r="Z44" s="20">
        <v>15.701099999999999</v>
      </c>
      <c r="AA44" s="20">
        <v>14.9787</v>
      </c>
      <c r="AB44" s="20">
        <v>15.6816</v>
      </c>
      <c r="AC44" s="20">
        <v>17.364599999999999</v>
      </c>
      <c r="AD44" s="20">
        <v>20.661300000000001</v>
      </c>
      <c r="AE44" s="20">
        <v>16.0974</v>
      </c>
      <c r="AF44" s="20">
        <v>15.0876</v>
      </c>
      <c r="AG44" s="20">
        <v>19.057500000000001</v>
      </c>
      <c r="AH44" s="20">
        <v>15.1439</v>
      </c>
      <c r="AI44" s="20">
        <v>17.677949999999999</v>
      </c>
      <c r="AJ44" s="20">
        <v>15.473700000000001</v>
      </c>
      <c r="AK44" s="20">
        <v>16.636649999999999</v>
      </c>
      <c r="AL44" s="20">
        <v>17.295299999999997</v>
      </c>
      <c r="AM44" s="20">
        <v>15.77075</v>
      </c>
      <c r="AN44" s="20">
        <v>20.407450000000001</v>
      </c>
      <c r="AO44" s="20">
        <v>18.885100000000001</v>
      </c>
      <c r="AP44" s="20">
        <v>13.751100000000001</v>
      </c>
      <c r="AQ44" s="20">
        <v>21.849299999999999</v>
      </c>
      <c r="AR44" s="20">
        <v>17.681149999999999</v>
      </c>
      <c r="AS44" s="20">
        <v>23.03425</v>
      </c>
      <c r="AT44" s="20">
        <v>13.513500000000001</v>
      </c>
      <c r="AU44" s="20">
        <v>19.007999999999999</v>
      </c>
      <c r="AV44" s="20">
        <v>17.9498</v>
      </c>
      <c r="AW44" s="20">
        <v>13.54195</v>
      </c>
      <c r="AX44" s="20">
        <v>16.606550000000002</v>
      </c>
      <c r="AY44" s="20">
        <v>17.404199999999999</v>
      </c>
      <c r="AZ44" s="20">
        <v>28.1386</v>
      </c>
      <c r="BA44" s="20">
        <v>17.919</v>
      </c>
      <c r="BB44" s="20">
        <v>15.7608</v>
      </c>
      <c r="BC44" s="20"/>
      <c r="BD44" s="20">
        <v>18.765699999999999</v>
      </c>
      <c r="BE44" s="20">
        <v>18.964699999999997</v>
      </c>
      <c r="BF44" s="20">
        <v>15.701099999999999</v>
      </c>
      <c r="BG44" s="20">
        <v>16.344900000000003</v>
      </c>
      <c r="BH44" s="20"/>
      <c r="BI44" s="21">
        <v>20.420000000000002</v>
      </c>
      <c r="BJ44" s="20">
        <v>20.76</v>
      </c>
      <c r="BK44" s="21">
        <v>22.07</v>
      </c>
      <c r="BL44" s="20">
        <v>23.43</v>
      </c>
      <c r="BM44" s="21">
        <v>22</v>
      </c>
      <c r="BN44" s="20">
        <v>22.39</v>
      </c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</row>
    <row r="45" spans="1:307" ht="10" customHeight="1">
      <c r="A45" s="6" t="s">
        <v>150</v>
      </c>
      <c r="B45" s="20">
        <v>4.3282499999999997</v>
      </c>
      <c r="C45" s="20">
        <v>11.49225</v>
      </c>
      <c r="D45" s="20">
        <v>42.05</v>
      </c>
      <c r="E45" s="20">
        <v>128.6703</v>
      </c>
      <c r="F45" s="20">
        <v>52.027700000000003</v>
      </c>
      <c r="G45" s="20">
        <v>54.978000000000002</v>
      </c>
      <c r="H45" s="20">
        <v>67.078499999999991</v>
      </c>
      <c r="I45" s="20">
        <v>69.834600000000009</v>
      </c>
      <c r="J45" s="20">
        <v>50.846399999999996</v>
      </c>
      <c r="K45" s="20">
        <v>51.836399999999998</v>
      </c>
      <c r="L45" s="20">
        <v>33.859850000000002</v>
      </c>
      <c r="M45" s="20">
        <v>40.715400000000002</v>
      </c>
      <c r="N45" s="20">
        <v>42.605899999999998</v>
      </c>
      <c r="O45" s="20">
        <v>81.2119</v>
      </c>
      <c r="P45" s="20">
        <v>64.704850000000008</v>
      </c>
      <c r="Q45" s="20">
        <v>60.053399999999996</v>
      </c>
      <c r="R45" s="20">
        <v>52.638300000000001</v>
      </c>
      <c r="S45" s="20">
        <v>82.445700000000002</v>
      </c>
      <c r="T45" s="20">
        <v>36.098599999999998</v>
      </c>
      <c r="U45" s="20">
        <v>148.66999999999999</v>
      </c>
      <c r="V45" s="20">
        <v>119.17115</v>
      </c>
      <c r="W45" s="20">
        <v>54.834449999999997</v>
      </c>
      <c r="X45" s="20">
        <v>88.525149999999996</v>
      </c>
      <c r="Y45" s="20">
        <v>29.2151</v>
      </c>
      <c r="Z45" s="20">
        <v>45.939150000000005</v>
      </c>
      <c r="AA45" s="20">
        <v>40.7286</v>
      </c>
      <c r="AB45" s="20">
        <v>23.294700000000002</v>
      </c>
      <c r="AC45" s="20">
        <v>75.329099999999997</v>
      </c>
      <c r="AD45" s="20">
        <v>60.182099999999998</v>
      </c>
      <c r="AE45" s="20">
        <v>33.739199999999997</v>
      </c>
      <c r="AF45" s="20">
        <v>65.914199999999994</v>
      </c>
      <c r="AG45" s="20">
        <v>48.618899999999996</v>
      </c>
      <c r="AH45" s="20">
        <v>5.8307000000000002</v>
      </c>
      <c r="AI45" s="20">
        <v>39.948749999999997</v>
      </c>
      <c r="AJ45" s="20">
        <v>54.212399999999995</v>
      </c>
      <c r="AK45" s="20">
        <v>13.3566</v>
      </c>
      <c r="AL45" s="20">
        <v>7.8606000000000007</v>
      </c>
      <c r="AM45" s="20">
        <v>26.31775</v>
      </c>
      <c r="AN45" s="20">
        <v>57.0931</v>
      </c>
      <c r="AO45" s="20">
        <v>16.755800000000001</v>
      </c>
      <c r="AP45" s="20">
        <v>105.92999999999999</v>
      </c>
      <c r="AQ45" s="20">
        <v>19.037700000000001</v>
      </c>
      <c r="AR45" s="20">
        <v>43.1631</v>
      </c>
      <c r="AS45" s="20">
        <v>21.5915</v>
      </c>
      <c r="AT45" s="20">
        <v>1.6731</v>
      </c>
      <c r="AU45" s="20">
        <v>45.7776</v>
      </c>
      <c r="AV45" s="20">
        <v>24.636200000000002</v>
      </c>
      <c r="AW45" s="20">
        <v>9.8505000000000003</v>
      </c>
      <c r="AX45" s="20">
        <v>16.238399999999999</v>
      </c>
      <c r="AY45" s="20">
        <v>4.9005000000000001</v>
      </c>
      <c r="AZ45" s="20">
        <v>5.3730000000000002</v>
      </c>
      <c r="BA45" s="20">
        <v>5.3262</v>
      </c>
      <c r="BB45" s="20">
        <v>24.363899999999997</v>
      </c>
      <c r="BC45" s="20"/>
      <c r="BD45" s="20">
        <v>11.49225</v>
      </c>
      <c r="BE45" s="20">
        <v>11.243500000000001</v>
      </c>
      <c r="BF45" s="20">
        <v>45.939150000000005</v>
      </c>
      <c r="BG45" s="20">
        <v>45.0747</v>
      </c>
      <c r="BH45" s="20"/>
      <c r="BI45" s="21">
        <v>51.51</v>
      </c>
      <c r="BJ45" s="20">
        <v>50.62</v>
      </c>
      <c r="BK45" s="21">
        <v>19.66</v>
      </c>
      <c r="BL45" s="20">
        <v>20.29</v>
      </c>
      <c r="BM45" s="21">
        <v>43</v>
      </c>
      <c r="BN45" s="20">
        <v>42.97</v>
      </c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  <c r="IW45" s="20"/>
      <c r="IX45" s="20"/>
      <c r="IY45" s="20"/>
      <c r="IZ45" s="20"/>
      <c r="JA45" s="20"/>
      <c r="JB45" s="20"/>
      <c r="JC45" s="20"/>
      <c r="JD45" s="20"/>
      <c r="JE45" s="20"/>
      <c r="JF45" s="20"/>
      <c r="JG45" s="20"/>
      <c r="JH45" s="20"/>
      <c r="JI45" s="20"/>
      <c r="JJ45" s="20"/>
      <c r="JK45" s="20"/>
      <c r="JL45" s="20"/>
      <c r="JM45" s="20"/>
      <c r="JN45" s="20"/>
      <c r="JO45" s="20"/>
      <c r="JP45" s="20"/>
      <c r="JQ45" s="20"/>
      <c r="JR45" s="20"/>
      <c r="JS45" s="20"/>
      <c r="JT45" s="20"/>
      <c r="JU45" s="20"/>
      <c r="JV45" s="20"/>
      <c r="JW45" s="20"/>
      <c r="JX45" s="20"/>
      <c r="JY45" s="20"/>
      <c r="JZ45" s="20"/>
      <c r="KA45" s="20"/>
      <c r="KB45" s="20"/>
      <c r="KC45" s="20"/>
      <c r="KD45" s="20"/>
      <c r="KE45" s="20"/>
      <c r="KF45" s="20"/>
      <c r="KG45" s="20"/>
      <c r="KH45" s="20"/>
      <c r="KI45" s="20"/>
      <c r="KJ45" s="20"/>
      <c r="KK45" s="20"/>
      <c r="KL45" s="20"/>
      <c r="KM45" s="20"/>
      <c r="KN45" s="20"/>
      <c r="KO45" s="20"/>
      <c r="KP45" s="20"/>
      <c r="KQ45" s="20"/>
      <c r="KR45" s="20"/>
      <c r="KS45" s="20"/>
      <c r="KT45" s="20"/>
      <c r="KU45" s="20"/>
    </row>
    <row r="46" spans="1:307" ht="10" customHeight="1">
      <c r="A46" s="6" t="s">
        <v>151</v>
      </c>
      <c r="B46" s="20">
        <v>56.386650000000003</v>
      </c>
      <c r="C46" s="20">
        <v>62.456150000000001</v>
      </c>
      <c r="D46" s="20">
        <v>66.28</v>
      </c>
      <c r="E46" s="20">
        <v>76.477500000000006</v>
      </c>
      <c r="F46" s="20">
        <v>61.365499999999997</v>
      </c>
      <c r="G46" s="20">
        <v>57.996400000000001</v>
      </c>
      <c r="H46" s="20">
        <v>44.906150000000004</v>
      </c>
      <c r="I46" s="20">
        <v>72.78479999999999</v>
      </c>
      <c r="J46" s="20">
        <v>67.795200000000008</v>
      </c>
      <c r="K46" s="20">
        <v>63.419400000000003</v>
      </c>
      <c r="L46" s="20">
        <v>93.838450000000009</v>
      </c>
      <c r="M46" s="20">
        <v>106.53465</v>
      </c>
      <c r="N46" s="20">
        <v>62.426300000000005</v>
      </c>
      <c r="O46" s="20">
        <v>65.610299999999995</v>
      </c>
      <c r="P46" s="20">
        <v>77.261750000000006</v>
      </c>
      <c r="Q46" s="20">
        <v>62.904600000000002</v>
      </c>
      <c r="R46" s="20">
        <v>117.59220000000001</v>
      </c>
      <c r="S46" s="20">
        <v>62.714849999999998</v>
      </c>
      <c r="T46" s="20">
        <v>100.9328</v>
      </c>
      <c r="U46" s="20">
        <v>99.17</v>
      </c>
      <c r="V46" s="20">
        <v>144.79240000000001</v>
      </c>
      <c r="W46" s="20">
        <v>95.639400000000009</v>
      </c>
      <c r="X46" s="20">
        <v>77.241849999999999</v>
      </c>
      <c r="Y46" s="20">
        <v>72.200499999999991</v>
      </c>
      <c r="Z46" s="20">
        <v>82.555149999999998</v>
      </c>
      <c r="AA46" s="20">
        <v>66.4191</v>
      </c>
      <c r="AB46" s="20">
        <v>90.842399999999998</v>
      </c>
      <c r="AC46" s="20">
        <v>70.606799999999993</v>
      </c>
      <c r="AD46" s="20">
        <v>98.683199999999999</v>
      </c>
      <c r="AE46" s="20">
        <v>64.5381</v>
      </c>
      <c r="AF46" s="20">
        <v>67.092299999999994</v>
      </c>
      <c r="AG46" s="20">
        <v>78.338699999999989</v>
      </c>
      <c r="AH46" s="20">
        <v>52.147949999999994</v>
      </c>
      <c r="AI46" s="20">
        <v>55.827749999999995</v>
      </c>
      <c r="AJ46" s="20">
        <v>82.367999999999995</v>
      </c>
      <c r="AK46" s="20">
        <v>73.914400000000001</v>
      </c>
      <c r="AL46" s="20">
        <v>57.677399999999999</v>
      </c>
      <c r="AM46" s="20">
        <v>59.441299999999998</v>
      </c>
      <c r="AN46" s="20">
        <v>139.01145</v>
      </c>
      <c r="AO46" s="20">
        <v>83.58</v>
      </c>
      <c r="AP46" s="20">
        <v>82.704599999999999</v>
      </c>
      <c r="AQ46" s="20">
        <v>87.842700000000008</v>
      </c>
      <c r="AR46" s="20">
        <v>77.042850000000001</v>
      </c>
      <c r="AS46" s="20">
        <v>100.7736</v>
      </c>
      <c r="AT46" s="20">
        <v>42.203700000000005</v>
      </c>
      <c r="AU46" s="20">
        <v>79.447500000000005</v>
      </c>
      <c r="AV46" s="20">
        <v>73.082750000000004</v>
      </c>
      <c r="AW46" s="20">
        <v>34.854849999999999</v>
      </c>
      <c r="AX46" s="20">
        <v>70.057949999999991</v>
      </c>
      <c r="AY46" s="20">
        <v>67.9041</v>
      </c>
      <c r="AZ46" s="20">
        <v>109.9674</v>
      </c>
      <c r="BA46" s="20">
        <v>79.120800000000003</v>
      </c>
      <c r="BB46" s="20">
        <v>86.288399999999996</v>
      </c>
      <c r="BC46" s="20"/>
      <c r="BD46" s="20">
        <v>62.456150000000001</v>
      </c>
      <c r="BE46" s="20">
        <v>63.023300000000006</v>
      </c>
      <c r="BF46" s="20">
        <v>82.555149999999998</v>
      </c>
      <c r="BG46" s="20">
        <v>82.387799999999999</v>
      </c>
      <c r="BH46" s="20"/>
      <c r="BI46" s="21">
        <v>86.7</v>
      </c>
      <c r="BJ46" s="20">
        <v>89.16</v>
      </c>
      <c r="BK46" s="21">
        <v>129.5</v>
      </c>
      <c r="BL46" s="20">
        <v>132.33000000000001</v>
      </c>
      <c r="BM46" s="21">
        <v>120</v>
      </c>
      <c r="BN46" s="20">
        <v>113.03</v>
      </c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  <c r="IW46" s="20"/>
      <c r="IX46" s="20"/>
      <c r="IY46" s="20"/>
      <c r="IZ46" s="20"/>
      <c r="JA46" s="20"/>
      <c r="JB46" s="20"/>
      <c r="JC46" s="20"/>
      <c r="JD46" s="20"/>
      <c r="JE46" s="20"/>
      <c r="JF46" s="20"/>
      <c r="JG46" s="20"/>
      <c r="JH46" s="20"/>
      <c r="JI46" s="20"/>
      <c r="JJ46" s="20"/>
      <c r="JK46" s="20"/>
      <c r="JL46" s="20"/>
      <c r="JM46" s="20"/>
      <c r="JN46" s="20"/>
      <c r="JO46" s="20"/>
      <c r="JP46" s="20"/>
      <c r="JQ46" s="20"/>
      <c r="JR46" s="20"/>
      <c r="JS46" s="20"/>
      <c r="JT46" s="20"/>
      <c r="JU46" s="20"/>
      <c r="JV46" s="20"/>
      <c r="JW46" s="20"/>
      <c r="JX46" s="20"/>
      <c r="JY46" s="20"/>
      <c r="JZ46" s="20"/>
      <c r="KA46" s="20"/>
      <c r="KB46" s="20"/>
      <c r="KC46" s="20"/>
      <c r="KD46" s="20"/>
      <c r="KE46" s="20"/>
      <c r="KF46" s="20"/>
      <c r="KG46" s="20"/>
      <c r="KH46" s="20"/>
      <c r="KI46" s="20"/>
      <c r="KJ46" s="20"/>
      <c r="KK46" s="20"/>
      <c r="KL46" s="20"/>
      <c r="KM46" s="20"/>
      <c r="KN46" s="20"/>
      <c r="KO46" s="20"/>
      <c r="KP46" s="20"/>
      <c r="KQ46" s="20"/>
      <c r="KR46" s="20"/>
      <c r="KS46" s="20"/>
      <c r="KT46" s="20"/>
      <c r="KU46" s="20"/>
    </row>
    <row r="47" spans="1:307" ht="10" customHeight="1">
      <c r="A47" s="6" t="s">
        <v>152</v>
      </c>
      <c r="B47" s="20">
        <v>17.492099999999997</v>
      </c>
      <c r="C47" s="20">
        <v>33.6509</v>
      </c>
      <c r="D47" s="20">
        <v>5.19</v>
      </c>
      <c r="E47" s="20">
        <v>1.881</v>
      </c>
      <c r="F47" s="20">
        <v>3.4179500000000003</v>
      </c>
      <c r="G47" s="20">
        <v>3.6259999999999999</v>
      </c>
      <c r="H47" s="20">
        <v>4.5999499999999998</v>
      </c>
      <c r="I47" s="20">
        <v>3.8213999999999997</v>
      </c>
      <c r="J47" s="20">
        <v>4.8311999999999999</v>
      </c>
      <c r="K47" s="20">
        <v>2.8908</v>
      </c>
      <c r="L47" s="20">
        <v>3.8506499999999999</v>
      </c>
      <c r="M47" s="20">
        <v>4.7362000000000002</v>
      </c>
      <c r="N47" s="20">
        <v>4.1491499999999997</v>
      </c>
      <c r="O47" s="20">
        <v>2.0099</v>
      </c>
      <c r="P47" s="20">
        <v>2.69645</v>
      </c>
      <c r="Q47" s="20">
        <v>3.1086</v>
      </c>
      <c r="R47" s="20">
        <v>5.3064</v>
      </c>
      <c r="S47" s="20">
        <v>0.44774999999999998</v>
      </c>
      <c r="T47" s="20">
        <v>1.7313000000000001</v>
      </c>
      <c r="U47" s="20">
        <v>9.8699999999999992</v>
      </c>
      <c r="V47" s="20">
        <v>2.4576500000000001</v>
      </c>
      <c r="W47" s="20">
        <v>5.5421500000000004</v>
      </c>
      <c r="X47" s="20">
        <v>5.5720000000000001</v>
      </c>
      <c r="Y47" s="20">
        <v>4.42265</v>
      </c>
      <c r="Z47" s="20">
        <v>3.5024000000000002</v>
      </c>
      <c r="AA47" s="20">
        <v>1.0098</v>
      </c>
      <c r="AB47" s="20">
        <v>4.7123999999999997</v>
      </c>
      <c r="AC47" s="20">
        <v>3.4451999999999998</v>
      </c>
      <c r="AD47" s="20">
        <v>1.9601999999999999</v>
      </c>
      <c r="AE47" s="20">
        <v>5.7618</v>
      </c>
      <c r="AF47" s="20">
        <v>2.8214999999999999</v>
      </c>
      <c r="AG47" s="20">
        <v>4.9797000000000002</v>
      </c>
      <c r="AH47" s="20">
        <v>3.8307500000000001</v>
      </c>
      <c r="AI47" s="20">
        <v>3.4973999999999994</v>
      </c>
      <c r="AJ47" s="20">
        <v>1.3167</v>
      </c>
      <c r="AK47" s="20">
        <v>4.3044500000000001</v>
      </c>
      <c r="AL47" s="20">
        <v>3.2372999999999998</v>
      </c>
      <c r="AM47" s="20">
        <v>4.3083499999999999</v>
      </c>
      <c r="AN47" s="20">
        <v>4.4973999999999998</v>
      </c>
      <c r="AO47" s="20">
        <v>3.8307500000000001</v>
      </c>
      <c r="AP47" s="20">
        <v>3.1581000000000001</v>
      </c>
      <c r="AQ47" s="20">
        <v>2.4056999999999999</v>
      </c>
      <c r="AR47" s="20">
        <v>5.0944000000000003</v>
      </c>
      <c r="AS47" s="20">
        <v>5.0545999999999998</v>
      </c>
      <c r="AT47" s="20">
        <v>14.0481</v>
      </c>
      <c r="AU47" s="20">
        <v>3.9303000000000003</v>
      </c>
      <c r="AV47" s="20">
        <v>5.2138</v>
      </c>
      <c r="AW47" s="20">
        <v>15.5817</v>
      </c>
      <c r="AX47" s="20">
        <v>8.8356000000000012</v>
      </c>
      <c r="AY47" s="20">
        <v>0.495</v>
      </c>
      <c r="AZ47" s="20">
        <v>11.810649999999999</v>
      </c>
      <c r="BA47" s="20">
        <v>2.8611</v>
      </c>
      <c r="BB47" s="20">
        <v>7.4645999999999999</v>
      </c>
      <c r="BC47" s="20"/>
      <c r="BD47" s="20">
        <v>33.6509</v>
      </c>
      <c r="BE47" s="20">
        <v>33.28275</v>
      </c>
      <c r="BF47" s="20">
        <v>3.5024000000000002</v>
      </c>
      <c r="BG47" s="20">
        <v>5.1578999999999997</v>
      </c>
      <c r="BH47" s="20"/>
      <c r="BI47" s="21">
        <v>13.14</v>
      </c>
      <c r="BJ47" s="20">
        <v>14.57</v>
      </c>
      <c r="BK47" s="21">
        <v>10.59</v>
      </c>
      <c r="BL47" s="20">
        <v>9.99</v>
      </c>
      <c r="BM47" s="21">
        <v>42</v>
      </c>
      <c r="BN47" s="20">
        <v>43.16</v>
      </c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  <c r="IX47" s="20"/>
      <c r="IY47" s="20"/>
      <c r="IZ47" s="20"/>
      <c r="JA47" s="20"/>
      <c r="JB47" s="20"/>
      <c r="JC47" s="20"/>
      <c r="JD47" s="20"/>
      <c r="JE47" s="20"/>
      <c r="JF47" s="20"/>
      <c r="JG47" s="20"/>
      <c r="JH47" s="20"/>
      <c r="JI47" s="20"/>
      <c r="JJ47" s="20"/>
      <c r="JK47" s="20"/>
      <c r="JL47" s="20"/>
      <c r="JM47" s="20"/>
      <c r="JN47" s="20"/>
      <c r="JO47" s="20"/>
      <c r="JP47" s="20"/>
      <c r="JQ47" s="20"/>
      <c r="JR47" s="20"/>
      <c r="JS47" s="20"/>
      <c r="JT47" s="20"/>
      <c r="JU47" s="20"/>
      <c r="JV47" s="20"/>
      <c r="JW47" s="20"/>
      <c r="JX47" s="20"/>
      <c r="JY47" s="20"/>
      <c r="JZ47" s="20"/>
      <c r="KA47" s="20"/>
      <c r="KB47" s="20"/>
      <c r="KC47" s="20"/>
      <c r="KD47" s="20"/>
      <c r="KE47" s="20"/>
      <c r="KF47" s="20"/>
      <c r="KG47" s="20"/>
      <c r="KH47" s="20"/>
      <c r="KI47" s="20"/>
      <c r="KJ47" s="20"/>
      <c r="KK47" s="20"/>
      <c r="KL47" s="20"/>
      <c r="KM47" s="20"/>
      <c r="KN47" s="20"/>
      <c r="KO47" s="20"/>
      <c r="KP47" s="20"/>
      <c r="KQ47" s="20"/>
      <c r="KR47" s="20"/>
      <c r="KS47" s="20"/>
      <c r="KT47" s="20"/>
      <c r="KU47" s="20"/>
    </row>
    <row r="48" spans="1:307" ht="10" customHeight="1">
      <c r="A48" s="6" t="s">
        <v>153</v>
      </c>
      <c r="B48" s="20">
        <v>43.003900000000002</v>
      </c>
      <c r="C48" s="20">
        <v>69.689800000000005</v>
      </c>
      <c r="D48" s="20">
        <v>40.14</v>
      </c>
      <c r="E48" s="20">
        <v>41.055299999999995</v>
      </c>
      <c r="F48" s="20">
        <v>18.46875</v>
      </c>
      <c r="G48" s="20">
        <v>19.021799999999999</v>
      </c>
      <c r="H48" s="20">
        <v>19.581799999999998</v>
      </c>
      <c r="I48" s="20">
        <v>21.057299999999998</v>
      </c>
      <c r="J48" s="20">
        <v>27.4923</v>
      </c>
      <c r="K48" s="20">
        <v>21.1266</v>
      </c>
      <c r="L48" s="20">
        <v>40.406950000000002</v>
      </c>
      <c r="M48" s="20">
        <v>28.695799999999998</v>
      </c>
      <c r="N48" s="20">
        <v>41.30245</v>
      </c>
      <c r="O48" s="20">
        <v>22.407399999999999</v>
      </c>
      <c r="P48" s="20">
        <v>12.507150000000001</v>
      </c>
      <c r="Q48" s="20">
        <v>18.592200000000002</v>
      </c>
      <c r="R48" s="20">
        <v>21.1662</v>
      </c>
      <c r="S48" s="20">
        <v>13.5121</v>
      </c>
      <c r="T48" s="20">
        <v>12.915100000000001</v>
      </c>
      <c r="U48" s="20">
        <v>10</v>
      </c>
      <c r="V48" s="20">
        <v>5.2138</v>
      </c>
      <c r="W48" s="20">
        <v>13.74095</v>
      </c>
      <c r="X48" s="20">
        <v>12.129049999999999</v>
      </c>
      <c r="Y48" s="20">
        <v>13.120200000000001</v>
      </c>
      <c r="Z48" s="20">
        <v>13.731</v>
      </c>
      <c r="AA48" s="20">
        <v>8.2862999999999989</v>
      </c>
      <c r="AB48" s="20">
        <v>10.6722</v>
      </c>
      <c r="AC48" s="20">
        <v>3.4551000000000003</v>
      </c>
      <c r="AD48" s="20">
        <v>11.5434</v>
      </c>
      <c r="AE48" s="20">
        <v>29.195099999999996</v>
      </c>
      <c r="AF48" s="20">
        <v>22.423499999999997</v>
      </c>
      <c r="AG48" s="20">
        <v>17.354700000000001</v>
      </c>
      <c r="AH48" s="20">
        <v>21.9298</v>
      </c>
      <c r="AI48" s="20">
        <v>11.125349999999999</v>
      </c>
      <c r="AJ48" s="20">
        <v>7.6031999999999993</v>
      </c>
      <c r="AK48" s="20">
        <v>14.932600000000001</v>
      </c>
      <c r="AL48" s="20">
        <v>13.2165</v>
      </c>
      <c r="AM48" s="20">
        <v>8.2883499999999994</v>
      </c>
      <c r="AN48" s="20">
        <v>34.79515</v>
      </c>
      <c r="AO48" s="20">
        <v>10.348000000000001</v>
      </c>
      <c r="AP48" s="20">
        <v>6.5043000000000006</v>
      </c>
      <c r="AQ48" s="20">
        <v>17.810099999999998</v>
      </c>
      <c r="AR48" s="20">
        <v>24.019300000000001</v>
      </c>
      <c r="AS48" s="20">
        <v>36.16825</v>
      </c>
      <c r="AT48" s="20">
        <v>25.720200000000002</v>
      </c>
      <c r="AU48" s="20">
        <v>35.540999999999997</v>
      </c>
      <c r="AV48" s="20">
        <v>20.745750000000001</v>
      </c>
      <c r="AW48" s="20">
        <v>36.486650000000004</v>
      </c>
      <c r="AX48" s="20">
        <v>32.645949999999999</v>
      </c>
      <c r="AY48" s="20">
        <v>11.6226</v>
      </c>
      <c r="AZ48" s="20">
        <v>102.51485</v>
      </c>
      <c r="BA48" s="20">
        <v>9.8901000000000003</v>
      </c>
      <c r="BB48" s="20">
        <v>19.017900000000001</v>
      </c>
      <c r="BC48" s="20"/>
      <c r="BD48" s="20">
        <v>69.689800000000005</v>
      </c>
      <c r="BE48" s="20">
        <v>71.689750000000004</v>
      </c>
      <c r="BF48" s="20">
        <v>13.731</v>
      </c>
      <c r="BG48" s="20">
        <v>12.672000000000001</v>
      </c>
      <c r="BH48" s="20"/>
      <c r="BI48" s="21">
        <v>38.21</v>
      </c>
      <c r="BJ48" s="20">
        <v>38.270000000000003</v>
      </c>
      <c r="BK48" s="21">
        <v>25.08</v>
      </c>
      <c r="BL48" s="20">
        <v>27.63</v>
      </c>
      <c r="BM48" s="21">
        <v>180</v>
      </c>
      <c r="BN48" s="20">
        <v>181.75</v>
      </c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  <c r="IW48" s="20"/>
      <c r="IX48" s="20"/>
      <c r="IY48" s="20"/>
      <c r="IZ48" s="20"/>
      <c r="JA48" s="20"/>
      <c r="JB48" s="20"/>
      <c r="JC48" s="20"/>
      <c r="JD48" s="20"/>
      <c r="JE48" s="20"/>
      <c r="JF48" s="20"/>
      <c r="JG48" s="20"/>
      <c r="JH48" s="20"/>
      <c r="JI48" s="20"/>
      <c r="JJ48" s="20"/>
      <c r="JK48" s="20"/>
      <c r="JL48" s="20"/>
      <c r="JM48" s="20"/>
      <c r="JN48" s="20"/>
      <c r="JO48" s="20"/>
      <c r="JP48" s="20"/>
      <c r="JQ48" s="20"/>
      <c r="JR48" s="20"/>
      <c r="JS48" s="20"/>
      <c r="JT48" s="20"/>
      <c r="JU48" s="20"/>
      <c r="JV48" s="20"/>
      <c r="JW48" s="20"/>
      <c r="JX48" s="20"/>
      <c r="JY48" s="20"/>
      <c r="JZ48" s="20"/>
      <c r="KA48" s="20"/>
      <c r="KB48" s="20"/>
      <c r="KC48" s="20"/>
      <c r="KD48" s="20"/>
      <c r="KE48" s="20"/>
      <c r="KF48" s="20"/>
      <c r="KG48" s="20"/>
      <c r="KH48" s="20"/>
      <c r="KI48" s="20"/>
      <c r="KJ48" s="20"/>
      <c r="KK48" s="20"/>
      <c r="KL48" s="20"/>
      <c r="KM48" s="20"/>
      <c r="KN48" s="20"/>
      <c r="KO48" s="20"/>
      <c r="KP48" s="20"/>
      <c r="KQ48" s="20"/>
      <c r="KR48" s="20"/>
      <c r="KS48" s="20"/>
      <c r="KT48" s="20"/>
      <c r="KU48" s="20"/>
    </row>
    <row r="49" spans="1:307" ht="10" customHeight="1">
      <c r="A49" s="6" t="s">
        <v>154</v>
      </c>
      <c r="B49" s="20">
        <v>78.127399999999994</v>
      </c>
      <c r="C49" s="20">
        <v>133.09119999999999</v>
      </c>
      <c r="D49" s="20">
        <v>75.98</v>
      </c>
      <c r="E49" s="20">
        <v>71.012700000000009</v>
      </c>
      <c r="F49" s="20">
        <v>38.690800000000003</v>
      </c>
      <c r="G49" s="20">
        <v>42.963200000000001</v>
      </c>
      <c r="H49" s="20">
        <v>34.494700000000002</v>
      </c>
      <c r="I49" s="20">
        <v>45.8964</v>
      </c>
      <c r="J49" s="20">
        <v>51.093899999999998</v>
      </c>
      <c r="K49" s="20">
        <v>45.272699999999993</v>
      </c>
      <c r="L49" s="20">
        <v>72.674800000000005</v>
      </c>
      <c r="M49" s="20">
        <v>63.222299999999997</v>
      </c>
      <c r="N49" s="20">
        <v>66.396349999999998</v>
      </c>
      <c r="O49" s="20">
        <v>41.869599999999998</v>
      </c>
      <c r="P49" s="20">
        <v>33.083750000000002</v>
      </c>
      <c r="Q49" s="20">
        <v>48.529800000000002</v>
      </c>
      <c r="R49" s="20">
        <v>39.104999999999997</v>
      </c>
      <c r="S49" s="20">
        <v>30.526599999999998</v>
      </c>
      <c r="T49" s="20">
        <v>32.297699999999999</v>
      </c>
      <c r="U49" s="20">
        <v>27.27</v>
      </c>
      <c r="V49" s="20">
        <v>12.019600000000001</v>
      </c>
      <c r="W49" s="20">
        <v>28.735599999999998</v>
      </c>
      <c r="X49" s="20">
        <v>23.651150000000001</v>
      </c>
      <c r="Y49" s="20">
        <v>26.831399999999999</v>
      </c>
      <c r="Z49" s="20">
        <v>23.4621</v>
      </c>
      <c r="AA49" s="20">
        <v>15.443999999999999</v>
      </c>
      <c r="AB49" s="20">
        <v>22.8096</v>
      </c>
      <c r="AC49" s="20">
        <v>21.057299999999998</v>
      </c>
      <c r="AD49" s="20">
        <v>33.917400000000001</v>
      </c>
      <c r="AE49" s="20">
        <v>58.419899999999998</v>
      </c>
      <c r="AF49" s="20">
        <v>43.649100000000004</v>
      </c>
      <c r="AG49" s="20">
        <v>35.748899999999999</v>
      </c>
      <c r="AH49" s="20">
        <v>45.600850000000001</v>
      </c>
      <c r="AI49" s="20">
        <v>26.220449999999996</v>
      </c>
      <c r="AJ49" s="20">
        <v>18.909000000000002</v>
      </c>
      <c r="AK49" s="20">
        <v>23.630149999999997</v>
      </c>
      <c r="AL49" s="20">
        <v>26.3142</v>
      </c>
      <c r="AM49" s="20">
        <v>21.382549999999998</v>
      </c>
      <c r="AN49" s="20">
        <v>86.574950000000001</v>
      </c>
      <c r="AO49" s="20">
        <v>28.367450000000002</v>
      </c>
      <c r="AP49" s="20">
        <v>12.731399999999999</v>
      </c>
      <c r="AQ49" s="20">
        <v>45.045000000000002</v>
      </c>
      <c r="AR49" s="20">
        <v>48.347050000000003</v>
      </c>
      <c r="AS49" s="20">
        <v>82.933250000000001</v>
      </c>
      <c r="AT49" s="20">
        <v>44.629199999999997</v>
      </c>
      <c r="AU49" s="20">
        <v>66.4983</v>
      </c>
      <c r="AV49" s="20">
        <v>34.178249999999998</v>
      </c>
      <c r="AW49" s="20">
        <v>69.87885</v>
      </c>
      <c r="AX49" s="20">
        <v>57.122949999999996</v>
      </c>
      <c r="AY49" s="20">
        <v>26.482499999999998</v>
      </c>
      <c r="AZ49" s="20">
        <v>181.22929999999999</v>
      </c>
      <c r="BA49" s="20">
        <v>29.0367</v>
      </c>
      <c r="BB49" s="20">
        <v>46.391399999999997</v>
      </c>
      <c r="BC49" s="20"/>
      <c r="BD49" s="20">
        <v>133.09119999999999</v>
      </c>
      <c r="BE49" s="20">
        <v>132.84244999999999</v>
      </c>
      <c r="BF49" s="20">
        <v>23.4621</v>
      </c>
      <c r="BG49" s="20">
        <v>25.294499999999999</v>
      </c>
      <c r="BH49" s="20"/>
      <c r="BI49" s="21">
        <v>69.430000000000007</v>
      </c>
      <c r="BJ49" s="20">
        <v>72.48</v>
      </c>
      <c r="BK49" s="21">
        <v>53.12</v>
      </c>
      <c r="BL49" s="20">
        <v>52.32</v>
      </c>
      <c r="BM49" s="21">
        <v>410</v>
      </c>
      <c r="BN49" s="20">
        <v>434.86</v>
      </c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  <c r="IW49" s="20"/>
      <c r="IX49" s="20"/>
      <c r="IY49" s="20"/>
      <c r="IZ49" s="20"/>
      <c r="JA49" s="20"/>
      <c r="JB49" s="20"/>
      <c r="JC49" s="20"/>
      <c r="JD49" s="20"/>
      <c r="JE49" s="20"/>
      <c r="JF49" s="20"/>
      <c r="JG49" s="20"/>
      <c r="JH49" s="20"/>
      <c r="JI49" s="20"/>
      <c r="JJ49" s="20"/>
      <c r="JK49" s="20"/>
      <c r="JL49" s="20"/>
      <c r="JM49" s="20"/>
      <c r="JN49" s="20"/>
      <c r="JO49" s="20"/>
      <c r="JP49" s="20"/>
      <c r="JQ49" s="20"/>
      <c r="JR49" s="20"/>
      <c r="JS49" s="20"/>
      <c r="JT49" s="20"/>
      <c r="JU49" s="20"/>
      <c r="JV49" s="20"/>
      <c r="JW49" s="20"/>
      <c r="JX49" s="20"/>
      <c r="JY49" s="20"/>
      <c r="JZ49" s="20"/>
      <c r="KA49" s="20"/>
      <c r="KB49" s="20"/>
      <c r="KC49" s="20"/>
      <c r="KD49" s="20"/>
      <c r="KE49" s="20"/>
      <c r="KF49" s="20"/>
      <c r="KG49" s="20"/>
      <c r="KH49" s="20"/>
      <c r="KI49" s="20"/>
      <c r="KJ49" s="20"/>
      <c r="KK49" s="20"/>
      <c r="KL49" s="20"/>
      <c r="KM49" s="20"/>
      <c r="KN49" s="20"/>
      <c r="KO49" s="20"/>
      <c r="KP49" s="20"/>
      <c r="KQ49" s="20"/>
      <c r="KR49" s="20"/>
      <c r="KS49" s="20"/>
      <c r="KT49" s="20"/>
      <c r="KU49" s="20"/>
    </row>
    <row r="50" spans="1:307" ht="10" customHeight="1">
      <c r="A50" s="6" t="s">
        <v>155</v>
      </c>
      <c r="B50" s="20">
        <v>17.412500000000001</v>
      </c>
      <c r="C50" s="20">
        <v>34.984199999999994</v>
      </c>
      <c r="D50" s="20">
        <v>6.11</v>
      </c>
      <c r="E50" s="20">
        <v>4.1678999999999995</v>
      </c>
      <c r="F50" s="20">
        <v>3.0633499999999998</v>
      </c>
      <c r="G50" s="20">
        <v>3.6847999999999996</v>
      </c>
      <c r="H50" s="20">
        <v>2.2851999999999997</v>
      </c>
      <c r="I50" s="20">
        <v>3.2372999999999998</v>
      </c>
      <c r="J50" s="20">
        <v>4.0193999999999992</v>
      </c>
      <c r="K50" s="20">
        <v>3.5541</v>
      </c>
      <c r="L50" s="20">
        <v>6.0098000000000003</v>
      </c>
      <c r="M50" s="20">
        <v>3.5621</v>
      </c>
      <c r="N50" s="20">
        <v>4.3382000000000005</v>
      </c>
      <c r="O50" s="20">
        <v>2.4377500000000003</v>
      </c>
      <c r="P50" s="20">
        <v>1.28355</v>
      </c>
      <c r="Q50" s="20">
        <v>2.2473000000000001</v>
      </c>
      <c r="R50" s="20">
        <v>4.9302000000000001</v>
      </c>
      <c r="S50" s="20">
        <v>1.6516999999999999</v>
      </c>
      <c r="T50" s="20">
        <v>1.8009500000000001</v>
      </c>
      <c r="U50" s="20">
        <v>2.13</v>
      </c>
      <c r="V50" s="20">
        <v>0.81589999999999996</v>
      </c>
      <c r="W50" s="20">
        <v>2.8257999999999996</v>
      </c>
      <c r="X50" s="20">
        <v>1.5422500000000001</v>
      </c>
      <c r="Y50" s="20">
        <v>2.0882000000000001</v>
      </c>
      <c r="Z50" s="20">
        <v>3.0447000000000002</v>
      </c>
      <c r="AA50" s="20">
        <v>1.0197000000000001</v>
      </c>
      <c r="AB50" s="20">
        <v>1.8414000000000001</v>
      </c>
      <c r="AC50" s="20">
        <v>0</v>
      </c>
      <c r="AD50" s="20">
        <v>0.44550000000000001</v>
      </c>
      <c r="AE50" s="20">
        <v>3.3165</v>
      </c>
      <c r="AF50" s="20">
        <v>3.069</v>
      </c>
      <c r="AG50" s="20">
        <v>2.5046999999999997</v>
      </c>
      <c r="AH50" s="20">
        <v>5.0148000000000001</v>
      </c>
      <c r="AI50" s="20">
        <v>1.4572499999999997</v>
      </c>
      <c r="AJ50" s="20">
        <v>1.1681999999999999</v>
      </c>
      <c r="AK50" s="20">
        <v>2.0389499999999998</v>
      </c>
      <c r="AL50" s="20">
        <v>3.0491999999999999</v>
      </c>
      <c r="AM50" s="20">
        <v>0.995</v>
      </c>
      <c r="AN50" s="20">
        <v>2.0198499999999999</v>
      </c>
      <c r="AO50" s="20">
        <v>1.30345</v>
      </c>
      <c r="AP50" s="20">
        <v>0.99</v>
      </c>
      <c r="AQ50" s="20">
        <v>1.2869999999999999</v>
      </c>
      <c r="AR50" s="20">
        <v>1.8009500000000001</v>
      </c>
      <c r="AS50" s="20">
        <v>2.4476999999999998</v>
      </c>
      <c r="AT50" s="20">
        <v>13.9392</v>
      </c>
      <c r="AU50" s="20">
        <v>4.0491000000000001</v>
      </c>
      <c r="AV50" s="20">
        <v>2.2188499999999998</v>
      </c>
      <c r="AW50" s="20">
        <v>15.7409</v>
      </c>
      <c r="AX50" s="20">
        <v>5.2734999999999994</v>
      </c>
      <c r="AY50" s="20">
        <v>0.73260000000000003</v>
      </c>
      <c r="AZ50" s="20">
        <v>14.696149999999999</v>
      </c>
      <c r="BA50" s="20">
        <v>1.9898999999999998</v>
      </c>
      <c r="BB50" s="20">
        <v>3.6828000000000003</v>
      </c>
      <c r="BC50" s="20"/>
      <c r="BD50" s="20">
        <v>34.984199999999994</v>
      </c>
      <c r="BE50" s="20">
        <v>33.869799999999998</v>
      </c>
      <c r="BF50" s="20">
        <v>3.0447000000000002</v>
      </c>
      <c r="BG50" s="20">
        <v>2.3858999999999999</v>
      </c>
      <c r="BH50" s="20"/>
      <c r="BI50" s="21">
        <v>6.1740000000000004</v>
      </c>
      <c r="BJ50" s="20">
        <v>4.7699999999999996</v>
      </c>
      <c r="BK50" s="21">
        <v>5.8280000000000003</v>
      </c>
      <c r="BL50" s="20">
        <v>4.55</v>
      </c>
      <c r="BM50" s="21">
        <v>105</v>
      </c>
      <c r="BN50" s="20">
        <v>106.52</v>
      </c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  <c r="IU50" s="20"/>
      <c r="IV50" s="20"/>
      <c r="IW50" s="20"/>
      <c r="IX50" s="20"/>
      <c r="IY50" s="20"/>
      <c r="IZ50" s="20"/>
      <c r="JA50" s="20"/>
      <c r="JB50" s="20"/>
      <c r="JC50" s="20"/>
      <c r="JD50" s="20"/>
      <c r="JE50" s="20"/>
      <c r="JF50" s="20"/>
      <c r="JG50" s="20"/>
      <c r="JH50" s="20"/>
      <c r="JI50" s="20"/>
      <c r="JJ50" s="20"/>
      <c r="JK50" s="20"/>
      <c r="JL50" s="20"/>
      <c r="JM50" s="20"/>
      <c r="JN50" s="20"/>
      <c r="JO50" s="20"/>
      <c r="JP50" s="20"/>
      <c r="JQ50" s="20"/>
      <c r="JR50" s="20"/>
      <c r="JS50" s="20"/>
      <c r="JT50" s="20"/>
      <c r="JU50" s="20"/>
      <c r="JV50" s="20"/>
      <c r="JW50" s="20"/>
      <c r="JX50" s="20"/>
      <c r="JY50" s="20"/>
      <c r="JZ50" s="20"/>
      <c r="KA50" s="20"/>
      <c r="KB50" s="20"/>
      <c r="KC50" s="20"/>
      <c r="KD50" s="20"/>
      <c r="KE50" s="20"/>
      <c r="KF50" s="20"/>
      <c r="KG50" s="20"/>
      <c r="KH50" s="20"/>
      <c r="KI50" s="20"/>
      <c r="KJ50" s="20"/>
      <c r="KK50" s="20"/>
      <c r="KL50" s="20"/>
      <c r="KM50" s="20"/>
      <c r="KN50" s="20"/>
      <c r="KO50" s="20"/>
      <c r="KP50" s="20"/>
      <c r="KQ50" s="20"/>
      <c r="KR50" s="20"/>
      <c r="KS50" s="20"/>
      <c r="KT50" s="20"/>
      <c r="KU50" s="20"/>
    </row>
    <row r="51" spans="1:307" s="6" customFormat="1" ht="10" customHeight="1">
      <c r="A51" s="6" t="s">
        <v>156</v>
      </c>
      <c r="B51" s="20">
        <v>27.45205</v>
      </c>
      <c r="C51" s="20">
        <v>44.96405</v>
      </c>
      <c r="D51" s="20">
        <v>32.53</v>
      </c>
      <c r="E51" s="20">
        <v>34.224299999999999</v>
      </c>
      <c r="F51" s="20">
        <v>21.138100000000001</v>
      </c>
      <c r="G51" s="20">
        <v>21.305199999999999</v>
      </c>
      <c r="H51" s="20">
        <v>15.78955</v>
      </c>
      <c r="I51" s="20">
        <v>23.6511</v>
      </c>
      <c r="J51" s="20">
        <v>25.155899999999999</v>
      </c>
      <c r="K51" s="20">
        <v>22.354199999999999</v>
      </c>
      <c r="L51" s="20">
        <v>29.97935</v>
      </c>
      <c r="M51" s="20">
        <v>29.760449999999999</v>
      </c>
      <c r="N51" s="20">
        <v>28.337600000000002</v>
      </c>
      <c r="O51" s="20">
        <v>20.497</v>
      </c>
      <c r="P51" s="20">
        <v>18.715949999999999</v>
      </c>
      <c r="Q51" s="20">
        <v>27.4923</v>
      </c>
      <c r="R51" s="20">
        <v>18.790199999999999</v>
      </c>
      <c r="S51" s="20">
        <v>17.322949999999999</v>
      </c>
      <c r="T51" s="20">
        <v>20.297999999999998</v>
      </c>
      <c r="U51" s="20">
        <v>14.44</v>
      </c>
      <c r="V51" s="20">
        <v>7.8406000000000002</v>
      </c>
      <c r="W51" s="20">
        <v>16.656299999999998</v>
      </c>
      <c r="X51" s="20">
        <v>12.82555</v>
      </c>
      <c r="Y51" s="20">
        <v>14.321899999999999</v>
      </c>
      <c r="Z51" s="20">
        <v>15.621499999999999</v>
      </c>
      <c r="AA51" s="20">
        <v>10.593</v>
      </c>
      <c r="AB51" s="20">
        <v>12.721499999999999</v>
      </c>
      <c r="AC51" s="20">
        <v>16.612200000000001</v>
      </c>
      <c r="AD51" s="20">
        <v>23.136300000000002</v>
      </c>
      <c r="AE51" s="20">
        <v>29.442599999999999</v>
      </c>
      <c r="AF51" s="20">
        <v>24.740099999999998</v>
      </c>
      <c r="AG51" s="20">
        <v>21.8889</v>
      </c>
      <c r="AH51" s="20">
        <v>20.367649999999998</v>
      </c>
      <c r="AI51" s="20">
        <v>16.914149999999996</v>
      </c>
      <c r="AJ51" s="20">
        <v>12.107699999999999</v>
      </c>
      <c r="AK51" s="20">
        <v>14.046099999999999</v>
      </c>
      <c r="AL51" s="20">
        <v>14.820300000000001</v>
      </c>
      <c r="AM51" s="20">
        <v>11.1639</v>
      </c>
      <c r="AN51" s="20">
        <v>39.551250000000003</v>
      </c>
      <c r="AO51" s="20">
        <v>14.576750000000001</v>
      </c>
      <c r="AP51" s="20">
        <v>8.6328000000000014</v>
      </c>
      <c r="AQ51" s="20">
        <v>26.898300000000003</v>
      </c>
      <c r="AR51" s="20">
        <v>23.899899999999999</v>
      </c>
      <c r="AS51" s="20">
        <v>42.705400000000004</v>
      </c>
      <c r="AT51" s="20">
        <v>16.038</v>
      </c>
      <c r="AU51" s="20">
        <v>30.887999999999998</v>
      </c>
      <c r="AV51" s="20">
        <v>16.7956</v>
      </c>
      <c r="AW51" s="20">
        <v>24.676000000000002</v>
      </c>
      <c r="AX51" s="20">
        <v>22.606399999999997</v>
      </c>
      <c r="AY51" s="20">
        <v>15.899399999999998</v>
      </c>
      <c r="AZ51" s="20">
        <v>53.859349999999999</v>
      </c>
      <c r="BA51" s="20">
        <v>16.612200000000001</v>
      </c>
      <c r="BB51" s="20">
        <v>24.700499999999998</v>
      </c>
      <c r="BC51" s="20"/>
      <c r="BD51" s="20">
        <v>44.96405</v>
      </c>
      <c r="BE51" s="20">
        <v>47.511249999999997</v>
      </c>
      <c r="BF51" s="20">
        <v>15.621499999999999</v>
      </c>
      <c r="BG51" s="20">
        <v>13.800599999999999</v>
      </c>
      <c r="BH51" s="20"/>
      <c r="BI51" s="21">
        <v>30.49</v>
      </c>
      <c r="BJ51" s="20">
        <v>29.64</v>
      </c>
      <c r="BK51" s="21">
        <v>28.26</v>
      </c>
      <c r="BL51" s="20">
        <v>28.89</v>
      </c>
      <c r="BM51" s="21">
        <v>200</v>
      </c>
      <c r="BN51" s="20">
        <v>203.27</v>
      </c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  <c r="IU51" s="20"/>
      <c r="IV51" s="20"/>
      <c r="IW51" s="20"/>
      <c r="IX51" s="20"/>
      <c r="IY51" s="20"/>
      <c r="IZ51" s="20"/>
      <c r="JA51" s="20"/>
      <c r="JB51" s="20"/>
      <c r="JC51" s="20"/>
      <c r="JD51" s="20"/>
      <c r="JE51" s="20"/>
      <c r="JF51" s="20"/>
      <c r="JG51" s="20"/>
      <c r="JH51" s="20"/>
      <c r="JI51" s="20"/>
      <c r="JJ51" s="20"/>
      <c r="JK51" s="20"/>
      <c r="JL51" s="20"/>
      <c r="JM51" s="20"/>
      <c r="JN51" s="20"/>
      <c r="JO51" s="20"/>
      <c r="JP51" s="20"/>
      <c r="JQ51" s="20"/>
      <c r="JR51" s="20"/>
      <c r="JS51" s="20"/>
      <c r="JT51" s="20"/>
      <c r="JU51" s="20"/>
      <c r="JV51" s="20"/>
      <c r="JW51" s="20"/>
      <c r="JX51" s="20"/>
      <c r="JY51" s="20"/>
      <c r="JZ51" s="20"/>
      <c r="KA51" s="20"/>
      <c r="KB51" s="20"/>
      <c r="KC51" s="20"/>
      <c r="KD51" s="20"/>
      <c r="KE51" s="20"/>
      <c r="KF51" s="20"/>
      <c r="KG51" s="20"/>
      <c r="KH51" s="20"/>
      <c r="KI51" s="20"/>
      <c r="KJ51" s="20"/>
      <c r="KK51" s="20"/>
      <c r="KL51" s="20"/>
      <c r="KM51" s="20"/>
      <c r="KN51" s="20"/>
      <c r="KO51" s="20"/>
      <c r="KP51" s="20"/>
      <c r="KQ51" s="20"/>
      <c r="KR51" s="20"/>
      <c r="KS51" s="20"/>
      <c r="KT51" s="20"/>
      <c r="KU51" s="20"/>
    </row>
    <row r="52" spans="1:307" s="6" customFormat="1" ht="10" customHeight="1">
      <c r="A52" s="27" t="s">
        <v>157</v>
      </c>
      <c r="B52" s="20">
        <v>3.0447000000000002</v>
      </c>
      <c r="C52" s="20">
        <v>7.5321500000000006</v>
      </c>
      <c r="D52" s="20">
        <v>1.58</v>
      </c>
      <c r="E52" s="20">
        <v>1.2573000000000001</v>
      </c>
      <c r="F52" s="20">
        <v>0.75844999999999996</v>
      </c>
      <c r="G52" s="20">
        <v>1.5680000000000001</v>
      </c>
      <c r="H52" s="20">
        <v>2.0685000000000002</v>
      </c>
      <c r="I52" s="20">
        <v>1.0791000000000002</v>
      </c>
      <c r="J52" s="20">
        <v>0</v>
      </c>
      <c r="K52" s="20">
        <v>0.96029999999999993</v>
      </c>
      <c r="L52" s="20">
        <v>2.3879999999999999</v>
      </c>
      <c r="M52" s="20">
        <v>0.65670000000000006</v>
      </c>
      <c r="N52" s="20">
        <v>1.2537</v>
      </c>
      <c r="O52" s="20">
        <v>0.18905</v>
      </c>
      <c r="P52" s="20">
        <v>0.59699999999999998</v>
      </c>
      <c r="Q52" s="20">
        <v>1.4157</v>
      </c>
      <c r="R52" s="20">
        <v>0.50490000000000002</v>
      </c>
      <c r="S52" s="20">
        <v>1.5422500000000001</v>
      </c>
      <c r="T52" s="20">
        <v>0.5373</v>
      </c>
      <c r="U52" s="20">
        <v>0.89</v>
      </c>
      <c r="V52" s="20">
        <v>0.71639999999999993</v>
      </c>
      <c r="W52" s="20">
        <v>0</v>
      </c>
      <c r="X52" s="20">
        <v>0.91539999999999999</v>
      </c>
      <c r="Y52" s="20">
        <v>0.57129999999999992</v>
      </c>
      <c r="Z52" s="20">
        <v>0.81589999999999996</v>
      </c>
      <c r="AA52" s="20">
        <v>1.0494000000000001</v>
      </c>
      <c r="AB52" s="20">
        <v>1.0791000000000002</v>
      </c>
      <c r="AC52" s="20">
        <v>0</v>
      </c>
      <c r="AD52" s="20">
        <v>0</v>
      </c>
      <c r="AE52" s="20">
        <v>1.6533</v>
      </c>
      <c r="AF52" s="20">
        <v>0.60389999999999999</v>
      </c>
      <c r="AG52" s="20">
        <v>1.6434</v>
      </c>
      <c r="AH52" s="20">
        <v>1.8407500000000001</v>
      </c>
      <c r="AI52" s="20">
        <v>0.91454999999999997</v>
      </c>
      <c r="AJ52" s="20">
        <v>0.80190000000000006</v>
      </c>
      <c r="AK52" s="20">
        <v>1.0539499999999999</v>
      </c>
      <c r="AL52" s="20">
        <v>2.0888999999999998</v>
      </c>
      <c r="AM52" s="20">
        <v>9.9500000000000005E-3</v>
      </c>
      <c r="AN52" s="20">
        <v>0.22885</v>
      </c>
      <c r="AO52" s="20">
        <v>0</v>
      </c>
      <c r="AP52" s="20">
        <v>0</v>
      </c>
      <c r="AQ52" s="20">
        <v>3.9600000000000003E-2</v>
      </c>
      <c r="AR52" s="20">
        <v>1.6516999999999999</v>
      </c>
      <c r="AS52" s="20">
        <v>1.0646500000000001</v>
      </c>
      <c r="AT52" s="20">
        <v>3.5838000000000001</v>
      </c>
      <c r="AU52" s="20">
        <v>1.1979</v>
      </c>
      <c r="AV52" s="20">
        <v>0.30845</v>
      </c>
      <c r="AW52" s="20">
        <v>4.0894500000000003</v>
      </c>
      <c r="AX52" s="20">
        <v>1.8606500000000001</v>
      </c>
      <c r="AY52" s="20">
        <v>0.19800000000000001</v>
      </c>
      <c r="AZ52" s="20">
        <v>5.2138</v>
      </c>
      <c r="BA52" s="20">
        <v>0.85139999999999993</v>
      </c>
      <c r="BB52" s="20">
        <v>1.7225999999999999</v>
      </c>
      <c r="BC52" s="20"/>
      <c r="BD52" s="20">
        <v>7.5321500000000006</v>
      </c>
      <c r="BE52" s="20">
        <v>7.2933500000000002</v>
      </c>
      <c r="BF52" s="20">
        <v>0.81589999999999996</v>
      </c>
      <c r="BG52" s="20">
        <v>1.7523</v>
      </c>
      <c r="BH52" s="20"/>
      <c r="BI52" s="21">
        <v>1.885</v>
      </c>
      <c r="BJ52" s="20">
        <v>1.52</v>
      </c>
      <c r="BK52" s="21">
        <v>1.6830000000000001</v>
      </c>
      <c r="BL52" s="20">
        <v>1.37</v>
      </c>
      <c r="BM52" s="21">
        <v>2.4</v>
      </c>
      <c r="BN52" s="20">
        <v>1.9</v>
      </c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  <c r="IU52" s="20"/>
      <c r="IV52" s="20"/>
      <c r="IW52" s="20"/>
      <c r="IX52" s="20"/>
      <c r="IY52" s="20"/>
      <c r="IZ52" s="20"/>
      <c r="JA52" s="20"/>
      <c r="JB52" s="20"/>
      <c r="JC52" s="20"/>
      <c r="JD52" s="20"/>
      <c r="JE52" s="20"/>
      <c r="JF52" s="20"/>
      <c r="JG52" s="20"/>
      <c r="JH52" s="20"/>
      <c r="JI52" s="20"/>
      <c r="JJ52" s="20"/>
      <c r="JK52" s="20"/>
      <c r="JL52" s="20"/>
      <c r="JM52" s="20"/>
      <c r="JN52" s="20"/>
      <c r="JO52" s="20"/>
      <c r="JP52" s="20"/>
      <c r="JQ52" s="20"/>
      <c r="JR52" s="20"/>
      <c r="JS52" s="20"/>
      <c r="JT52" s="20"/>
      <c r="JU52" s="20"/>
      <c r="JV52" s="20"/>
      <c r="JW52" s="20"/>
      <c r="JX52" s="20"/>
      <c r="JY52" s="20"/>
      <c r="JZ52" s="20"/>
      <c r="KA52" s="20"/>
      <c r="KB52" s="20"/>
      <c r="KC52" s="20"/>
      <c r="KD52" s="20"/>
      <c r="KE52" s="20"/>
      <c r="KF52" s="20"/>
      <c r="KG52" s="20"/>
      <c r="KH52" s="20"/>
      <c r="KI52" s="20"/>
      <c r="KJ52" s="20"/>
      <c r="KK52" s="20"/>
      <c r="KL52" s="20"/>
      <c r="KM52" s="20"/>
      <c r="KN52" s="20"/>
      <c r="KO52" s="20"/>
      <c r="KP52" s="20"/>
      <c r="KQ52" s="20"/>
      <c r="KR52" s="20"/>
      <c r="KS52" s="20"/>
      <c r="KT52" s="20"/>
      <c r="KU52" s="20"/>
    </row>
    <row r="53" spans="1:307" s="6" customFormat="1" ht="10" customHeight="1">
      <c r="A53" s="28" t="s">
        <v>158</v>
      </c>
      <c r="B53" s="20">
        <f>SUM(B34:B52)</f>
        <v>1878.3851843973998</v>
      </c>
      <c r="C53" s="20">
        <f>SUM(C34:C52)</f>
        <v>2634.3361138820501</v>
      </c>
      <c r="D53" s="20">
        <f>SUM(D34:D52)</f>
        <v>2868.7689340000006</v>
      </c>
      <c r="E53" s="20">
        <f>SUM(E34:E52)</f>
        <v>2057.9903044702005</v>
      </c>
      <c r="F53" s="20">
        <f>SUM(F34:F52)</f>
        <v>1621.8949369263003</v>
      </c>
      <c r="G53" s="20">
        <f>SUM(G34:G52)</f>
        <v>1527.7702945159997</v>
      </c>
      <c r="H53" s="20">
        <f>SUM(H34:H52)</f>
        <v>1747.8613710190502</v>
      </c>
      <c r="I53" s="20">
        <f>SUM(I34:I52)</f>
        <v>1633.5068956205998</v>
      </c>
      <c r="J53" s="20">
        <f>SUM(J34:J52)</f>
        <v>2028.5989428170003</v>
      </c>
      <c r="K53" s="20">
        <f>SUM(K34:K52)</f>
        <v>1528.4906519663998</v>
      </c>
      <c r="L53" s="20">
        <f>SUM(L34:L52)</f>
        <v>2192.4455887141999</v>
      </c>
      <c r="M53" s="20">
        <f>SUM(M34:M52)</f>
        <v>2185.4044672099999</v>
      </c>
      <c r="N53" s="20">
        <f>SUM(N34:N52)</f>
        <v>1495.4645073201502</v>
      </c>
      <c r="O53" s="20">
        <f>SUM(O34:O52)</f>
        <v>2061.2394924019</v>
      </c>
      <c r="P53" s="20">
        <f>SUM(P34:P52)</f>
        <v>1270.9943013209497</v>
      </c>
      <c r="Q53" s="20">
        <f>SUM(Q34:Q52)</f>
        <v>1212.7730238522004</v>
      </c>
      <c r="R53" s="20">
        <f>SUM(R34:R52)</f>
        <v>1321.3554953921998</v>
      </c>
      <c r="S53" s="20">
        <f>SUM(S34:S52)</f>
        <v>1349.6384487111497</v>
      </c>
      <c r="T53" s="20">
        <f>SUM(T34:T52)</f>
        <v>1174.1811738238</v>
      </c>
      <c r="U53" s="20">
        <f>SUM(U34:U52)</f>
        <v>1228.9237320000004</v>
      </c>
      <c r="V53" s="20">
        <f>SUM(V34:V52)</f>
        <v>1332.0539257021001</v>
      </c>
      <c r="W53" s="20">
        <f>SUM(W34:W52)</f>
        <v>1429.7733152892004</v>
      </c>
      <c r="X53" s="20">
        <f>SUM(X34:X52)</f>
        <v>1188.9707969037497</v>
      </c>
      <c r="Y53" s="20">
        <f>SUM(Y34:Y52)</f>
        <v>1056.2030255203497</v>
      </c>
      <c r="Z53" s="20">
        <f>SUM(Z34:Z52)</f>
        <v>1056.4535645129502</v>
      </c>
      <c r="AA53" s="20">
        <f>SUM(AA34:AA52)</f>
        <v>1163.0882095520003</v>
      </c>
      <c r="AB53" s="20">
        <f>SUM(AB34:AB52)</f>
        <v>898.37599289920013</v>
      </c>
      <c r="AC53" s="20">
        <f>SUM(AC34:AC52)</f>
        <v>1336.3046512013996</v>
      </c>
      <c r="AD53" s="20">
        <f>SUM(AD34:AD52)</f>
        <v>1420.6370374492001</v>
      </c>
      <c r="AE53" s="20">
        <f>SUM(AE34:AE52)</f>
        <v>2004.9464744658003</v>
      </c>
      <c r="AF53" s="20">
        <f>SUM(AF34:AF52)</f>
        <v>1084.6174495106</v>
      </c>
      <c r="AG53" s="20">
        <f>SUM(AG34:AG52)</f>
        <v>1673.4179802945998</v>
      </c>
      <c r="AH53" s="20">
        <f>SUM(AH34:AH52)</f>
        <v>1003.5975353742001</v>
      </c>
      <c r="AI53" s="20">
        <f>SUM(AI34:AI52)</f>
        <v>1046.5916044985502</v>
      </c>
      <c r="AJ53" s="20">
        <f>SUM(AJ34:AJ52)</f>
        <v>1271.9996744546002</v>
      </c>
      <c r="AK53" s="20">
        <f>SUM(AK34:AK52)</f>
        <v>915.19051462829987</v>
      </c>
      <c r="AL53" s="20">
        <f>SUM(AL34:AL52)</f>
        <v>788.67804076260006</v>
      </c>
      <c r="AM53" s="20">
        <f>SUM(AM34:AM52)</f>
        <v>901.11565145340012</v>
      </c>
      <c r="AN53" s="20">
        <f>SUM(AN34:AN52)</f>
        <v>7163.3212888443013</v>
      </c>
      <c r="AO53" s="20">
        <f>SUM(AO34:AO52)</f>
        <v>1342.15426608485</v>
      </c>
      <c r="AP53" s="20">
        <f>SUM(AP34:AP52)</f>
        <v>1184.3237858768002</v>
      </c>
      <c r="AQ53" s="20">
        <f>SUM(AQ34:AQ52)</f>
        <v>1696.3184883800002</v>
      </c>
      <c r="AR53" s="20">
        <f>SUM(AR34:AR52)</f>
        <v>1706.0749497024999</v>
      </c>
      <c r="AS53" s="20">
        <f>SUM(AS34:AS52)</f>
        <v>1787.1941917706997</v>
      </c>
      <c r="AT53" s="20">
        <f>SUM(AT34:AT52)</f>
        <v>1379.7786651934002</v>
      </c>
      <c r="AU53" s="20">
        <f>SUM(AU34:AU52)</f>
        <v>1803.2800437821998</v>
      </c>
      <c r="AV53" s="20">
        <f>SUM(AV34:AV52)</f>
        <v>1303.9499883278002</v>
      </c>
      <c r="AW53" s="20">
        <f>SUM(AW34:AW52)</f>
        <v>1453.7907516449998</v>
      </c>
      <c r="AX53" s="20">
        <f>SUM(AX34:AX52)</f>
        <v>1540.0305183195001</v>
      </c>
      <c r="AY53" s="20">
        <f>SUM(AY34:AY52)</f>
        <v>1288.5210925243998</v>
      </c>
      <c r="AZ53" s="20">
        <f>SUM(AZ34:AZ52)</f>
        <v>1896.1421387822497</v>
      </c>
      <c r="BA53" s="20">
        <f>SUM(BA34:BA52)</f>
        <v>1197.0372875782004</v>
      </c>
      <c r="BB53" s="20">
        <f>SUM(BB34:BB52)</f>
        <v>1150.560321403</v>
      </c>
      <c r="BC53" s="20"/>
      <c r="BD53" s="20">
        <f>SUM(BD34:BD52)</f>
        <v>2634.3361138820501</v>
      </c>
      <c r="BE53" s="20">
        <f>SUM(BE34:BE52)</f>
        <v>2639.8486043824</v>
      </c>
      <c r="BF53" s="20">
        <f>SUM(BF34:BF52)</f>
        <v>1056.4535645129502</v>
      </c>
      <c r="BG53" s="20">
        <f>SUM(BG34:BG52)</f>
        <v>1065.0149671282002</v>
      </c>
      <c r="BH53" s="20"/>
      <c r="BI53" s="21">
        <f>SUM(BI34:BI52)</f>
        <v>2611.2089999999994</v>
      </c>
      <c r="BJ53" s="20">
        <f>SUM(BJ34:BJ52)</f>
        <v>2623.5781999999995</v>
      </c>
      <c r="BK53" s="21">
        <f>SUM(BK34:BK52)</f>
        <v>2077.6709999999998</v>
      </c>
      <c r="BL53" s="20">
        <f>SUM(BL34:BL52)</f>
        <v>2061.4614659999997</v>
      </c>
      <c r="BM53" s="21">
        <f>SUM(BM34:BM52)</f>
        <v>3649.7000000000003</v>
      </c>
      <c r="BN53" s="20">
        <f>SUM(BN34:BN52)</f>
        <v>3698.0816359999994</v>
      </c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  <c r="IU53" s="20"/>
      <c r="IV53" s="20"/>
      <c r="IW53" s="20"/>
      <c r="IX53" s="20"/>
      <c r="IY53" s="20"/>
      <c r="IZ53" s="20"/>
      <c r="JA53" s="20"/>
      <c r="JB53" s="20"/>
      <c r="JC53" s="20"/>
      <c r="JD53" s="20"/>
      <c r="JE53" s="20"/>
      <c r="JF53" s="20"/>
      <c r="JG53" s="20"/>
      <c r="JH53" s="20"/>
      <c r="JI53" s="20"/>
      <c r="JJ53" s="20"/>
      <c r="JK53" s="20"/>
      <c r="JL53" s="20"/>
      <c r="JM53" s="20"/>
      <c r="JN53" s="20"/>
      <c r="JO53" s="20"/>
      <c r="JP53" s="20"/>
      <c r="JQ53" s="20"/>
      <c r="JR53" s="20"/>
      <c r="JS53" s="20"/>
      <c r="JT53" s="20"/>
      <c r="JU53" s="20"/>
      <c r="JV53" s="20"/>
      <c r="JW53" s="20"/>
      <c r="JX53" s="20"/>
      <c r="JY53" s="20"/>
      <c r="JZ53" s="20"/>
      <c r="KA53" s="20"/>
      <c r="KB53" s="20"/>
      <c r="KC53" s="20"/>
      <c r="KD53" s="20"/>
      <c r="KE53" s="20"/>
      <c r="KF53" s="20"/>
      <c r="KG53" s="20"/>
      <c r="KH53" s="20"/>
      <c r="KI53" s="20"/>
      <c r="KJ53" s="20"/>
      <c r="KK53" s="20"/>
      <c r="KL53" s="20"/>
      <c r="KM53" s="20"/>
      <c r="KN53" s="20"/>
      <c r="KO53" s="20"/>
      <c r="KP53" s="20"/>
      <c r="KQ53" s="20"/>
      <c r="KR53" s="20"/>
      <c r="KS53" s="20"/>
      <c r="KT53" s="20"/>
      <c r="KU53" s="20"/>
    </row>
    <row r="54" spans="1:307" s="6" customFormat="1" ht="10" customHeight="1">
      <c r="A54" s="28" t="s">
        <v>159</v>
      </c>
      <c r="B54" s="29">
        <f>B53/10000</f>
        <v>0.18783851843973998</v>
      </c>
      <c r="C54" s="29">
        <f t="shared" ref="C54:BN54" si="1">C53/10000</f>
        <v>0.26343361138820504</v>
      </c>
      <c r="D54" s="29">
        <f t="shared" si="1"/>
        <v>0.28687689340000005</v>
      </c>
      <c r="E54" s="29">
        <f t="shared" si="1"/>
        <v>0.20579903044702005</v>
      </c>
      <c r="F54" s="29">
        <f t="shared" si="1"/>
        <v>0.16218949369263003</v>
      </c>
      <c r="G54" s="29">
        <f t="shared" si="1"/>
        <v>0.15277702945159996</v>
      </c>
      <c r="H54" s="29">
        <f t="shared" si="1"/>
        <v>0.17478613710190502</v>
      </c>
      <c r="I54" s="29">
        <f t="shared" si="1"/>
        <v>0.16335068956205998</v>
      </c>
      <c r="J54" s="29">
        <f t="shared" si="1"/>
        <v>0.20285989428170004</v>
      </c>
      <c r="K54" s="29">
        <f t="shared" si="1"/>
        <v>0.15284906519663999</v>
      </c>
      <c r="L54" s="29">
        <f t="shared" si="1"/>
        <v>0.21924455887142</v>
      </c>
      <c r="M54" s="29">
        <f t="shared" si="1"/>
        <v>0.21854044672099998</v>
      </c>
      <c r="N54" s="29">
        <f t="shared" si="1"/>
        <v>0.14954645073201503</v>
      </c>
      <c r="O54" s="29">
        <f t="shared" si="1"/>
        <v>0.20612394924019001</v>
      </c>
      <c r="P54" s="29">
        <f t="shared" si="1"/>
        <v>0.12709943013209496</v>
      </c>
      <c r="Q54" s="29">
        <f t="shared" si="1"/>
        <v>0.12127730238522004</v>
      </c>
      <c r="R54" s="29">
        <f t="shared" si="1"/>
        <v>0.13213554953921999</v>
      </c>
      <c r="S54" s="29">
        <f t="shared" si="1"/>
        <v>0.13496384487111499</v>
      </c>
      <c r="T54" s="29">
        <f t="shared" si="1"/>
        <v>0.11741811738238001</v>
      </c>
      <c r="U54" s="29">
        <f t="shared" si="1"/>
        <v>0.12289237320000004</v>
      </c>
      <c r="V54" s="29">
        <f t="shared" si="1"/>
        <v>0.13320539257021</v>
      </c>
      <c r="W54" s="29">
        <f t="shared" si="1"/>
        <v>0.14297733152892003</v>
      </c>
      <c r="X54" s="29">
        <f t="shared" si="1"/>
        <v>0.11889707969037497</v>
      </c>
      <c r="Y54" s="29">
        <f t="shared" si="1"/>
        <v>0.10562030255203497</v>
      </c>
      <c r="Z54" s="29">
        <f t="shared" si="1"/>
        <v>0.10564535645129501</v>
      </c>
      <c r="AA54" s="29">
        <f t="shared" si="1"/>
        <v>0.11630882095520004</v>
      </c>
      <c r="AB54" s="29">
        <f t="shared" si="1"/>
        <v>8.9837599289920009E-2</v>
      </c>
      <c r="AC54" s="29">
        <f t="shared" si="1"/>
        <v>0.13363046512013996</v>
      </c>
      <c r="AD54" s="29">
        <f t="shared" si="1"/>
        <v>0.14206370374492</v>
      </c>
      <c r="AE54" s="29">
        <f t="shared" si="1"/>
        <v>0.20049464744658002</v>
      </c>
      <c r="AF54" s="29">
        <f t="shared" si="1"/>
        <v>0.10846174495105999</v>
      </c>
      <c r="AG54" s="29">
        <f t="shared" si="1"/>
        <v>0.16734179802945998</v>
      </c>
      <c r="AH54" s="29">
        <f t="shared" si="1"/>
        <v>0.10035975353742001</v>
      </c>
      <c r="AI54" s="29">
        <f t="shared" si="1"/>
        <v>0.10465916044985502</v>
      </c>
      <c r="AJ54" s="29">
        <f t="shared" si="1"/>
        <v>0.12719996744546003</v>
      </c>
      <c r="AK54" s="29">
        <f t="shared" si="1"/>
        <v>9.1519051462829987E-2</v>
      </c>
      <c r="AL54" s="29">
        <f t="shared" si="1"/>
        <v>7.8867804076260012E-2</v>
      </c>
      <c r="AM54" s="29">
        <f t="shared" si="1"/>
        <v>9.0111565145340008E-2</v>
      </c>
      <c r="AN54" s="29">
        <f t="shared" si="1"/>
        <v>0.7163321288844301</v>
      </c>
      <c r="AO54" s="29">
        <f t="shared" si="1"/>
        <v>0.13421542660848498</v>
      </c>
      <c r="AP54" s="29">
        <f t="shared" si="1"/>
        <v>0.11843237858768002</v>
      </c>
      <c r="AQ54" s="29">
        <f t="shared" si="1"/>
        <v>0.16963184883800003</v>
      </c>
      <c r="AR54" s="29">
        <f t="shared" si="1"/>
        <v>0.17060749497024999</v>
      </c>
      <c r="AS54" s="29">
        <f t="shared" si="1"/>
        <v>0.17871941917706996</v>
      </c>
      <c r="AT54" s="29">
        <f t="shared" si="1"/>
        <v>0.13797786651934002</v>
      </c>
      <c r="AU54" s="29">
        <f t="shared" si="1"/>
        <v>0.18032800437821997</v>
      </c>
      <c r="AV54" s="29">
        <f t="shared" si="1"/>
        <v>0.13039499883278002</v>
      </c>
      <c r="AW54" s="29">
        <f t="shared" si="1"/>
        <v>0.14537907516449997</v>
      </c>
      <c r="AX54" s="29">
        <f t="shared" si="1"/>
        <v>0.15400305183195001</v>
      </c>
      <c r="AY54" s="29">
        <f t="shared" si="1"/>
        <v>0.12885210925243998</v>
      </c>
      <c r="AZ54" s="29">
        <f t="shared" si="1"/>
        <v>0.18961421387822497</v>
      </c>
      <c r="BA54" s="29">
        <f t="shared" si="1"/>
        <v>0.11970372875782004</v>
      </c>
      <c r="BB54" s="29">
        <f t="shared" si="1"/>
        <v>0.1150560321403</v>
      </c>
      <c r="BC54" s="29"/>
      <c r="BD54" s="29">
        <f t="shared" si="1"/>
        <v>0.26343361138820504</v>
      </c>
      <c r="BE54" s="29">
        <f t="shared" si="1"/>
        <v>0.26398486043823999</v>
      </c>
      <c r="BF54" s="29">
        <f t="shared" si="1"/>
        <v>0.10564535645129501</v>
      </c>
      <c r="BG54" s="29">
        <f t="shared" si="1"/>
        <v>0.10650149671282001</v>
      </c>
      <c r="BH54" s="29"/>
      <c r="BI54" s="30">
        <f t="shared" si="1"/>
        <v>0.26112089999999993</v>
      </c>
      <c r="BJ54" s="29">
        <f t="shared" si="1"/>
        <v>0.26235781999999996</v>
      </c>
      <c r="BK54" s="30">
        <f t="shared" si="1"/>
        <v>0.20776709999999998</v>
      </c>
      <c r="BL54" s="29">
        <f t="shared" si="1"/>
        <v>0.20614614659999997</v>
      </c>
      <c r="BM54" s="30">
        <f t="shared" si="1"/>
        <v>0.36497000000000002</v>
      </c>
      <c r="BN54" s="29">
        <f t="shared" si="1"/>
        <v>0.36980816359999996</v>
      </c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  <c r="EA54" s="29"/>
      <c r="EB54" s="29"/>
      <c r="EC54" s="29"/>
      <c r="ED54" s="29"/>
      <c r="EE54" s="29"/>
      <c r="EF54" s="29"/>
      <c r="EG54" s="29"/>
      <c r="EH54" s="29"/>
      <c r="EI54" s="29"/>
      <c r="EJ54" s="29"/>
      <c r="EK54" s="29"/>
      <c r="EL54" s="29"/>
      <c r="EM54" s="29"/>
      <c r="EN54" s="29"/>
      <c r="EO54" s="29"/>
      <c r="EP54" s="29"/>
      <c r="EQ54" s="29"/>
      <c r="ER54" s="29"/>
      <c r="ES54" s="29"/>
      <c r="ET54" s="29"/>
      <c r="EU54" s="29"/>
      <c r="EV54" s="29"/>
      <c r="EW54" s="29"/>
      <c r="EX54" s="29"/>
      <c r="EY54" s="29"/>
      <c r="EZ54" s="29"/>
      <c r="FA54" s="29"/>
      <c r="FB54" s="29"/>
      <c r="FC54" s="29"/>
      <c r="FD54" s="29"/>
      <c r="FE54" s="29"/>
      <c r="FF54" s="29"/>
      <c r="FG54" s="29"/>
      <c r="FH54" s="29"/>
      <c r="FI54" s="29"/>
      <c r="FJ54" s="29"/>
      <c r="FK54" s="29"/>
      <c r="FL54" s="29"/>
      <c r="FM54" s="29"/>
      <c r="FN54" s="29"/>
      <c r="FO54" s="29"/>
      <c r="FP54" s="29"/>
      <c r="FQ54" s="29"/>
      <c r="FR54" s="29"/>
      <c r="FS54" s="29"/>
      <c r="FT54" s="29"/>
      <c r="FU54" s="29"/>
      <c r="FV54" s="29"/>
      <c r="FW54" s="29"/>
      <c r="FX54" s="29"/>
      <c r="FY54" s="29"/>
      <c r="FZ54" s="29"/>
      <c r="GA54" s="29"/>
      <c r="GB54" s="29"/>
      <c r="GC54" s="29"/>
      <c r="GD54" s="29"/>
      <c r="GE54" s="29"/>
      <c r="GF54" s="29"/>
      <c r="GG54" s="29"/>
      <c r="GH54" s="29"/>
      <c r="GI54" s="29"/>
      <c r="GJ54" s="29"/>
      <c r="GK54" s="29"/>
      <c r="GL54" s="29"/>
      <c r="GM54" s="29"/>
      <c r="GN54" s="29"/>
      <c r="GO54" s="29"/>
      <c r="GP54" s="29"/>
      <c r="GQ54" s="29"/>
      <c r="GR54" s="29"/>
      <c r="GS54" s="29"/>
      <c r="GT54" s="29"/>
      <c r="GU54" s="29"/>
      <c r="GV54" s="29"/>
      <c r="GW54" s="29"/>
      <c r="GX54" s="29"/>
      <c r="GY54" s="29"/>
      <c r="GZ54" s="29"/>
      <c r="HA54" s="29"/>
      <c r="HB54" s="29"/>
      <c r="HC54" s="29"/>
      <c r="HD54" s="29"/>
      <c r="HE54" s="29"/>
      <c r="HF54" s="29"/>
      <c r="HG54" s="29"/>
      <c r="HH54" s="29"/>
      <c r="HI54" s="29"/>
      <c r="HJ54" s="29"/>
      <c r="HK54" s="29"/>
      <c r="HL54" s="29"/>
      <c r="HM54" s="29"/>
      <c r="HN54" s="29"/>
      <c r="HO54" s="29"/>
      <c r="HP54" s="29"/>
      <c r="HQ54" s="29"/>
      <c r="HR54" s="29"/>
      <c r="HS54" s="29"/>
      <c r="HT54" s="29"/>
      <c r="HU54" s="29"/>
      <c r="HV54" s="29"/>
      <c r="HW54" s="29"/>
      <c r="HX54" s="29"/>
      <c r="HY54" s="29"/>
      <c r="HZ54" s="29"/>
      <c r="IA54" s="29"/>
      <c r="IB54" s="29"/>
      <c r="IC54" s="29"/>
      <c r="ID54" s="29"/>
      <c r="IE54" s="29"/>
      <c r="IF54" s="29"/>
      <c r="IG54" s="29"/>
      <c r="IH54" s="29"/>
      <c r="II54" s="29"/>
      <c r="IJ54" s="29"/>
      <c r="IK54" s="29"/>
      <c r="IL54" s="29"/>
      <c r="IM54" s="29"/>
      <c r="IN54" s="29"/>
      <c r="IO54" s="29"/>
      <c r="IP54" s="29"/>
      <c r="IQ54" s="29"/>
      <c r="IR54" s="29"/>
      <c r="IS54" s="29"/>
      <c r="IT54" s="29"/>
      <c r="IU54" s="29"/>
      <c r="IV54" s="29"/>
      <c r="IW54" s="29"/>
      <c r="IX54" s="29"/>
      <c r="IY54" s="29"/>
      <c r="IZ54" s="29"/>
      <c r="JA54" s="29"/>
      <c r="JB54" s="29"/>
      <c r="JC54" s="29"/>
      <c r="JD54" s="29"/>
      <c r="JE54" s="29"/>
      <c r="JF54" s="29"/>
      <c r="JG54" s="29"/>
      <c r="JH54" s="29"/>
      <c r="JI54" s="29"/>
      <c r="JJ54" s="29"/>
      <c r="JK54" s="29"/>
      <c r="JL54" s="29"/>
      <c r="JM54" s="29"/>
      <c r="JN54" s="29"/>
      <c r="JO54" s="29"/>
      <c r="JP54" s="29"/>
      <c r="JQ54" s="29"/>
      <c r="JR54" s="29"/>
      <c r="JS54" s="29"/>
      <c r="JT54" s="29"/>
      <c r="JU54" s="29"/>
      <c r="JV54" s="29"/>
      <c r="JW54" s="29"/>
      <c r="JX54" s="29"/>
      <c r="JY54" s="29"/>
      <c r="JZ54" s="29"/>
      <c r="KA54" s="29"/>
      <c r="KB54" s="29"/>
      <c r="KC54" s="29"/>
      <c r="KD54" s="29"/>
      <c r="KE54" s="29"/>
      <c r="KF54" s="29"/>
      <c r="KG54" s="29"/>
      <c r="KH54" s="29"/>
      <c r="KI54" s="29"/>
      <c r="KJ54" s="29"/>
      <c r="KK54" s="29"/>
      <c r="KL54" s="29"/>
      <c r="KM54" s="29"/>
      <c r="KN54" s="29"/>
      <c r="KO54" s="29"/>
      <c r="KP54" s="29"/>
      <c r="KQ54" s="29"/>
      <c r="KR54" s="29"/>
      <c r="KS54" s="29"/>
      <c r="KT54" s="29"/>
      <c r="KU54" s="29"/>
    </row>
    <row r="55" spans="1:307" s="6" customFormat="1" ht="10" customHeight="1">
      <c r="A55" s="28" t="s">
        <v>160</v>
      </c>
      <c r="B55" s="29">
        <f>B17+B54</f>
        <v>99.195214018439728</v>
      </c>
      <c r="C55" s="29">
        <f>C17+C54</f>
        <v>99.113400111388216</v>
      </c>
      <c r="D55" s="29">
        <f>D17+D54</f>
        <v>93.053776893400013</v>
      </c>
      <c r="E55" s="29">
        <f>E17+E54</f>
        <v>92.875145030447015</v>
      </c>
      <c r="F55" s="29">
        <f>F17+F54</f>
        <v>94.966567993692621</v>
      </c>
      <c r="G55" s="29">
        <f>G17+G54</f>
        <v>95.374379029451589</v>
      </c>
      <c r="H55" s="29">
        <f>H17+H54</f>
        <v>96.680949137101905</v>
      </c>
      <c r="I55" s="29">
        <f>I17+I54</f>
        <v>96.989409689562052</v>
      </c>
      <c r="J55" s="29">
        <f>J17+J54</f>
        <v>96.64321489428167</v>
      </c>
      <c r="K55" s="29">
        <f>K17+K54</f>
        <v>96.63003206519663</v>
      </c>
      <c r="L55" s="29">
        <f>L17+L54</f>
        <v>96.458828558871431</v>
      </c>
      <c r="M55" s="29">
        <f>M17+M54</f>
        <v>91.796947446720978</v>
      </c>
      <c r="N55" s="29">
        <f>N17+N54</f>
        <v>85.495870450731999</v>
      </c>
      <c r="O55" s="29">
        <f>O17+O54</f>
        <v>93.960297449240201</v>
      </c>
      <c r="P55" s="29">
        <f>P17+P54</f>
        <v>97.24885043013208</v>
      </c>
      <c r="Q55" s="29">
        <f>Q17+Q54</f>
        <v>92.512928302385248</v>
      </c>
      <c r="R55" s="29">
        <f>R17+R54</f>
        <v>95.984133549539209</v>
      </c>
      <c r="S55" s="29">
        <f>S17+S54</f>
        <v>93.604766344871123</v>
      </c>
      <c r="T55" s="29">
        <f>T17+T54</f>
        <v>93.715973617382375</v>
      </c>
      <c r="U55" s="29">
        <f>U17+U54</f>
        <v>95.165492373200024</v>
      </c>
      <c r="V55" s="29">
        <f>V17+V54</f>
        <v>95.398286392570199</v>
      </c>
      <c r="W55" s="29">
        <f>W17+W54</f>
        <v>96.706931331528907</v>
      </c>
      <c r="X55" s="29">
        <f>X17+X54</f>
        <v>97.034981579690353</v>
      </c>
      <c r="Y55" s="29">
        <f>Y17+Y54</f>
        <v>96.65778280255202</v>
      </c>
      <c r="Z55" s="29">
        <f>Z17+Z54</f>
        <v>96.555870856451293</v>
      </c>
      <c r="AA55" s="29">
        <f>AA17+AA54</f>
        <v>95.372722820955218</v>
      </c>
      <c r="AB55" s="29">
        <f>AB17+AB54</f>
        <v>95.475743599289927</v>
      </c>
      <c r="AC55" s="29">
        <f>AC17+AC54</f>
        <v>97.37717246512014</v>
      </c>
      <c r="AD55" s="29">
        <f>AD17+AD54</f>
        <v>97.046134703744926</v>
      </c>
      <c r="AE55" s="29">
        <f>AE17+AE54</f>
        <v>96.841918647446604</v>
      </c>
      <c r="AF55" s="29">
        <f>AF17+AF54</f>
        <v>92.651582744951057</v>
      </c>
      <c r="AG55" s="29">
        <f>AG17+AG54</f>
        <v>96.547405798029445</v>
      </c>
      <c r="AH55" s="29">
        <f>AH17+AH54</f>
        <v>94.789833253537395</v>
      </c>
      <c r="AI55" s="29">
        <f>AI17+AI54</f>
        <v>92.349086660449856</v>
      </c>
      <c r="AJ55" s="29">
        <f>AJ17+AJ54</f>
        <v>98.683679967445485</v>
      </c>
      <c r="AK55" s="29">
        <f>AK17+AK54</f>
        <v>98.121083051462819</v>
      </c>
      <c r="AL55" s="29">
        <f>AL17+AL54</f>
        <v>96.491502804076262</v>
      </c>
      <c r="AM55" s="29">
        <f>AM17+AM54</f>
        <v>96.574366065145313</v>
      </c>
      <c r="AN55" s="29">
        <f>AN17+AN54</f>
        <v>88.998304128884442</v>
      </c>
      <c r="AO55" s="29">
        <f>AO17+AO54</f>
        <v>97.461732426608492</v>
      </c>
      <c r="AP55" s="29">
        <f>AP17+AP54</f>
        <v>96.484735378587686</v>
      </c>
      <c r="AQ55" s="29">
        <f>AQ17+AQ54</f>
        <v>97.049150848837996</v>
      </c>
      <c r="AR55" s="29">
        <f>AR17+AR54</f>
        <v>95.91109949497023</v>
      </c>
      <c r="AS55" s="29">
        <f>AS17+AS54</f>
        <v>95.974334419177083</v>
      </c>
      <c r="AT55" s="29">
        <f>AT17+AT54</f>
        <v>99.253807866519324</v>
      </c>
      <c r="AU55" s="29">
        <f>AU17+AU54</f>
        <v>94.277551004378196</v>
      </c>
      <c r="AV55" s="29">
        <f>AV17+AV54</f>
        <v>96.953148498832761</v>
      </c>
      <c r="AW55" s="29">
        <f>AW17+AW54</f>
        <v>99.109671075164513</v>
      </c>
      <c r="AX55" s="29">
        <f>AX17+AX54</f>
        <v>99.200880051831959</v>
      </c>
      <c r="AY55" s="29">
        <f>AY17+AY54</f>
        <v>97.329329109252413</v>
      </c>
      <c r="AZ55" s="29">
        <f>AZ17+AZ54</f>
        <v>96.995850713878241</v>
      </c>
      <c r="BA55" s="29">
        <f>BA17+BA54</f>
        <v>96.392550728757811</v>
      </c>
      <c r="BB55" s="29">
        <f>BB17+BB54</f>
        <v>95.432850032140308</v>
      </c>
      <c r="BC55" s="29"/>
      <c r="BD55" s="29">
        <f>BD17+BD54</f>
        <v>99.113400111388216</v>
      </c>
      <c r="BE55" s="29">
        <f>BE17+BE54</f>
        <v>99.166885360438229</v>
      </c>
      <c r="BF55" s="29">
        <f>BF17+BF54</f>
        <v>96.555870856451293</v>
      </c>
      <c r="BG55" s="29">
        <f>BG17+BG54</f>
        <v>96.423304496712817</v>
      </c>
      <c r="BH55" s="29"/>
      <c r="BI55" s="30">
        <f>BI17+BI54</f>
        <v>98.218232699999987</v>
      </c>
      <c r="BJ55" s="29">
        <f>BJ17+BJ54</f>
        <v>98.906957819999988</v>
      </c>
      <c r="BK55" s="30">
        <f>BK17+BK54</f>
        <v>98.506050800000025</v>
      </c>
      <c r="BL55" s="29">
        <f>BL17+BL54</f>
        <v>98.530346146599996</v>
      </c>
      <c r="BM55" s="30">
        <f>BM17+BM54</f>
        <v>98.485358039999994</v>
      </c>
      <c r="BN55" s="29">
        <f>BN17+BN54</f>
        <v>99.137508163600017</v>
      </c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  <c r="EA55" s="29"/>
      <c r="EB55" s="29"/>
      <c r="EC55" s="29"/>
      <c r="ED55" s="29"/>
      <c r="EE55" s="29"/>
      <c r="EF55" s="29"/>
      <c r="EG55" s="29"/>
      <c r="EH55" s="29"/>
      <c r="EI55" s="29"/>
      <c r="EJ55" s="29"/>
      <c r="EK55" s="29"/>
      <c r="EL55" s="29"/>
      <c r="EM55" s="29"/>
      <c r="EN55" s="29"/>
      <c r="EO55" s="29"/>
      <c r="EP55" s="29"/>
      <c r="EQ55" s="29"/>
      <c r="ER55" s="29"/>
      <c r="ES55" s="29"/>
      <c r="ET55" s="29"/>
      <c r="EU55" s="29"/>
      <c r="EV55" s="29"/>
      <c r="EW55" s="29"/>
      <c r="EX55" s="29"/>
      <c r="EY55" s="29"/>
      <c r="EZ55" s="29"/>
      <c r="FA55" s="29"/>
      <c r="FB55" s="29"/>
      <c r="FC55" s="29"/>
      <c r="FD55" s="29"/>
      <c r="FE55" s="29"/>
      <c r="FF55" s="29"/>
      <c r="FG55" s="29"/>
      <c r="FH55" s="29"/>
      <c r="FI55" s="29"/>
      <c r="FJ55" s="29"/>
      <c r="FK55" s="29"/>
      <c r="FL55" s="29"/>
      <c r="FM55" s="29"/>
      <c r="FN55" s="29"/>
      <c r="FO55" s="29"/>
      <c r="FP55" s="29"/>
      <c r="FQ55" s="29"/>
      <c r="FR55" s="29"/>
      <c r="FS55" s="29"/>
      <c r="FT55" s="29"/>
      <c r="FU55" s="29"/>
      <c r="FV55" s="29"/>
      <c r="FW55" s="29"/>
      <c r="FX55" s="29"/>
      <c r="FY55" s="29"/>
      <c r="FZ55" s="29"/>
      <c r="GA55" s="29"/>
      <c r="GB55" s="29"/>
      <c r="GC55" s="29"/>
      <c r="GD55" s="29"/>
      <c r="GE55" s="29"/>
      <c r="GF55" s="29"/>
      <c r="GG55" s="29"/>
      <c r="GH55" s="29"/>
      <c r="GI55" s="29"/>
      <c r="GJ55" s="29"/>
      <c r="GK55" s="29"/>
      <c r="GL55" s="29"/>
      <c r="GM55" s="29"/>
      <c r="GN55" s="29"/>
      <c r="GO55" s="29"/>
      <c r="GP55" s="29"/>
      <c r="GQ55" s="29"/>
      <c r="GR55" s="29"/>
      <c r="GS55" s="29"/>
      <c r="GT55" s="29"/>
      <c r="GU55" s="29"/>
      <c r="GV55" s="29"/>
      <c r="GW55" s="29"/>
      <c r="GX55" s="29"/>
      <c r="GY55" s="29"/>
      <c r="GZ55" s="29"/>
      <c r="HA55" s="29"/>
      <c r="HB55" s="29"/>
      <c r="HC55" s="29"/>
      <c r="HD55" s="29"/>
      <c r="HE55" s="29"/>
      <c r="HF55" s="29"/>
      <c r="HG55" s="29"/>
      <c r="HH55" s="29"/>
      <c r="HI55" s="29"/>
      <c r="HJ55" s="29"/>
      <c r="HK55" s="29"/>
      <c r="HL55" s="29"/>
      <c r="HM55" s="29"/>
      <c r="HN55" s="29"/>
      <c r="HO55" s="29"/>
      <c r="HP55" s="29"/>
      <c r="HQ55" s="29"/>
      <c r="HR55" s="29"/>
      <c r="HS55" s="29"/>
      <c r="HT55" s="29"/>
      <c r="HU55" s="29"/>
      <c r="HV55" s="29"/>
      <c r="HW55" s="29"/>
      <c r="HX55" s="29"/>
      <c r="HY55" s="29"/>
      <c r="HZ55" s="29"/>
      <c r="IA55" s="29"/>
      <c r="IB55" s="29"/>
      <c r="IC55" s="29"/>
      <c r="ID55" s="29"/>
      <c r="IE55" s="29"/>
      <c r="IF55" s="29"/>
      <c r="IG55" s="29"/>
      <c r="IH55" s="29"/>
      <c r="II55" s="29"/>
      <c r="IJ55" s="29"/>
      <c r="IK55" s="29"/>
      <c r="IL55" s="29"/>
      <c r="IM55" s="29"/>
      <c r="IN55" s="29"/>
      <c r="IO55" s="29"/>
      <c r="IP55" s="29"/>
      <c r="IQ55" s="29"/>
      <c r="IR55" s="29"/>
      <c r="IS55" s="29"/>
      <c r="IT55" s="29"/>
      <c r="IU55" s="29"/>
      <c r="IV55" s="29"/>
      <c r="IW55" s="29"/>
      <c r="IX55" s="29"/>
      <c r="IY55" s="29"/>
      <c r="IZ55" s="29"/>
      <c r="JA55" s="29"/>
      <c r="JB55" s="29"/>
      <c r="JC55" s="29"/>
      <c r="JD55" s="29"/>
      <c r="JE55" s="29"/>
      <c r="JF55" s="29"/>
      <c r="JG55" s="29"/>
      <c r="JH55" s="29"/>
      <c r="JI55" s="29"/>
      <c r="JJ55" s="29"/>
      <c r="JK55" s="29"/>
      <c r="JL55" s="29"/>
      <c r="JM55" s="29"/>
      <c r="JN55" s="29"/>
      <c r="JO55" s="29"/>
      <c r="JP55" s="29"/>
      <c r="JQ55" s="29"/>
      <c r="JR55" s="29"/>
      <c r="JS55" s="29"/>
      <c r="JT55" s="29"/>
      <c r="JU55" s="29"/>
      <c r="JV55" s="29"/>
      <c r="JW55" s="29"/>
      <c r="JX55" s="29"/>
      <c r="JY55" s="29"/>
      <c r="JZ55" s="29"/>
      <c r="KA55" s="29"/>
      <c r="KB55" s="29"/>
      <c r="KC55" s="29"/>
      <c r="KD55" s="29"/>
      <c r="KE55" s="29"/>
      <c r="KF55" s="29"/>
      <c r="KG55" s="29"/>
      <c r="KH55" s="29"/>
      <c r="KI55" s="29"/>
      <c r="KJ55" s="29"/>
      <c r="KK55" s="29"/>
      <c r="KL55" s="29"/>
      <c r="KM55" s="29"/>
      <c r="KN55" s="29"/>
      <c r="KO55" s="29"/>
      <c r="KP55" s="29"/>
      <c r="KQ55" s="29"/>
      <c r="KR55" s="29"/>
      <c r="KS55" s="29"/>
      <c r="KT55" s="29"/>
      <c r="KU55" s="29"/>
    </row>
    <row r="56" spans="1:307" s="6" customFormat="1" ht="10" customHeight="1">
      <c r="A56" s="28" t="s">
        <v>161</v>
      </c>
      <c r="B56" s="29">
        <f>B17+B81</f>
        <v>99.230124138544653</v>
      </c>
      <c r="C56" s="29">
        <f>C17+C81</f>
        <v>99.161375550604745</v>
      </c>
      <c r="D56" s="29">
        <f>D17+D81</f>
        <v>93.115422346436262</v>
      </c>
      <c r="E56" s="29">
        <f>E17+E81</f>
        <v>92.931376037784645</v>
      </c>
      <c r="F56" s="29">
        <f>F17+F81</f>
        <v>95.012134164868286</v>
      </c>
      <c r="G56" s="29">
        <f>G17+G81</f>
        <v>95.416557699056</v>
      </c>
      <c r="H56" s="29">
        <f>H17+H81</f>
        <v>96.721974985522778</v>
      </c>
      <c r="I56" s="29">
        <f>I17+I81</f>
        <v>97.032192151684939</v>
      </c>
      <c r="J56" s="29">
        <f>J17+J81</f>
        <v>96.695759982499894</v>
      </c>
      <c r="K56" s="29">
        <f>K17+K81</f>
        <v>96.673589425431317</v>
      </c>
      <c r="L56" s="29">
        <f>L17+L81</f>
        <v>96.510249660426439</v>
      </c>
      <c r="M56" s="29">
        <f>M17+M81</f>
        <v>91.850516508331609</v>
      </c>
      <c r="N56" s="29">
        <f>N17+N81</f>
        <v>85.535299537743526</v>
      </c>
      <c r="O56" s="29">
        <f>O17+O81</f>
        <v>94.009311622825493</v>
      </c>
      <c r="P56" s="29">
        <f>P17+P81</f>
        <v>97.287256420771939</v>
      </c>
      <c r="Q56" s="29">
        <f>Q17+Q81</f>
        <v>92.541713012337937</v>
      </c>
      <c r="R56" s="29">
        <f>R17+R81</f>
        <v>96.018386067730177</v>
      </c>
      <c r="S56" s="29">
        <f>S17+S81</f>
        <v>93.641785191500986</v>
      </c>
      <c r="T56" s="29">
        <f>T17+T81</f>
        <v>93.74941430248154</v>
      </c>
      <c r="U56" s="29">
        <f>U17+U81</f>
        <v>95.201558432893449</v>
      </c>
      <c r="V56" s="29">
        <f>V17+V81</f>
        <v>95.441608072270682</v>
      </c>
      <c r="W56" s="29">
        <f>W17+W81</f>
        <v>96.745480014294841</v>
      </c>
      <c r="X56" s="29">
        <f>X17+X81</f>
        <v>97.067497100114579</v>
      </c>
      <c r="Y56" s="29">
        <f>Y17+Y81</f>
        <v>96.686024404005394</v>
      </c>
      <c r="Z56" s="29">
        <f>Z17+Z81</f>
        <v>96.584559010854463</v>
      </c>
      <c r="AA56" s="29">
        <f>AA17+AA81</f>
        <v>95.407015442619013</v>
      </c>
      <c r="AB56" s="29">
        <f>AB17+AB81</f>
        <v>95.50269463373084</v>
      </c>
      <c r="AC56" s="29">
        <f>AC17+AC81</f>
        <v>97.420200517187553</v>
      </c>
      <c r="AD56" s="29">
        <f>AD17+AD81</f>
        <v>97.087174005673347</v>
      </c>
      <c r="AE56" s="29">
        <f>AE17+AE81</f>
        <v>96.88658905079032</v>
      </c>
      <c r="AF56" s="29">
        <f>AF17+AF81</f>
        <v>92.683972111317786</v>
      </c>
      <c r="AG56" s="29">
        <f>AG17+AG81</f>
        <v>96.591841133866723</v>
      </c>
      <c r="AH56" s="29">
        <f>AH17+AH81</f>
        <v>94.81225601403375</v>
      </c>
      <c r="AI56" s="29">
        <f>AI17+AI81</f>
        <v>92.377541446929726</v>
      </c>
      <c r="AJ56" s="29">
        <f>AJ17+AJ81</f>
        <v>98.722923765788963</v>
      </c>
      <c r="AK56" s="29">
        <f>AK17+AK81</f>
        <v>98.144312783483727</v>
      </c>
      <c r="AL56" s="29">
        <f>AL17+AL81</f>
        <v>96.510748586892433</v>
      </c>
      <c r="AM56" s="29">
        <f>AM17+AM81</f>
        <v>96.596565258883118</v>
      </c>
      <c r="AN56" s="29">
        <f>AN17+AN81</f>
        <v>89.125294139390448</v>
      </c>
      <c r="AO56" s="29">
        <f>AO17+AO81</f>
        <v>97.492479610237865</v>
      </c>
      <c r="AP56" s="29">
        <f>AP17+AP81</f>
        <v>96.517950929394004</v>
      </c>
      <c r="AQ56" s="29">
        <f>AQ17+AQ81</f>
        <v>97.095571274863843</v>
      </c>
      <c r="AR56" s="29">
        <f>AR17+AR81</f>
        <v>95.957899555645156</v>
      </c>
      <c r="AS56" s="29">
        <f>AS17+AS81</f>
        <v>96.014734650272132</v>
      </c>
      <c r="AT56" s="29">
        <f>AT17+AT81</f>
        <v>99.279515823190053</v>
      </c>
      <c r="AU56" s="29">
        <f>AU17+AU81</f>
        <v>94.324334929692753</v>
      </c>
      <c r="AV56" s="29">
        <f>AV17+AV81</f>
        <v>96.982054300381037</v>
      </c>
      <c r="AW56" s="29">
        <f>AW17+AW81</f>
        <v>99.135547989491002</v>
      </c>
      <c r="AX56" s="29">
        <f>AX17+AX81</f>
        <v>99.233116882857701</v>
      </c>
      <c r="AY56" s="29">
        <f>AY17+AY81</f>
        <v>97.369987411500531</v>
      </c>
      <c r="AZ56" s="29">
        <f>AZ17+AZ81</f>
        <v>97.049444520470317</v>
      </c>
      <c r="BA56" s="29">
        <f>BA17+BA81</f>
        <v>96.417016090657569</v>
      </c>
      <c r="BB56" s="29">
        <f>BB17+BB81</f>
        <v>95.460369609673052</v>
      </c>
      <c r="BC56" s="29"/>
      <c r="BD56" s="29">
        <f>BD17+BD81</f>
        <v>99.161375550604745</v>
      </c>
      <c r="BE56" s="29">
        <f>BE17+BE81</f>
        <v>99.214942116385274</v>
      </c>
      <c r="BF56" s="29">
        <f>BF17+BF81</f>
        <v>96.584559010854463</v>
      </c>
      <c r="BG56" s="29">
        <f>BG17+BG81</f>
        <v>96.452268901851525</v>
      </c>
      <c r="BH56" s="29"/>
      <c r="BI56" s="30">
        <f>BI17+BI81</f>
        <v>98.268016715281419</v>
      </c>
      <c r="BJ56" s="29">
        <f>BJ17+BJ81</f>
        <v>98.957238016134582</v>
      </c>
      <c r="BK56" s="30">
        <f>BK17+BK81</f>
        <v>98.557924960541143</v>
      </c>
      <c r="BL56" s="29">
        <f>BL17+BL81</f>
        <v>98.581463871483749</v>
      </c>
      <c r="BM56" s="30">
        <f>BM17+BM81</f>
        <v>98.555440440136408</v>
      </c>
      <c r="BN56" s="29">
        <f>BN17+BN81</f>
        <v>99.209031171022517</v>
      </c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  <c r="EA56" s="29"/>
      <c r="EB56" s="29"/>
      <c r="EC56" s="29"/>
      <c r="ED56" s="29"/>
      <c r="EE56" s="29"/>
      <c r="EF56" s="29"/>
      <c r="EG56" s="29"/>
      <c r="EH56" s="29"/>
      <c r="EI56" s="29"/>
      <c r="EJ56" s="29"/>
      <c r="EK56" s="29"/>
      <c r="EL56" s="29"/>
      <c r="EM56" s="29"/>
      <c r="EN56" s="29"/>
      <c r="EO56" s="29"/>
      <c r="EP56" s="29"/>
      <c r="EQ56" s="29"/>
      <c r="ER56" s="29"/>
      <c r="ES56" s="29"/>
      <c r="ET56" s="29"/>
      <c r="EU56" s="29"/>
      <c r="EV56" s="29"/>
      <c r="EW56" s="29"/>
      <c r="EX56" s="29"/>
      <c r="EY56" s="29"/>
      <c r="EZ56" s="29"/>
      <c r="FA56" s="29"/>
      <c r="FB56" s="29"/>
      <c r="FC56" s="29"/>
      <c r="FD56" s="29"/>
      <c r="FE56" s="29"/>
      <c r="FF56" s="29"/>
      <c r="FG56" s="29"/>
      <c r="FH56" s="29"/>
      <c r="FI56" s="29"/>
      <c r="FJ56" s="29"/>
      <c r="FK56" s="29"/>
      <c r="FL56" s="29"/>
      <c r="FM56" s="29"/>
      <c r="FN56" s="29"/>
      <c r="FO56" s="29"/>
      <c r="FP56" s="29"/>
      <c r="FQ56" s="29"/>
      <c r="FR56" s="29"/>
      <c r="FS56" s="29"/>
      <c r="FT56" s="29"/>
      <c r="FU56" s="29"/>
      <c r="FV56" s="29"/>
      <c r="FW56" s="29"/>
      <c r="FX56" s="29"/>
      <c r="FY56" s="29"/>
      <c r="FZ56" s="29"/>
      <c r="GA56" s="29"/>
      <c r="GB56" s="29"/>
      <c r="GC56" s="29"/>
      <c r="GD56" s="29"/>
      <c r="GE56" s="29"/>
      <c r="GF56" s="29"/>
      <c r="GG56" s="29"/>
      <c r="GH56" s="29"/>
      <c r="GI56" s="29"/>
      <c r="GJ56" s="29"/>
      <c r="GK56" s="29"/>
      <c r="GL56" s="29"/>
      <c r="GM56" s="29"/>
      <c r="GN56" s="29"/>
      <c r="GO56" s="29"/>
      <c r="GP56" s="29"/>
      <c r="GQ56" s="29"/>
      <c r="GR56" s="29"/>
      <c r="GS56" s="29"/>
      <c r="GT56" s="29"/>
      <c r="GU56" s="29"/>
      <c r="GV56" s="29"/>
      <c r="GW56" s="29"/>
      <c r="GX56" s="29"/>
      <c r="GY56" s="29"/>
      <c r="GZ56" s="29"/>
      <c r="HA56" s="29"/>
      <c r="HB56" s="29"/>
      <c r="HC56" s="29"/>
      <c r="HD56" s="29"/>
      <c r="HE56" s="29"/>
      <c r="HF56" s="29"/>
      <c r="HG56" s="29"/>
      <c r="HH56" s="29"/>
      <c r="HI56" s="29"/>
      <c r="HJ56" s="29"/>
      <c r="HK56" s="29"/>
      <c r="HL56" s="29"/>
      <c r="HM56" s="29"/>
      <c r="HN56" s="29"/>
      <c r="HO56" s="29"/>
      <c r="HP56" s="29"/>
      <c r="HQ56" s="29"/>
      <c r="HR56" s="29"/>
      <c r="HS56" s="29"/>
      <c r="HT56" s="29"/>
      <c r="HU56" s="29"/>
      <c r="HV56" s="29"/>
      <c r="HW56" s="29"/>
      <c r="HX56" s="29"/>
      <c r="HY56" s="29"/>
      <c r="HZ56" s="29"/>
      <c r="IA56" s="29"/>
      <c r="IB56" s="29"/>
      <c r="IC56" s="29"/>
      <c r="ID56" s="29"/>
      <c r="IE56" s="29"/>
      <c r="IF56" s="29"/>
      <c r="IG56" s="29"/>
      <c r="IH56" s="29"/>
      <c r="II56" s="29"/>
      <c r="IJ56" s="29"/>
      <c r="IK56" s="29"/>
      <c r="IL56" s="29"/>
      <c r="IM56" s="29"/>
      <c r="IN56" s="29"/>
      <c r="IO56" s="29"/>
      <c r="IP56" s="29"/>
      <c r="IQ56" s="29"/>
      <c r="IR56" s="29"/>
      <c r="IS56" s="29"/>
      <c r="IT56" s="29"/>
      <c r="IU56" s="29"/>
      <c r="IV56" s="29"/>
      <c r="IW56" s="29"/>
      <c r="IX56" s="29"/>
      <c r="IY56" s="29"/>
      <c r="IZ56" s="29"/>
      <c r="JA56" s="29"/>
      <c r="JB56" s="29"/>
      <c r="JC56" s="29"/>
      <c r="JD56" s="29"/>
      <c r="JE56" s="29"/>
      <c r="JF56" s="29"/>
      <c r="JG56" s="29"/>
      <c r="JH56" s="29"/>
      <c r="JI56" s="29"/>
      <c r="JJ56" s="29"/>
      <c r="JK56" s="29"/>
      <c r="JL56" s="29"/>
      <c r="JM56" s="29"/>
      <c r="JN56" s="29"/>
      <c r="JO56" s="29"/>
      <c r="JP56" s="29"/>
      <c r="JQ56" s="29"/>
      <c r="JR56" s="29"/>
      <c r="JS56" s="29"/>
      <c r="JT56" s="29"/>
      <c r="JU56" s="29"/>
      <c r="JV56" s="29"/>
      <c r="JW56" s="29"/>
      <c r="JX56" s="29"/>
      <c r="JY56" s="29"/>
      <c r="JZ56" s="29"/>
      <c r="KA56" s="29"/>
      <c r="KB56" s="29"/>
      <c r="KC56" s="29"/>
      <c r="KD56" s="29"/>
      <c r="KE56" s="29"/>
      <c r="KF56" s="29"/>
      <c r="KG56" s="29"/>
      <c r="KH56" s="29"/>
      <c r="KI56" s="29"/>
      <c r="KJ56" s="29"/>
      <c r="KK56" s="29"/>
      <c r="KL56" s="29"/>
      <c r="KM56" s="29"/>
      <c r="KN56" s="29"/>
      <c r="KO56" s="29"/>
      <c r="KP56" s="29"/>
      <c r="KQ56" s="29"/>
      <c r="KR56" s="29"/>
      <c r="KS56" s="29"/>
      <c r="KT56" s="29"/>
      <c r="KU56" s="29"/>
    </row>
    <row r="57" spans="1:307" ht="10" customHeight="1">
      <c r="A57" s="28" t="s">
        <v>162</v>
      </c>
      <c r="B57" s="29">
        <f>B56+B18</f>
        <v>99.833915028180797</v>
      </c>
      <c r="C57" s="29">
        <f>C56+C18</f>
        <v>99.909349787047447</v>
      </c>
      <c r="D57" s="29">
        <f>D56+D18</f>
        <v>99.992043317166193</v>
      </c>
      <c r="E57" s="29">
        <f>E56+E18</f>
        <v>99.913186298105217</v>
      </c>
      <c r="F57" s="29">
        <f>F56+F18</f>
        <v>99.744434433959725</v>
      </c>
      <c r="G57" s="29">
        <f>G56+G18</f>
        <v>99.800646663983315</v>
      </c>
      <c r="H57" s="29">
        <f>H56+H18</f>
        <v>99.998939850150677</v>
      </c>
      <c r="I57" s="29">
        <f>I56+I18</f>
        <v>100.14692059119031</v>
      </c>
      <c r="J57" s="29">
        <f>J56+J18</f>
        <v>99.946881058733098</v>
      </c>
      <c r="K57" s="29">
        <f>K56+K18</f>
        <v>100.103959213</v>
      </c>
      <c r="L57" s="29">
        <f>L56+L18</f>
        <v>100.10657993565589</v>
      </c>
      <c r="M57" s="29">
        <f>M56+M18</f>
        <v>99.833998958434847</v>
      </c>
      <c r="N57" s="29">
        <f>N56+N18</f>
        <v>99.860051443396117</v>
      </c>
      <c r="O57" s="29">
        <f>O56+O18</f>
        <v>99.879702078356743</v>
      </c>
      <c r="P57" s="29">
        <f>P56+P18</f>
        <v>100.13176920185995</v>
      </c>
      <c r="Q57" s="29">
        <f>Q56+Q18</f>
        <v>100.16560119531151</v>
      </c>
      <c r="R57" s="29">
        <f>R56+R18</f>
        <v>99.778280526833214</v>
      </c>
      <c r="S57" s="29">
        <f>S56+S18</f>
        <v>99.907271917164351</v>
      </c>
      <c r="T57" s="29">
        <f>T56+T18</f>
        <v>99.87526049047392</v>
      </c>
      <c r="U57" s="29">
        <f>U56+U18</f>
        <v>100.17192969906834</v>
      </c>
      <c r="V57" s="29">
        <f>V56+V18</f>
        <v>99.893913512622007</v>
      </c>
      <c r="W57" s="29">
        <f>W56+W18</f>
        <v>100.14914011453956</v>
      </c>
      <c r="X57" s="29">
        <f>X56+X18</f>
        <v>100.16279984244422</v>
      </c>
      <c r="Y57" s="29">
        <f>Y56+Y18</f>
        <v>100.04093905968534</v>
      </c>
      <c r="Z57" s="29">
        <f>Z56+Z18</f>
        <v>100.14255105643126</v>
      </c>
      <c r="AA57" s="29">
        <f>AA56+AA18</f>
        <v>100.04302134522611</v>
      </c>
      <c r="AB57" s="29">
        <f>AB56+AB18</f>
        <v>99.989274951530248</v>
      </c>
      <c r="AC57" s="29">
        <f>AC56+AC18</f>
        <v>99.88185316439187</v>
      </c>
      <c r="AD57" s="29">
        <f>AD56+AD18</f>
        <v>99.839341337447067</v>
      </c>
      <c r="AE57" s="29">
        <f>AE56+AE18</f>
        <v>100.00825077185847</v>
      </c>
      <c r="AF57" s="29">
        <f>AF56+AF18</f>
        <v>100.18866254283759</v>
      </c>
      <c r="AG57" s="29">
        <f>AG56+AG18</f>
        <v>100.128899001633</v>
      </c>
      <c r="AH57" s="29">
        <f>AH56+AH18</f>
        <v>99.922318907115567</v>
      </c>
      <c r="AI57" s="29">
        <f>AI56+AI18</f>
        <v>99.756834627616684</v>
      </c>
      <c r="AJ57" s="29">
        <f>AJ56+AJ18</f>
        <v>99.80934351887548</v>
      </c>
      <c r="AK57" s="29">
        <f>AK56+AK18</f>
        <v>99.778942721428294</v>
      </c>
      <c r="AL57" s="29">
        <f>AL56+AL18</f>
        <v>100.05324647106596</v>
      </c>
      <c r="AM57" s="29">
        <f>AM56+AM18</f>
        <v>100.16445425789209</v>
      </c>
      <c r="AN57" s="29">
        <f>AN56+AN18</f>
        <v>99.831525593396293</v>
      </c>
      <c r="AO57" s="29">
        <f>AO56+AO18</f>
        <v>100.20697306636941</v>
      </c>
      <c r="AP57" s="29">
        <f>AP56+AP18</f>
        <v>99.918218667011303</v>
      </c>
      <c r="AQ57" s="29">
        <f>AQ56+AQ18</f>
        <v>99.767414161367469</v>
      </c>
      <c r="AR57" s="29">
        <f>AR56+AR18</f>
        <v>100.12126645235287</v>
      </c>
      <c r="AS57" s="29">
        <f>AS56+AS18</f>
        <v>99.985985716175662</v>
      </c>
      <c r="AT57" s="29">
        <f>AT56+AT18</f>
        <v>99.989256400771694</v>
      </c>
      <c r="AU57" s="29">
        <f>AU56+AU18</f>
        <v>99.883299219789805</v>
      </c>
      <c r="AV57" s="29">
        <f>AV56+AV18</f>
        <v>100.16478021151445</v>
      </c>
      <c r="AW57" s="29">
        <f>AW56+AW18</f>
        <v>100.04795674861528</v>
      </c>
      <c r="AX57" s="29">
        <f>AX56+AX18</f>
        <v>99.763811088250989</v>
      </c>
      <c r="AY57" s="29">
        <f>AY56+AY18</f>
        <v>100.13823826892343</v>
      </c>
      <c r="AZ57" s="29">
        <f>AZ56+AZ18</f>
        <v>99.844547315573166</v>
      </c>
      <c r="BA57" s="29">
        <f>BA56+BA18</f>
        <v>99.986875493117907</v>
      </c>
      <c r="BB57" s="29">
        <f>BB56+BB18</f>
        <v>99.830953226527299</v>
      </c>
      <c r="BC57" s="29"/>
      <c r="BD57" s="29">
        <f>BD56+BD18</f>
        <v>99.909349787047447</v>
      </c>
      <c r="BE57" s="29">
        <f>BE56+BE18</f>
        <v>99.962916352827975</v>
      </c>
      <c r="BF57" s="29">
        <f>BF56+BF18</f>
        <v>100.14255105643126</v>
      </c>
      <c r="BG57" s="29">
        <f>BG56+BG18</f>
        <v>100.01026094742832</v>
      </c>
      <c r="BH57" s="29"/>
      <c r="BI57" s="30">
        <f>BI56+BI18</f>
        <v>98.268016715281419</v>
      </c>
      <c r="BJ57" s="29">
        <f>BJ56+BJ18</f>
        <v>98.957238016134582</v>
      </c>
      <c r="BK57" s="30">
        <f>BK56+BK18</f>
        <v>98.557924960541143</v>
      </c>
      <c r="BL57" s="29">
        <f>BL56+BL18</f>
        <v>98.581463871483749</v>
      </c>
      <c r="BM57" s="30">
        <f>BM56+BM18</f>
        <v>98.555440440136408</v>
      </c>
      <c r="BN57" s="29">
        <f>BN56+BN18</f>
        <v>99.209031171022517</v>
      </c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/>
      <c r="DY57" s="29"/>
      <c r="DZ57" s="29"/>
      <c r="EA57" s="29"/>
      <c r="EB57" s="29"/>
      <c r="EC57" s="29"/>
      <c r="ED57" s="29"/>
      <c r="EE57" s="29"/>
      <c r="EF57" s="29"/>
      <c r="EG57" s="29"/>
      <c r="EH57" s="29"/>
      <c r="EI57" s="29"/>
      <c r="EJ57" s="29"/>
      <c r="EK57" s="29"/>
      <c r="EL57" s="29"/>
      <c r="EM57" s="29"/>
      <c r="EN57" s="29"/>
      <c r="EO57" s="29"/>
      <c r="EP57" s="29"/>
      <c r="EQ57" s="29"/>
      <c r="ER57" s="29"/>
      <c r="ES57" s="29"/>
      <c r="ET57" s="29"/>
      <c r="EU57" s="29"/>
      <c r="EV57" s="29"/>
      <c r="EW57" s="29"/>
      <c r="EX57" s="29"/>
      <c r="EY57" s="29"/>
      <c r="EZ57" s="29"/>
      <c r="FA57" s="29"/>
      <c r="FB57" s="29"/>
      <c r="FC57" s="29"/>
      <c r="FD57" s="29"/>
      <c r="FE57" s="29"/>
      <c r="FF57" s="29"/>
      <c r="FG57" s="29"/>
      <c r="FH57" s="29"/>
      <c r="FI57" s="29"/>
      <c r="FJ57" s="29"/>
      <c r="FK57" s="29"/>
      <c r="FL57" s="29"/>
      <c r="FM57" s="29"/>
      <c r="FN57" s="29"/>
      <c r="FO57" s="29"/>
      <c r="FP57" s="29"/>
      <c r="FQ57" s="29"/>
      <c r="FR57" s="29"/>
      <c r="FS57" s="29"/>
      <c r="FT57" s="29"/>
      <c r="FU57" s="29"/>
      <c r="FV57" s="29"/>
      <c r="FW57" s="29"/>
      <c r="FX57" s="29"/>
      <c r="FY57" s="29"/>
      <c r="FZ57" s="29"/>
      <c r="GA57" s="29"/>
      <c r="GB57" s="29"/>
      <c r="GC57" s="29"/>
      <c r="GD57" s="29"/>
      <c r="GE57" s="29"/>
      <c r="GF57" s="29"/>
      <c r="GG57" s="29"/>
      <c r="GH57" s="29"/>
      <c r="GI57" s="29"/>
      <c r="GJ57" s="29"/>
      <c r="GK57" s="29"/>
      <c r="GL57" s="29"/>
      <c r="GM57" s="29"/>
      <c r="GN57" s="29"/>
      <c r="GO57" s="29"/>
      <c r="GP57" s="29"/>
      <c r="GQ57" s="29"/>
      <c r="GR57" s="29"/>
      <c r="GS57" s="29"/>
      <c r="GT57" s="29"/>
      <c r="GU57" s="29"/>
      <c r="GV57" s="29"/>
      <c r="GW57" s="29"/>
      <c r="GX57" s="29"/>
      <c r="GY57" s="29"/>
      <c r="GZ57" s="29"/>
      <c r="HA57" s="29"/>
      <c r="HB57" s="29"/>
      <c r="HC57" s="29"/>
      <c r="HD57" s="29"/>
      <c r="HE57" s="29"/>
      <c r="HF57" s="29"/>
      <c r="HG57" s="29"/>
      <c r="HH57" s="29"/>
      <c r="HI57" s="29"/>
      <c r="HJ57" s="29"/>
      <c r="HK57" s="29"/>
      <c r="HL57" s="29"/>
      <c r="HM57" s="29"/>
      <c r="HN57" s="29"/>
      <c r="HO57" s="29"/>
      <c r="HP57" s="29"/>
      <c r="HQ57" s="29"/>
      <c r="HR57" s="29"/>
      <c r="HS57" s="29"/>
      <c r="HT57" s="29"/>
      <c r="HU57" s="29"/>
      <c r="HV57" s="29"/>
      <c r="HW57" s="29"/>
      <c r="HX57" s="29"/>
      <c r="HY57" s="29"/>
      <c r="HZ57" s="29"/>
      <c r="IA57" s="29"/>
      <c r="IB57" s="29"/>
      <c r="IC57" s="29"/>
      <c r="ID57" s="29"/>
      <c r="IE57" s="29"/>
      <c r="IF57" s="29"/>
      <c r="IG57" s="29"/>
      <c r="IH57" s="29"/>
      <c r="II57" s="29"/>
      <c r="IJ57" s="29"/>
      <c r="IK57" s="29"/>
      <c r="IL57" s="29"/>
      <c r="IM57" s="29"/>
      <c r="IN57" s="29"/>
      <c r="IO57" s="29"/>
      <c r="IP57" s="29"/>
      <c r="IQ57" s="29"/>
      <c r="IR57" s="29"/>
      <c r="IS57" s="29"/>
      <c r="IT57" s="29"/>
      <c r="IU57" s="29"/>
      <c r="IV57" s="29"/>
      <c r="IW57" s="29"/>
      <c r="IX57" s="29"/>
      <c r="IY57" s="29"/>
      <c r="IZ57" s="29"/>
      <c r="JA57" s="29"/>
      <c r="JB57" s="29"/>
      <c r="JC57" s="29"/>
      <c r="JD57" s="29"/>
      <c r="JE57" s="29"/>
      <c r="JF57" s="29"/>
      <c r="JG57" s="29"/>
      <c r="JH57" s="29"/>
      <c r="JI57" s="29"/>
      <c r="JJ57" s="29"/>
      <c r="JK57" s="29"/>
      <c r="JL57" s="29"/>
      <c r="JM57" s="29"/>
      <c r="JN57" s="29"/>
      <c r="JO57" s="29"/>
      <c r="JP57" s="29"/>
      <c r="JQ57" s="29"/>
      <c r="JR57" s="29"/>
      <c r="JS57" s="29"/>
      <c r="JT57" s="29"/>
      <c r="JU57" s="29"/>
      <c r="JV57" s="29"/>
      <c r="JW57" s="29"/>
      <c r="JX57" s="29"/>
      <c r="JY57" s="29"/>
      <c r="JZ57" s="29"/>
      <c r="KA57" s="29"/>
      <c r="KB57" s="29"/>
      <c r="KC57" s="29"/>
      <c r="KD57" s="29"/>
      <c r="KE57" s="29"/>
      <c r="KF57" s="29"/>
      <c r="KG57" s="29"/>
      <c r="KH57" s="29"/>
      <c r="KI57" s="29"/>
      <c r="KJ57" s="29"/>
      <c r="KK57" s="29"/>
      <c r="KL57" s="29"/>
      <c r="KM57" s="29"/>
      <c r="KN57" s="29"/>
      <c r="KO57" s="29"/>
      <c r="KP57" s="29"/>
      <c r="KQ57" s="29"/>
      <c r="KR57" s="29"/>
      <c r="KS57" s="29"/>
      <c r="KT57" s="29"/>
      <c r="KU57" s="29"/>
    </row>
    <row r="58" spans="1:307" s="6" customFormat="1" ht="10" customHeight="1">
      <c r="A58" s="28" t="s">
        <v>163</v>
      </c>
      <c r="B58" s="29">
        <f>B10*0.111+B57</f>
        <v>100.2859553686808</v>
      </c>
      <c r="C58" s="29">
        <f>C10*0.111+C57</f>
        <v>100.41469088454744</v>
      </c>
      <c r="D58" s="29">
        <f>D10*0.111+D57</f>
        <v>100.88689201716619</v>
      </c>
      <c r="E58" s="29">
        <f>E10*0.111+E57</f>
        <v>100.97542699410522</v>
      </c>
      <c r="F58" s="29">
        <f>F10*0.111+F57</f>
        <v>100.55509879145973</v>
      </c>
      <c r="G58" s="29">
        <f>G10*0.111+G57</f>
        <v>100.56750215198332</v>
      </c>
      <c r="H58" s="29">
        <f>H10*0.111+H57</f>
        <v>100.61054890665068</v>
      </c>
      <c r="I58" s="29">
        <f>I10*0.111+I57</f>
        <v>101.00750214819031</v>
      </c>
      <c r="J58" s="29">
        <f>J10*0.111+J57</f>
        <v>100.9054625177331</v>
      </c>
      <c r="K58" s="29">
        <f>K10*0.111+K57</f>
        <v>100.97290339899999</v>
      </c>
      <c r="L58" s="29">
        <f>L10*0.111+L57</f>
        <v>101.11848807015589</v>
      </c>
      <c r="M58" s="29">
        <f>M10*0.111+M57</f>
        <v>100.79187739893484</v>
      </c>
      <c r="N58" s="29">
        <f>N10*0.111+N57</f>
        <v>100.67355617989611</v>
      </c>
      <c r="O58" s="29">
        <f>O10*0.111+O57</f>
        <v>101.13365043035674</v>
      </c>
      <c r="P58" s="29">
        <f>P10*0.111+P57</f>
        <v>101.21722266185995</v>
      </c>
      <c r="Q58" s="29">
        <f>Q10*0.111+Q57</f>
        <v>100.94818283031151</v>
      </c>
      <c r="R58" s="29">
        <f>R10*0.111+R57</f>
        <v>100.69796092583321</v>
      </c>
      <c r="S58" s="29">
        <f>S10*0.111+S57</f>
        <v>100.85844634616436</v>
      </c>
      <c r="T58" s="29">
        <f>T10*0.111+T57</f>
        <v>100.90792124047393</v>
      </c>
      <c r="U58" s="29">
        <f>U10*0.111+U57</f>
        <v>101.29067649906834</v>
      </c>
      <c r="V58" s="29">
        <f>V10*0.111+V57</f>
        <v>101.32695947662201</v>
      </c>
      <c r="W58" s="29">
        <f>W10*0.111+W57</f>
        <v>101.24199338953956</v>
      </c>
      <c r="X58" s="29">
        <f>X10*0.111+X57</f>
        <v>101.12540532894421</v>
      </c>
      <c r="Y58" s="29">
        <f>Y10*0.111+Y57</f>
        <v>100.92354584718534</v>
      </c>
      <c r="Z58" s="29">
        <f>Z10*0.111+Z57</f>
        <v>101.05594225093125</v>
      </c>
      <c r="AA58" s="29">
        <f>AA10*0.111+AA57</f>
        <v>101.01874564422612</v>
      </c>
      <c r="AB58" s="29">
        <f>AB10*0.111+AB57</f>
        <v>100.92761467253025</v>
      </c>
      <c r="AC58" s="29">
        <f>AC10*0.111+AC57</f>
        <v>100.99290699839187</v>
      </c>
      <c r="AD58" s="29">
        <f>AD10*0.111+AD57</f>
        <v>101.08568075044707</v>
      </c>
      <c r="AE58" s="29">
        <f>AE10*0.111+AE57</f>
        <v>100.77048077885847</v>
      </c>
      <c r="AF58" s="29">
        <f>AF10*0.111+AF57</f>
        <v>101.01818918583758</v>
      </c>
      <c r="AG58" s="29">
        <f>AG10*0.111+AG57</f>
        <v>101.142865020633</v>
      </c>
      <c r="AH58" s="29">
        <f>AH10*0.111+AH57</f>
        <v>100.37561832061557</v>
      </c>
      <c r="AI58" s="29">
        <f>AI10*0.111+AI57</f>
        <v>100.83244793761668</v>
      </c>
      <c r="AJ58" s="29">
        <f>AJ10*0.111+AJ57</f>
        <v>100.82835348887548</v>
      </c>
      <c r="AK58" s="29">
        <f>AK10*0.111+AK57</f>
        <v>100.27629670292829</v>
      </c>
      <c r="AL58" s="29">
        <f>AL10*0.111+AL57</f>
        <v>100.80135561306597</v>
      </c>
      <c r="AM58" s="29">
        <f>AM10*0.111+AM57</f>
        <v>100.89498166589209</v>
      </c>
      <c r="AN58" s="29">
        <f>AN10*0.111+AN57</f>
        <v>100.76457599789629</v>
      </c>
      <c r="AO58" s="29">
        <f>AO10*0.111+AO57</f>
        <v>101.13668803186941</v>
      </c>
      <c r="AP58" s="29">
        <f>AP10*0.111+AP57</f>
        <v>100.92599787901131</v>
      </c>
      <c r="AQ58" s="29">
        <f>AQ10*0.111+AQ57</f>
        <v>101.00552281336746</v>
      </c>
      <c r="AR58" s="29">
        <f>AR10*0.111+AR57</f>
        <v>101.06121966935287</v>
      </c>
      <c r="AS58" s="29">
        <f>AS10*0.111+AS57</f>
        <v>101.04923973117566</v>
      </c>
      <c r="AT58" s="29">
        <f>AT10*0.111+AT57</f>
        <v>100.33393737477169</v>
      </c>
      <c r="AU58" s="29">
        <f>AU10*0.111+AU57</f>
        <v>100.8419026567898</v>
      </c>
      <c r="AV58" s="29">
        <f>AV10*0.111+AV57</f>
        <v>100.95374406901445</v>
      </c>
      <c r="AW58" s="29">
        <f>AW10*0.111+AW57</f>
        <v>100.29850123111528</v>
      </c>
      <c r="AX58" s="29">
        <f>AX10*0.111+AX57</f>
        <v>100.41618761425099</v>
      </c>
      <c r="AY58" s="29">
        <f>AY10*0.111+AY57</f>
        <v>101.02733628092344</v>
      </c>
      <c r="AZ58" s="29">
        <f>AZ10*0.111+AZ57</f>
        <v>100.32734658857316</v>
      </c>
      <c r="BA58" s="29">
        <f>BA10*0.111+BA57</f>
        <v>100.31675428411791</v>
      </c>
      <c r="BB58" s="29">
        <f>BB10*0.111+BB57</f>
        <v>100.51801847352731</v>
      </c>
      <c r="BC58" s="29"/>
      <c r="BD58" s="29">
        <f>BD10*0.111+BD57</f>
        <v>100.41469088454744</v>
      </c>
      <c r="BE58" s="29">
        <f>BE10*0.111+BE57</f>
        <v>100.45696997132798</v>
      </c>
      <c r="BF58" s="29">
        <f>BF10*0.111+BF57</f>
        <v>101.05594225093125</v>
      </c>
      <c r="BG58" s="29">
        <f>BG10*0.111+BG57</f>
        <v>100.96784240742832</v>
      </c>
      <c r="BH58" s="29"/>
      <c r="BI58" s="30">
        <f>BI10*0.111+BI57</f>
        <v>98.945195725081419</v>
      </c>
      <c r="BJ58" s="29">
        <f>BJ10*0.111+BJ57</f>
        <v>99.628921216134586</v>
      </c>
      <c r="BK58" s="30">
        <f>BK10*0.111+BK57</f>
        <v>99.933257551241141</v>
      </c>
      <c r="BL58" s="29">
        <f>BL10*0.111+BL57</f>
        <v>99.956998071483753</v>
      </c>
      <c r="BM58" s="30">
        <f>BM10*0.111+BM57</f>
        <v>99.044847099136405</v>
      </c>
      <c r="BN58" s="29">
        <f>BN10*0.111+BN57</f>
        <v>99.699662271022518</v>
      </c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/>
      <c r="DY58" s="29"/>
      <c r="DZ58" s="29"/>
      <c r="EA58" s="29"/>
      <c r="EB58" s="29"/>
      <c r="EC58" s="29"/>
      <c r="ED58" s="29"/>
      <c r="EE58" s="29"/>
      <c r="EF58" s="29"/>
      <c r="EG58" s="29"/>
      <c r="EH58" s="29"/>
      <c r="EI58" s="29"/>
      <c r="EJ58" s="29"/>
      <c r="EK58" s="29"/>
      <c r="EL58" s="29"/>
      <c r="EM58" s="29"/>
      <c r="EN58" s="29"/>
      <c r="EO58" s="29"/>
      <c r="EP58" s="29"/>
      <c r="EQ58" s="29"/>
      <c r="ER58" s="29"/>
      <c r="ES58" s="29"/>
      <c r="ET58" s="29"/>
      <c r="EU58" s="29"/>
      <c r="EV58" s="29"/>
      <c r="EW58" s="29"/>
      <c r="EX58" s="29"/>
      <c r="EY58" s="29"/>
      <c r="EZ58" s="29"/>
      <c r="FA58" s="29"/>
      <c r="FB58" s="29"/>
      <c r="FC58" s="29"/>
      <c r="FD58" s="29"/>
      <c r="FE58" s="29"/>
      <c r="FF58" s="29"/>
      <c r="FG58" s="29"/>
      <c r="FH58" s="29"/>
      <c r="FI58" s="29"/>
      <c r="FJ58" s="29"/>
      <c r="FK58" s="29"/>
      <c r="FL58" s="29"/>
      <c r="FM58" s="29"/>
      <c r="FN58" s="29"/>
      <c r="FO58" s="29"/>
      <c r="FP58" s="29"/>
      <c r="FQ58" s="29"/>
      <c r="FR58" s="29"/>
      <c r="FS58" s="29"/>
      <c r="FT58" s="29"/>
      <c r="FU58" s="29"/>
      <c r="FV58" s="29"/>
      <c r="FW58" s="29"/>
      <c r="FX58" s="29"/>
      <c r="FY58" s="29"/>
      <c r="FZ58" s="29"/>
      <c r="GA58" s="29"/>
      <c r="GB58" s="29"/>
      <c r="GC58" s="29"/>
      <c r="GD58" s="29"/>
      <c r="GE58" s="29"/>
      <c r="GF58" s="29"/>
      <c r="GG58" s="29"/>
      <c r="GH58" s="29"/>
      <c r="GI58" s="29"/>
      <c r="GJ58" s="29"/>
      <c r="GK58" s="29"/>
      <c r="GL58" s="29"/>
      <c r="GM58" s="29"/>
      <c r="GN58" s="29"/>
      <c r="GO58" s="29"/>
      <c r="GP58" s="29"/>
      <c r="GQ58" s="29"/>
      <c r="GR58" s="29"/>
      <c r="GS58" s="29"/>
      <c r="GT58" s="29"/>
      <c r="GU58" s="29"/>
      <c r="GV58" s="29"/>
      <c r="GW58" s="29"/>
      <c r="GX58" s="29"/>
      <c r="GY58" s="29"/>
      <c r="GZ58" s="29"/>
      <c r="HA58" s="29"/>
      <c r="HB58" s="29"/>
      <c r="HC58" s="29"/>
      <c r="HD58" s="29"/>
      <c r="HE58" s="29"/>
      <c r="HF58" s="29"/>
      <c r="HG58" s="29"/>
      <c r="HH58" s="29"/>
      <c r="HI58" s="29"/>
      <c r="HJ58" s="29"/>
      <c r="HK58" s="29"/>
      <c r="HL58" s="29"/>
      <c r="HM58" s="29"/>
      <c r="HN58" s="29"/>
      <c r="HO58" s="29"/>
      <c r="HP58" s="29"/>
      <c r="HQ58" s="29"/>
      <c r="HR58" s="29"/>
      <c r="HS58" s="29"/>
      <c r="HT58" s="29"/>
      <c r="HU58" s="29"/>
      <c r="HV58" s="29"/>
      <c r="HW58" s="29"/>
      <c r="HX58" s="29"/>
      <c r="HY58" s="29"/>
      <c r="HZ58" s="29"/>
      <c r="IA58" s="29"/>
      <c r="IB58" s="29"/>
      <c r="IC58" s="29"/>
      <c r="ID58" s="29"/>
      <c r="IE58" s="29"/>
      <c r="IF58" s="29"/>
      <c r="IG58" s="29"/>
      <c r="IH58" s="29"/>
      <c r="II58" s="29"/>
      <c r="IJ58" s="29"/>
      <c r="IK58" s="29"/>
      <c r="IL58" s="29"/>
      <c r="IM58" s="29"/>
      <c r="IN58" s="29"/>
      <c r="IO58" s="29"/>
      <c r="IP58" s="29"/>
      <c r="IQ58" s="29"/>
      <c r="IR58" s="29"/>
      <c r="IS58" s="29"/>
      <c r="IT58" s="29"/>
      <c r="IU58" s="29"/>
      <c r="IV58" s="29"/>
      <c r="IW58" s="29"/>
      <c r="IX58" s="29"/>
      <c r="IY58" s="29"/>
      <c r="IZ58" s="29"/>
      <c r="JA58" s="29"/>
      <c r="JB58" s="29"/>
      <c r="JC58" s="29"/>
      <c r="JD58" s="29"/>
      <c r="JE58" s="29"/>
      <c r="JF58" s="29"/>
      <c r="JG58" s="29"/>
      <c r="JH58" s="29"/>
      <c r="JI58" s="29"/>
      <c r="JJ58" s="29"/>
      <c r="JK58" s="29"/>
      <c r="JL58" s="29"/>
      <c r="JM58" s="29"/>
      <c r="JN58" s="29"/>
      <c r="JO58" s="29"/>
      <c r="JP58" s="29"/>
      <c r="JQ58" s="29"/>
      <c r="JR58" s="29"/>
      <c r="JS58" s="29"/>
      <c r="JT58" s="29"/>
      <c r="JU58" s="29"/>
      <c r="JV58" s="29"/>
      <c r="JW58" s="29"/>
      <c r="JX58" s="29"/>
      <c r="JY58" s="29"/>
      <c r="JZ58" s="29"/>
      <c r="KA58" s="29"/>
      <c r="KB58" s="29"/>
      <c r="KC58" s="29"/>
      <c r="KD58" s="29"/>
      <c r="KE58" s="29"/>
      <c r="KF58" s="29"/>
      <c r="KG58" s="29"/>
      <c r="KH58" s="29"/>
      <c r="KI58" s="29"/>
      <c r="KJ58" s="29"/>
      <c r="KK58" s="29"/>
      <c r="KL58" s="29"/>
      <c r="KM58" s="29"/>
      <c r="KN58" s="29"/>
      <c r="KO58" s="29"/>
      <c r="KP58" s="29"/>
      <c r="KQ58" s="29"/>
      <c r="KR58" s="29"/>
      <c r="KS58" s="29"/>
      <c r="KT58" s="29"/>
      <c r="KU58" s="29"/>
    </row>
    <row r="59" spans="1:307" s="31" customFormat="1" ht="10" customHeight="1">
      <c r="B59" s="6" t="s">
        <v>164</v>
      </c>
      <c r="C59" s="6"/>
      <c r="D59" s="6"/>
      <c r="E59" s="6"/>
      <c r="F59" s="6"/>
      <c r="G59" s="6"/>
      <c r="H59" s="6"/>
      <c r="I59" s="6"/>
      <c r="J59" s="6"/>
      <c r="K59" s="6"/>
      <c r="L59" s="6" t="s">
        <v>164</v>
      </c>
      <c r="M59" s="6"/>
      <c r="N59" s="6"/>
      <c r="O59" s="6"/>
      <c r="P59" s="6"/>
      <c r="Q59" s="6"/>
      <c r="R59" s="6"/>
      <c r="S59" s="6"/>
      <c r="T59" s="6"/>
      <c r="U59" s="6"/>
      <c r="V59" s="6" t="s">
        <v>164</v>
      </c>
      <c r="W59" s="6"/>
      <c r="X59" s="6"/>
      <c r="Y59" s="6"/>
      <c r="Z59" s="6"/>
      <c r="AA59" s="6"/>
      <c r="AB59" s="6"/>
      <c r="AC59" s="6"/>
      <c r="AD59" s="6"/>
      <c r="AE59" s="6"/>
      <c r="AF59" s="6" t="s">
        <v>164</v>
      </c>
      <c r="AG59" s="6"/>
      <c r="AH59" s="6"/>
      <c r="AI59" s="6"/>
      <c r="AJ59" s="6"/>
      <c r="AK59" s="6"/>
      <c r="AL59" s="6"/>
      <c r="AM59" s="6"/>
      <c r="AN59" s="6"/>
      <c r="AO59" s="6"/>
      <c r="AP59" s="6" t="s">
        <v>164</v>
      </c>
      <c r="AQ59" s="6"/>
      <c r="AR59" s="6"/>
      <c r="AS59" s="6"/>
      <c r="AT59" s="6"/>
      <c r="AU59" s="6"/>
      <c r="AV59" s="6"/>
      <c r="AW59" s="6"/>
      <c r="AX59" s="6"/>
      <c r="AY59" s="6"/>
      <c r="AZ59" s="6" t="s">
        <v>164</v>
      </c>
      <c r="BA59" s="6"/>
      <c r="BB59" s="6"/>
      <c r="BC59" s="6"/>
      <c r="BD59" s="6"/>
      <c r="BE59" s="6"/>
      <c r="BF59" s="6"/>
      <c r="BG59" s="6"/>
      <c r="BH59" s="6"/>
      <c r="BI59" s="6"/>
      <c r="BJ59" s="6" t="s">
        <v>164</v>
      </c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"/>
      <c r="KO59" s="6"/>
      <c r="KP59" s="6"/>
      <c r="KQ59" s="6"/>
      <c r="KR59" s="6"/>
      <c r="KS59" s="6"/>
      <c r="KT59" s="6"/>
      <c r="KU59" s="6"/>
    </row>
    <row r="60" spans="1:307" s="31" customFormat="1" ht="10" customHeight="1">
      <c r="B60" s="6" t="s">
        <v>165</v>
      </c>
      <c r="C60" s="6"/>
      <c r="D60" s="6"/>
      <c r="E60" s="6"/>
      <c r="F60" s="6"/>
      <c r="G60" s="6"/>
      <c r="H60" s="6"/>
      <c r="I60" s="6"/>
      <c r="J60" s="6"/>
      <c r="K60" s="6"/>
      <c r="L60" s="6" t="s">
        <v>165</v>
      </c>
      <c r="M60" s="6"/>
      <c r="N60" s="6"/>
      <c r="O60" s="6"/>
      <c r="P60" s="6"/>
      <c r="Q60" s="6"/>
      <c r="R60" s="6"/>
      <c r="S60" s="6"/>
      <c r="T60" s="6"/>
      <c r="U60" s="6"/>
      <c r="V60" s="6" t="s">
        <v>165</v>
      </c>
      <c r="W60" s="6"/>
      <c r="X60" s="6"/>
      <c r="Y60" s="6"/>
      <c r="Z60" s="6"/>
      <c r="AA60" s="6"/>
      <c r="AB60" s="6"/>
      <c r="AC60" s="6"/>
      <c r="AD60" s="6"/>
      <c r="AE60" s="6"/>
      <c r="AF60" s="6" t="s">
        <v>165</v>
      </c>
      <c r="AG60" s="6"/>
      <c r="AH60" s="6"/>
      <c r="AI60" s="6"/>
      <c r="AJ60" s="6"/>
      <c r="AK60" s="6"/>
      <c r="AL60" s="6"/>
      <c r="AM60" s="6"/>
      <c r="AN60" s="6"/>
      <c r="AO60" s="6"/>
      <c r="AP60" s="6" t="s">
        <v>165</v>
      </c>
      <c r="AQ60" s="6"/>
      <c r="AR60" s="6"/>
      <c r="AS60" s="6"/>
      <c r="AT60" s="6"/>
      <c r="AU60" s="6"/>
      <c r="AV60" s="6"/>
      <c r="AW60" s="6"/>
      <c r="AX60" s="6"/>
      <c r="AY60" s="6"/>
      <c r="AZ60" s="6" t="s">
        <v>165</v>
      </c>
      <c r="BA60" s="6"/>
      <c r="BB60" s="6"/>
      <c r="BC60" s="6"/>
      <c r="BD60" s="6"/>
      <c r="BE60" s="6"/>
      <c r="BF60" s="6"/>
      <c r="BG60" s="6"/>
      <c r="BH60" s="6"/>
      <c r="BI60" s="6"/>
      <c r="BJ60" s="6" t="s">
        <v>165</v>
      </c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</row>
    <row r="61" spans="1:307" ht="10" customHeight="1">
      <c r="A61" s="32" t="s">
        <v>166</v>
      </c>
      <c r="B61" s="33">
        <f>B34*((58.71+16)/58.71)</f>
        <v>6.8786323345282572</v>
      </c>
      <c r="C61" s="33">
        <f>C34*((58.71+16)/58.71)</f>
        <v>5.9534972651721283</v>
      </c>
      <c r="D61" s="33">
        <f>D34*((58.71+16)/58.71)</f>
        <v>71.597452365866118</v>
      </c>
      <c r="E61" s="33">
        <f>E34*((58.71+16)/58.71)</f>
        <v>107.18606882031412</v>
      </c>
      <c r="F61" s="33">
        <f>F34*((58.71+16)/58.71)</f>
        <v>132.62972651435146</v>
      </c>
      <c r="G61" s="33">
        <f>G34*((58.71+16)/58.71)</f>
        <v>107.23075591875933</v>
      </c>
      <c r="H61" s="33">
        <f>H34*((58.71+16)/58.71)</f>
        <v>63.464963649302092</v>
      </c>
      <c r="I61" s="33">
        <f>I34*((58.71+16)/58.71)</f>
        <v>54.710962178688916</v>
      </c>
      <c r="J61" s="33">
        <f>J34*((58.71+16)/58.71)</f>
        <v>93.920986990708073</v>
      </c>
      <c r="K61" s="33">
        <f>K34*((58.71+16)/58.71)</f>
        <v>84.183881755638637</v>
      </c>
      <c r="L61" s="33">
        <f>L34*((58.71+16)/58.71)</f>
        <v>49.114422009132731</v>
      </c>
      <c r="M61" s="33">
        <f>M34*((58.71+16)/58.71)</f>
        <v>106.89212955936978</v>
      </c>
      <c r="N61" s="33">
        <f>N34*((58.71+16)/58.71)</f>
        <v>56.795960408543806</v>
      </c>
      <c r="O61" s="33">
        <f>O34*((58.71+16)/58.71)</f>
        <v>62.180114230847366</v>
      </c>
      <c r="P61" s="33">
        <f>P34*((58.71+16)/58.71)</f>
        <v>16.541455943770647</v>
      </c>
      <c r="Q61" s="33">
        <f>Q34*((58.71+16)/58.71)</f>
        <v>6.0745050943563621</v>
      </c>
      <c r="R61" s="33">
        <f>R34*((58.71+16)/58.71)</f>
        <v>35.882123453334394</v>
      </c>
      <c r="S61" s="33">
        <f>S34*((58.71+16)/58.71)</f>
        <v>31.991474972717025</v>
      </c>
      <c r="T61" s="33">
        <f>T34*((58.71+16)/58.71)</f>
        <v>24.960452524450655</v>
      </c>
      <c r="U61" s="33">
        <f>U34*((58.71+16)/58.71)</f>
        <v>25.824385089081929</v>
      </c>
      <c r="V61" s="33">
        <f>V34*((58.71+16)/58.71)</f>
        <v>57.272832572214121</v>
      </c>
      <c r="W61" s="33">
        <f>W34*((58.71+16)/58.71)</f>
        <v>49.133574740320768</v>
      </c>
      <c r="X61" s="33">
        <f>X34*((58.71+16)/58.71)</f>
        <v>22.382669042748468</v>
      </c>
      <c r="Y61" s="33">
        <f>Y34*((58.71+16)/58.71)</f>
        <v>19.171828812938998</v>
      </c>
      <c r="Z61" s="33">
        <f>Z34*((58.71+16)/58.71)</f>
        <v>13.895548117455201</v>
      </c>
      <c r="AA61" s="33">
        <f>AA34*((58.71+16)/58.71)</f>
        <v>62.453314435958454</v>
      </c>
      <c r="AB61" s="33">
        <f>AB34*((58.71+16)/58.71)</f>
        <v>24.98688723513937</v>
      </c>
      <c r="AC61" s="33">
        <f>AC34*((58.71+16)/58.71)</f>
        <v>99.926528497036188</v>
      </c>
      <c r="AD61" s="33">
        <f>AD34*((58.71+16)/58.71)</f>
        <v>24.674696821552239</v>
      </c>
      <c r="AE61" s="33">
        <f>AE34*((58.71+16)/58.71)</f>
        <v>49.823350863909354</v>
      </c>
      <c r="AF61" s="33">
        <f>AF34*((58.71+16)/58.71)</f>
        <v>75.685336480261057</v>
      </c>
      <c r="AG61" s="33">
        <f>AG34*((58.71+16)/58.71)</f>
        <v>31.575133924295113</v>
      </c>
      <c r="AH61" s="33">
        <f>AH34*((58.71+16)/58.71)</f>
        <v>12.046747901428754</v>
      </c>
      <c r="AI61" s="33">
        <f>AI34*((58.71+16)/58.71)</f>
        <v>13.364875855710622</v>
      </c>
      <c r="AJ61" s="33">
        <f>AJ34*((58.71+16)/58.71)</f>
        <v>50.991031119151188</v>
      </c>
      <c r="AK61" s="33">
        <f>AK34*((58.71+16)/58.71)</f>
        <v>7.7051672118939374</v>
      </c>
      <c r="AL61" s="33">
        <f>AL34*((58.71+16)/58.71)</f>
        <v>7.3788034858192129</v>
      </c>
      <c r="AM61" s="33">
        <f>AM34*((58.71+16)/58.71)</f>
        <v>4.3264482528413222</v>
      </c>
      <c r="AN61" s="33">
        <f>AN34*((58.71+16)/58.71)</f>
        <v>189.1891321419665</v>
      </c>
      <c r="AO61" s="33">
        <f>AO34*((58.71+16)/58.71)</f>
        <v>15.628443948469489</v>
      </c>
      <c r="AP61" s="33">
        <f>AP34*((58.71+16)/58.71)</f>
        <v>22.385039113533097</v>
      </c>
      <c r="AQ61" s="33">
        <f>AQ34*((58.71+16)/58.71)</f>
        <v>15.188394979778574</v>
      </c>
      <c r="AR61" s="33">
        <f>AR34*((58.71+16)/58.71)</f>
        <v>128.87434522539388</v>
      </c>
      <c r="AS61" s="33">
        <f>AS34*((58.71+16)/58.71)</f>
        <v>3.5491914707374725</v>
      </c>
      <c r="AT61" s="33">
        <f>AT34*((58.71+16)/58.71)</f>
        <v>4.8443311266515758</v>
      </c>
      <c r="AU61" s="33">
        <f>AU34*((58.71+16)/58.71)</f>
        <v>194.2395333566507</v>
      </c>
      <c r="AV61" s="33">
        <f>AV34*((58.71+16)/58.71)</f>
        <v>6.5197774649980937</v>
      </c>
      <c r="AW61" s="33">
        <f>AW34*((58.71+16)/58.71)</f>
        <v>4.2094193092020111</v>
      </c>
      <c r="AX61" s="33">
        <f>AX34*((58.71+16)/58.71)</f>
        <v>5.3017211265277639</v>
      </c>
      <c r="AY61" s="33">
        <f>AY34*((58.71+16)/58.71)</f>
        <v>124.47056962242078</v>
      </c>
      <c r="AZ61" s="33">
        <f>AZ34*((58.71+16)/58.71)</f>
        <v>4.0210957815686861</v>
      </c>
      <c r="BA61" s="33">
        <f>BA34*((58.71+16)/58.71)</f>
        <v>5.0267400452379833</v>
      </c>
      <c r="BB61" s="33">
        <f>BB34*((58.71+16)/58.71)</f>
        <v>3.2723586015045143</v>
      </c>
      <c r="BC61" s="33"/>
      <c r="BD61" s="33">
        <f>BD34*((58.71+16)/58.71)</f>
        <v>5.9534972651721283</v>
      </c>
      <c r="BE61" s="33">
        <f>BE34*((58.71+16)/58.71)</f>
        <v>5.893756459497598</v>
      </c>
      <c r="BF61" s="33">
        <f>BF34*((58.71+16)/58.71)</f>
        <v>13.895548117455201</v>
      </c>
      <c r="BG61" s="33">
        <f>BG34*((58.71+16)/58.71)</f>
        <v>20.685295413377997</v>
      </c>
      <c r="BH61" s="33"/>
      <c r="BI61" s="34">
        <f>BI34*((58.71+16)/58.71)</f>
        <v>24.012565150740933</v>
      </c>
      <c r="BJ61" s="33">
        <f>BJ34*((58.71+16)/58.71)</f>
        <v>23.811208275591898</v>
      </c>
      <c r="BK61" s="34">
        <f>BK34*((58.71+16)/58.71)</f>
        <v>15.995651507409301</v>
      </c>
      <c r="BL61" s="33">
        <f>BL34*((58.71+16)/58.71)</f>
        <v>15.075121487310511</v>
      </c>
      <c r="BM61" s="34">
        <f>BM34*((58.71+16)/58.71)</f>
        <v>21.632941577244083</v>
      </c>
      <c r="BN61" s="33">
        <f>BN34*((58.71+16)/58.71)</f>
        <v>19.887560220064724</v>
      </c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  <c r="JA61" s="33"/>
      <c r="JB61" s="33"/>
      <c r="JC61" s="33"/>
      <c r="JD61" s="33"/>
      <c r="JE61" s="33"/>
      <c r="JF61" s="33"/>
      <c r="JG61" s="33"/>
      <c r="JH61" s="33"/>
      <c r="JI61" s="33"/>
      <c r="JJ61" s="33"/>
      <c r="JK61" s="33"/>
      <c r="JL61" s="33"/>
      <c r="JM61" s="33"/>
      <c r="JN61" s="33"/>
      <c r="JO61" s="33"/>
      <c r="JP61" s="33"/>
      <c r="JQ61" s="33"/>
      <c r="JR61" s="33"/>
      <c r="JS61" s="33"/>
      <c r="JT61" s="33"/>
      <c r="JU61" s="33"/>
      <c r="JV61" s="33"/>
      <c r="JW61" s="33"/>
      <c r="JX61" s="33"/>
      <c r="JY61" s="33"/>
      <c r="JZ61" s="33"/>
      <c r="KA61" s="33"/>
      <c r="KB61" s="33"/>
      <c r="KC61" s="33"/>
      <c r="KD61" s="33"/>
      <c r="KE61" s="33"/>
      <c r="KF61" s="33"/>
      <c r="KG61" s="33"/>
      <c r="KH61" s="33"/>
      <c r="KI61" s="33"/>
      <c r="KJ61" s="33"/>
      <c r="KK61" s="33"/>
      <c r="KL61" s="33"/>
      <c r="KM61" s="33"/>
      <c r="KN61" s="33"/>
      <c r="KO61" s="33"/>
      <c r="KP61" s="33"/>
      <c r="KQ61" s="33"/>
      <c r="KR61" s="33"/>
      <c r="KS61" s="33"/>
      <c r="KT61" s="33"/>
      <c r="KU61" s="33"/>
    </row>
    <row r="62" spans="1:307" ht="10" customHeight="1">
      <c r="A62" s="28" t="s">
        <v>167</v>
      </c>
      <c r="B62" s="33">
        <f>B35*((51.996*2+16*3)/(51.996*2))</f>
        <v>11.320658813311795</v>
      </c>
      <c r="C62" s="33">
        <f>C35*((51.996*2+16*3)/(51.996*2))</f>
        <v>6.6479389645880449</v>
      </c>
      <c r="D62" s="33">
        <f>D35*((51.996*2+16*3)/(51.996*2))</f>
        <v>276.0536488788369</v>
      </c>
      <c r="E62" s="33">
        <f>E35*((51.996*2+16*3)/(51.996*2))</f>
        <v>301.24721093117938</v>
      </c>
      <c r="F62" s="33">
        <f>F35*((51.996*2+16*3)/(51.996*2))</f>
        <v>353.54214811424885</v>
      </c>
      <c r="G62" s="33">
        <f>G35*((51.996*2+16*3)/(51.996*2))</f>
        <v>238.82477587075931</v>
      </c>
      <c r="H62" s="33">
        <f>H35*((51.996*2+16*3)/(51.996*2))</f>
        <v>133.6946161888207</v>
      </c>
      <c r="I62" s="33">
        <f>I35*((51.996*2+16*3)/(51.996*2))</f>
        <v>158.51411176943458</v>
      </c>
      <c r="J62" s="33">
        <f>J35*((51.996*2+16*3)/(51.996*2))</f>
        <v>296.17264739747981</v>
      </c>
      <c r="K62" s="33">
        <f>K35*((51.996*2+16*3)/(51.996*2))</f>
        <v>281.7849398062682</v>
      </c>
      <c r="L62" s="33">
        <f>L35*((51.996*2+16*3)/(51.996*2))</f>
        <v>141.15446457848145</v>
      </c>
      <c r="M62" s="33">
        <f>M35*((51.996*2+16*3)/(51.996*2))</f>
        <v>262.8220659392569</v>
      </c>
      <c r="N62" s="33">
        <f>N35*((51.996*2+16*3)/(51.996*2))</f>
        <v>156.38134030003232</v>
      </c>
      <c r="O62" s="33">
        <f>O35*((51.996*2+16*3)/(51.996*2))</f>
        <v>182.00022704161552</v>
      </c>
      <c r="P62" s="33">
        <f>P35*((51.996*2+16*3)/(51.996*2))</f>
        <v>3.5671867614862682</v>
      </c>
      <c r="Q62" s="33">
        <f>Q35*((51.996*2+16*3)/(51.996*2))</f>
        <v>5.5438873287237485</v>
      </c>
      <c r="R62" s="33">
        <f>R35*((51.996*2+16*3)/(51.996*2))</f>
        <v>87.338224980290804</v>
      </c>
      <c r="S62" s="33">
        <f>S35*((51.996*2+16*3)/(51.996*2))</f>
        <v>57.472980095185797</v>
      </c>
      <c r="T62" s="33">
        <f>T35*((51.996*2+16*3)/(51.996*2))</f>
        <v>53.552022745783525</v>
      </c>
      <c r="U62" s="33">
        <f>U35*((51.996*2+16*3)/(51.996*2))</f>
        <v>47.465701996768985</v>
      </c>
      <c r="V62" s="33">
        <f>V35*((51.996*2+16*3)/(51.996*2))</f>
        <v>146.90323663211632</v>
      </c>
      <c r="W62" s="33">
        <f>W35*((51.996*2+16*3)/(51.996*2))</f>
        <v>115.29973077828757</v>
      </c>
      <c r="X62" s="33">
        <f>X35*((51.996*2+16*3)/(51.996*2))</f>
        <v>26.193763946946689</v>
      </c>
      <c r="Y62" s="33">
        <f>Y35*((51.996*2+16*3)/(51.996*2))</f>
        <v>48.694491838255239</v>
      </c>
      <c r="Z62" s="33">
        <f>Z35*((51.996*2+16*3)/(51.996*2))</f>
        <v>53.743648480904696</v>
      </c>
      <c r="AA62" s="33">
        <f>AA35*((51.996*2+16*3)/(51.996*2))</f>
        <v>228.45802359663978</v>
      </c>
      <c r="AB62" s="33">
        <f>AB35*((51.996*2+16*3)/(51.996*2))</f>
        <v>70.80922757428111</v>
      </c>
      <c r="AC62" s="33">
        <f>AC35*((51.996*2+16*3)/(51.996*2))</f>
        <v>350.58487488310175</v>
      </c>
      <c r="AD62" s="33">
        <f>AD35*((51.996*2+16*3)/(51.996*2))</f>
        <v>24.874161136284332</v>
      </c>
      <c r="AE62" s="33">
        <f>AE35*((51.996*2+16*3)/(51.996*2))</f>
        <v>54.95488312361875</v>
      </c>
      <c r="AF62" s="33">
        <f>AF35*((51.996*2+16*3)/(51.996*2))</f>
        <v>126.96675292264943</v>
      </c>
      <c r="AG62" s="33">
        <f>AG35*((51.996*2+16*3)/(51.996*2))</f>
        <v>66.189321467011325</v>
      </c>
      <c r="AH62" s="33">
        <f>AH35*((51.996*2+16*3)/(51.996*2))</f>
        <v>29.967316884717285</v>
      </c>
      <c r="AI62" s="33">
        <f>AI35*((51.996*2+16*3)/(51.996*2))</f>
        <v>23.494189182164781</v>
      </c>
      <c r="AJ62" s="33">
        <f>AJ35*((51.996*2+16*3)/(51.996*2))</f>
        <v>218.77822032426494</v>
      </c>
      <c r="AK62" s="33">
        <f>AK35*((51.996*2+16*3)/(51.996*2))</f>
        <v>11.673836820678515</v>
      </c>
      <c r="AL62" s="33">
        <f>AL35*((51.996*2+16*3)/(51.996*2))</f>
        <v>8.3744964674636506</v>
      </c>
      <c r="AM62" s="33">
        <f>AM35*((51.996*2+16*3)/(51.996*2))</f>
        <v>4.068361761033926</v>
      </c>
      <c r="AN62" s="33">
        <f>AN35*((51.996*2+16*3)/(51.996*2))</f>
        <v>353.16622982830376</v>
      </c>
      <c r="AO62" s="33">
        <f>AO35*((51.996*2+16*3)/(51.996*2))</f>
        <v>14.077121310823912</v>
      </c>
      <c r="AP62" s="33">
        <f>AP35*((51.996*2+16*3)/(51.996*2))</f>
        <v>61.642747202714062</v>
      </c>
      <c r="AQ62" s="33">
        <f>AQ35*((51.996*2+16*3)/(51.996*2))</f>
        <v>0</v>
      </c>
      <c r="AR62" s="33">
        <f>AR35*((51.996*2+16*3)/(51.996*2))</f>
        <v>292.18502473628433</v>
      </c>
      <c r="AS62" s="33">
        <f>AS35*((51.996*2+16*3)/(51.996*2))</f>
        <v>0</v>
      </c>
      <c r="AT62" s="33">
        <f>AT35*((51.996*2+16*3)/(51.996*2))</f>
        <v>8.9171521054604206</v>
      </c>
      <c r="AU62" s="33">
        <f>AU35*((51.996*2+16*3)/(51.996*2))</f>
        <v>304.95780218558968</v>
      </c>
      <c r="AV62" s="33">
        <f>AV35*((51.996*2+16*3)/(51.996*2))</f>
        <v>3.0512713207754438</v>
      </c>
      <c r="AW62" s="33">
        <f>AW35*((51.996*2+16*3)/(51.996*2))</f>
        <v>8.3430896983521823</v>
      </c>
      <c r="AX62" s="33">
        <f>AX35*((51.996*2+16*3)/(51.996*2))</f>
        <v>5.7045507301453959</v>
      </c>
      <c r="AY62" s="33">
        <f>AY35*((51.996*2+16*3)/(51.996*2))</f>
        <v>319.49217346274639</v>
      </c>
      <c r="AZ62" s="33">
        <f>AZ35*((51.996*2+16*3)/(51.996*2))</f>
        <v>3.7588124966074314</v>
      </c>
      <c r="BA62" s="33">
        <f>BA35*((51.996*2+16*3)/(51.996*2))</f>
        <v>4.6345724758642985</v>
      </c>
      <c r="BB62" s="33">
        <f>BB35*((51.996*2+16*3)/(51.996*2))</f>
        <v>3.3292656709531503</v>
      </c>
      <c r="BC62" s="33"/>
      <c r="BD62" s="33">
        <f>BD35*((51.996*2+16*3)/(51.996*2))</f>
        <v>6.6479389645880449</v>
      </c>
      <c r="BE62" s="33">
        <f>BE35*((51.996*2+16*3)/(51.996*2))</f>
        <v>7.0017095525040389</v>
      </c>
      <c r="BF62" s="33">
        <f>BF35*((51.996*2+16*3)/(51.996*2))</f>
        <v>53.743648480904696</v>
      </c>
      <c r="BG62" s="33">
        <f>BG35*((51.996*2+16*3)/(51.996*2))</f>
        <v>51.78694750720517</v>
      </c>
      <c r="BH62" s="33"/>
      <c r="BI62" s="34">
        <f>BI35*((51.996*2+16*3)/(51.996*2))</f>
        <v>23.706729748442186</v>
      </c>
      <c r="BJ62" s="33">
        <f>BJ35*((51.996*2+16*3)/(51.996*2))</f>
        <v>24.132842869143783</v>
      </c>
      <c r="BK62" s="34">
        <f>BK35*((51.996*2+16*3)/(51.996*2))</f>
        <v>23.165947380567737</v>
      </c>
      <c r="BL62" s="33">
        <f>BL35*((51.996*2+16*3)/(51.996*2))</f>
        <v>19.392198474959613</v>
      </c>
      <c r="BM62" s="34">
        <f>BM35*((51.996*2+16*3)/(51.996*2))</f>
        <v>29.231479344564967</v>
      </c>
      <c r="BN62" s="33">
        <f>BN35*((51.996*2+16*3)/(51.996*2))</f>
        <v>29.762358087237484</v>
      </c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  <c r="GB62" s="33"/>
      <c r="GC62" s="33"/>
      <c r="GD62" s="33"/>
      <c r="GE62" s="33"/>
      <c r="GF62" s="33"/>
      <c r="GG62" s="33"/>
      <c r="GH62" s="33"/>
      <c r="GI62" s="33"/>
      <c r="GJ62" s="33"/>
      <c r="GK62" s="33"/>
      <c r="GL62" s="33"/>
      <c r="GM62" s="33"/>
      <c r="GN62" s="33"/>
      <c r="GO62" s="33"/>
      <c r="GP62" s="33"/>
      <c r="GQ62" s="33"/>
      <c r="GR62" s="33"/>
      <c r="GS62" s="33"/>
      <c r="GT62" s="33"/>
      <c r="GU62" s="33"/>
      <c r="GV62" s="33"/>
      <c r="GW62" s="33"/>
      <c r="GX62" s="33"/>
      <c r="GY62" s="33"/>
      <c r="GZ62" s="33"/>
      <c r="HA62" s="33"/>
      <c r="HB62" s="33"/>
      <c r="HC62" s="33"/>
      <c r="HD62" s="33"/>
      <c r="HE62" s="33"/>
      <c r="HF62" s="33"/>
      <c r="HG62" s="33"/>
      <c r="HH62" s="33"/>
      <c r="HI62" s="33"/>
      <c r="HJ62" s="33"/>
      <c r="HK62" s="33"/>
      <c r="HL62" s="33"/>
      <c r="HM62" s="33"/>
      <c r="HN62" s="33"/>
      <c r="HO62" s="33"/>
      <c r="HP62" s="33"/>
      <c r="HQ62" s="33"/>
      <c r="HR62" s="33"/>
      <c r="HS62" s="33"/>
      <c r="HT62" s="33"/>
      <c r="HU62" s="33"/>
      <c r="HV62" s="33"/>
      <c r="HW62" s="33"/>
      <c r="HX62" s="33"/>
      <c r="HY62" s="33"/>
      <c r="HZ62" s="33"/>
      <c r="IA62" s="33"/>
      <c r="IB62" s="33"/>
      <c r="IC62" s="33"/>
      <c r="ID62" s="33"/>
      <c r="IE62" s="33"/>
      <c r="IF62" s="33"/>
      <c r="IG62" s="33"/>
      <c r="IH62" s="33"/>
      <c r="II62" s="33"/>
      <c r="IJ62" s="33"/>
      <c r="IK62" s="33"/>
      <c r="IL62" s="33"/>
      <c r="IM62" s="33"/>
      <c r="IN62" s="33"/>
      <c r="IO62" s="33"/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  <c r="JA62" s="33"/>
      <c r="JB62" s="33"/>
      <c r="JC62" s="33"/>
      <c r="JD62" s="33"/>
      <c r="JE62" s="33"/>
      <c r="JF62" s="33"/>
      <c r="JG62" s="33"/>
      <c r="JH62" s="33"/>
      <c r="JI62" s="33"/>
      <c r="JJ62" s="33"/>
      <c r="JK62" s="33"/>
      <c r="JL62" s="33"/>
      <c r="JM62" s="33"/>
      <c r="JN62" s="33"/>
      <c r="JO62" s="33"/>
      <c r="JP62" s="33"/>
      <c r="JQ62" s="33"/>
      <c r="JR62" s="33"/>
      <c r="JS62" s="33"/>
      <c r="JT62" s="33"/>
      <c r="JU62" s="33"/>
      <c r="JV62" s="33"/>
      <c r="JW62" s="33"/>
      <c r="JX62" s="33"/>
      <c r="JY62" s="33"/>
      <c r="JZ62" s="33"/>
      <c r="KA62" s="33"/>
      <c r="KB62" s="33"/>
      <c r="KC62" s="33"/>
      <c r="KD62" s="33"/>
      <c r="KE62" s="33"/>
      <c r="KF62" s="33"/>
      <c r="KG62" s="33"/>
      <c r="KH62" s="33"/>
      <c r="KI62" s="33"/>
      <c r="KJ62" s="33"/>
      <c r="KK62" s="33"/>
      <c r="KL62" s="33"/>
      <c r="KM62" s="33"/>
      <c r="KN62" s="33"/>
      <c r="KO62" s="33"/>
      <c r="KP62" s="33"/>
      <c r="KQ62" s="33"/>
      <c r="KR62" s="33"/>
      <c r="KS62" s="33"/>
      <c r="KT62" s="33"/>
      <c r="KU62" s="33"/>
    </row>
    <row r="63" spans="1:307" ht="10" customHeight="1">
      <c r="A63" s="28" t="s">
        <v>168</v>
      </c>
      <c r="B63" s="33">
        <f>B36*((44.956*2+16*3)/(44.956*2))</f>
        <v>9.386044198772133</v>
      </c>
      <c r="C63" s="33">
        <f>C36*((44.956*2+16*3)/(44.956*2))</f>
        <v>6.9288846605569887</v>
      </c>
      <c r="D63" s="33">
        <f>D36*((44.956*2+16*3)/(44.956*2))</f>
        <v>33.10059791796423</v>
      </c>
      <c r="E63" s="33">
        <f>E36*((44.956*2+16*3)/(44.956*2))</f>
        <v>42.731061962808077</v>
      </c>
      <c r="F63" s="33">
        <f>F36*((44.956*2+16*3)/(44.956*2))</f>
        <v>44.056312963786816</v>
      </c>
      <c r="G63" s="33">
        <f>G36*((44.956*2+16*3)/(44.956*2))</f>
        <v>39.744032102500228</v>
      </c>
      <c r="H63" s="33">
        <f>H36*((44.956*2+16*3)/(44.956*2))</f>
        <v>36.063929713497643</v>
      </c>
      <c r="I63" s="33">
        <f>I36*((44.956*2+16*3)/(44.956*2))</f>
        <v>48.941795560103202</v>
      </c>
      <c r="J63" s="33">
        <f>J36*((44.956*2+16*3)/(44.956*2))</f>
        <v>55.365121505472011</v>
      </c>
      <c r="K63" s="33">
        <f>K36*((44.956*2+16*3)/(44.956*2))</f>
        <v>44.84180027582525</v>
      </c>
      <c r="L63" s="33">
        <f>L36*((44.956*2+16*3)/(44.956*2))</f>
        <v>26.647208408221374</v>
      </c>
      <c r="M63" s="33">
        <f>M36*((44.956*2+16*3)/(44.956*2))</f>
        <v>32.889309346916988</v>
      </c>
      <c r="N63" s="33">
        <f>N36*((44.956*2+16*3)/(44.956*2))</f>
        <v>19.916727933979892</v>
      </c>
      <c r="O63" s="33">
        <f>O36*((44.956*2+16*3)/(44.956*2))</f>
        <v>45.266678200907556</v>
      </c>
      <c r="P63" s="33">
        <f>P36*((44.956*2+16*3)/(44.956*2))</f>
        <v>38.459888424237029</v>
      </c>
      <c r="Q63" s="33">
        <f>Q36*((44.956*2+16*3)/(44.956*2))</f>
        <v>28.244411958359287</v>
      </c>
      <c r="R63" s="33">
        <f>R36*((44.956*2+16*3)/(44.956*2))</f>
        <v>37.279586751490349</v>
      </c>
      <c r="S63" s="33">
        <f>S36*((44.956*2+16*3)/(44.956*2))</f>
        <v>40.596548892250205</v>
      </c>
      <c r="T63" s="33">
        <f>T36*((44.956*2+16*3)/(44.956*2))</f>
        <v>41.771712149657446</v>
      </c>
      <c r="U63" s="33">
        <f>U36*((44.956*2+16*3)/(44.956*2))</f>
        <v>55.019390515170386</v>
      </c>
      <c r="V63" s="33">
        <f>V36*((44.956*2+16*3)/(44.956*2))</f>
        <v>68.449444278850436</v>
      </c>
      <c r="W63" s="33">
        <f>W36*((44.956*2+16*3)/(44.956*2))</f>
        <v>46.380794016371567</v>
      </c>
      <c r="X63" s="33">
        <f>X36*((44.956*2+16*3)/(44.956*2))</f>
        <v>41.649617265770978</v>
      </c>
      <c r="Y63" s="33">
        <f>Y36*((44.956*2+16*3)/(44.956*2))</f>
        <v>41.049726448082573</v>
      </c>
      <c r="Z63" s="33">
        <f>Z36*((44.956*2+16*3)/(44.956*2))</f>
        <v>40.474454008363736</v>
      </c>
      <c r="AA63" s="33">
        <f>AA36*((44.956*2+16*3)/(44.956*2))</f>
        <v>53.634012385443548</v>
      </c>
      <c r="AB63" s="33">
        <f>AB36*((44.956*2+16*3)/(44.956*2))</f>
        <v>39.967361437850343</v>
      </c>
      <c r="AC63" s="33">
        <f>AC36*((44.956*2+16*3)/(44.956*2))</f>
        <v>57.53660048936738</v>
      </c>
      <c r="AD63" s="33">
        <f>AD36*((44.956*2+16*3)/(44.956*2))</f>
        <v>53.087346347539814</v>
      </c>
      <c r="AE63" s="33">
        <f>AE36*((44.956*2+16*3)/(44.956*2))</f>
        <v>37.841437957113619</v>
      </c>
      <c r="AF63" s="33">
        <f>AF36*((44.956*2+16*3)/(44.956*2))</f>
        <v>36.778476216745261</v>
      </c>
      <c r="AG63" s="33">
        <f>AG36*((44.956*2+16*3)/(44.956*2))</f>
        <v>53.527716211406712</v>
      </c>
      <c r="AH63" s="33">
        <f>AH36*((44.956*2+16*3)/(44.956*2))</f>
        <v>14.880313973663137</v>
      </c>
      <c r="AI63" s="33">
        <f>AI36*((44.956*2+16*3)/(44.956*2))</f>
        <v>36.210412897054894</v>
      </c>
      <c r="AJ63" s="33">
        <f>AJ36*((44.956*2+16*3)/(44.956*2))</f>
        <v>62.001039798914498</v>
      </c>
      <c r="AK63" s="33">
        <f>AK36*((44.956*2+16*3)/(44.956*2))</f>
        <v>27.436990515170386</v>
      </c>
      <c r="AL63" s="33">
        <f>AL36*((44.956*2+16*3)/(44.956*2))</f>
        <v>18.92071897855681</v>
      </c>
      <c r="AM63" s="33">
        <f>AM36*((44.956*2+16*3)/(44.956*2))</f>
        <v>22.404411193166652</v>
      </c>
      <c r="AN63" s="33">
        <f>AN36*((44.956*2+16*3)/(44.956*2))</f>
        <v>35.987467025536077</v>
      </c>
      <c r="AO63" s="33">
        <f>AO36*((44.956*2+16*3)/(44.956*2))</f>
        <v>29.821675389269508</v>
      </c>
      <c r="AP63" s="33">
        <f>AP36*((44.956*2+16*3)/(44.956*2))</f>
        <v>53.345494198772137</v>
      </c>
      <c r="AQ63" s="33">
        <f>AQ36*((44.956*2+16*3)/(44.956*2))</f>
        <v>40.832915997864582</v>
      </c>
      <c r="AR63" s="33">
        <f>AR36*((44.956*2+16*3)/(44.956*2))</f>
        <v>42.763733081234982</v>
      </c>
      <c r="AS63" s="33">
        <f>AS36*((44.956*2+16*3)/(44.956*2))</f>
        <v>16.14704839398523</v>
      </c>
      <c r="AT63" s="33">
        <f>AT36*((44.956*2+16*3)/(44.956*2))</f>
        <v>14.456279669009698</v>
      </c>
      <c r="AU63" s="33">
        <f>AU36*((44.956*2+16*3)/(44.956*2))</f>
        <v>36.748105881306167</v>
      </c>
      <c r="AV63" s="33">
        <f>AV36*((44.956*2+16*3)/(44.956*2))</f>
        <v>20.237227004181868</v>
      </c>
      <c r="AW63" s="33">
        <f>AW36*((44.956*2+16*3)/(44.956*2))</f>
        <v>8.9587121051695</v>
      </c>
      <c r="AX63" s="33">
        <f>AX36*((44.956*2+16*3)/(44.956*2))</f>
        <v>20.786653981670966</v>
      </c>
      <c r="AY63" s="33">
        <f>AY36*((44.956*2+16*3)/(44.956*2))</f>
        <v>45.87439168075452</v>
      </c>
      <c r="AZ63" s="33">
        <f>AZ36*((44.956*2+16*3)/(44.956*2))</f>
        <v>1.0072827920633509</v>
      </c>
      <c r="BA63" s="33">
        <f>BA36*((44.956*2+16*3)/(44.956*2))</f>
        <v>21.547752994038614</v>
      </c>
      <c r="BB63" s="33">
        <f>BB36*((44.956*2+16*3)/(44.956*2))</f>
        <v>35.351070451107752</v>
      </c>
      <c r="BC63" s="33"/>
      <c r="BD63" s="33">
        <f>BD36*((44.956*2+16*3)/(44.956*2))</f>
        <v>6.9288846605569887</v>
      </c>
      <c r="BE63" s="33">
        <f>BE36*((44.956*2+16*3)/(44.956*2))</f>
        <v>8.1345716389358493</v>
      </c>
      <c r="BF63" s="33">
        <f>BF36*((44.956*2+16*3)/(44.956*2))</f>
        <v>40.474454008363736</v>
      </c>
      <c r="BG63" s="33">
        <f>BG36*((44.956*2+16*3)/(44.956*2))</f>
        <v>43.277728000711811</v>
      </c>
      <c r="BH63" s="33"/>
      <c r="BI63" s="34">
        <f>BI36*((44.956*2+16*3)/(44.956*2))</f>
        <v>20.108843313462049</v>
      </c>
      <c r="BJ63" s="33">
        <f>BJ36*((44.956*2+16*3)/(44.956*2))</f>
        <v>20.400275825251359</v>
      </c>
      <c r="BK63" s="34">
        <f>BK36*((44.956*2+16*3)/(44.956*2))</f>
        <v>51.430169054186315</v>
      </c>
      <c r="BL63" s="33">
        <f>BL36*((44.956*2+16*3)/(44.956*2))</f>
        <v>49.206078832636351</v>
      </c>
      <c r="BM63" s="34">
        <f>BM36*((44.956*2+16*3)/(44.956*2))</f>
        <v>9.6632885488032745</v>
      </c>
      <c r="BN63" s="33">
        <f>BN36*((44.956*2+16*3)/(44.956*2))</f>
        <v>10.062090933357061</v>
      </c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33"/>
      <c r="GR63" s="33"/>
      <c r="GS63" s="33"/>
      <c r="GT63" s="33"/>
      <c r="GU63" s="33"/>
      <c r="GV63" s="33"/>
      <c r="GW63" s="33"/>
      <c r="GX63" s="33"/>
      <c r="GY63" s="33"/>
      <c r="GZ63" s="33"/>
      <c r="HA63" s="33"/>
      <c r="HB63" s="33"/>
      <c r="HC63" s="33"/>
      <c r="HD63" s="33"/>
      <c r="HE63" s="33"/>
      <c r="HF63" s="33"/>
      <c r="HG63" s="33"/>
      <c r="HH63" s="33"/>
      <c r="HI63" s="33"/>
      <c r="HJ63" s="33"/>
      <c r="HK63" s="33"/>
      <c r="HL63" s="33"/>
      <c r="HM63" s="33"/>
      <c r="HN63" s="33"/>
      <c r="HO63" s="33"/>
      <c r="HP63" s="33"/>
      <c r="HQ63" s="33"/>
      <c r="HR63" s="33"/>
      <c r="HS63" s="33"/>
      <c r="HT63" s="33"/>
      <c r="HU63" s="33"/>
      <c r="HV63" s="33"/>
      <c r="HW63" s="33"/>
      <c r="HX63" s="33"/>
      <c r="HY63" s="33"/>
      <c r="HZ63" s="33"/>
      <c r="IA63" s="33"/>
      <c r="IB63" s="33"/>
      <c r="IC63" s="33"/>
      <c r="ID63" s="33"/>
      <c r="IE63" s="33"/>
      <c r="IF63" s="33"/>
      <c r="IG63" s="33"/>
      <c r="IH63" s="33"/>
      <c r="II63" s="33"/>
      <c r="IJ63" s="33"/>
      <c r="IK63" s="33"/>
      <c r="IL63" s="33"/>
      <c r="IM63" s="33"/>
      <c r="IN63" s="33"/>
      <c r="IO63" s="33"/>
      <c r="IP63" s="33"/>
      <c r="IQ63" s="33"/>
      <c r="IR63" s="33"/>
      <c r="IS63" s="33"/>
      <c r="IT63" s="33"/>
      <c r="IU63" s="33"/>
      <c r="IV63" s="33"/>
      <c r="IW63" s="33"/>
      <c r="IX63" s="33"/>
      <c r="IY63" s="33"/>
      <c r="IZ63" s="33"/>
      <c r="JA63" s="33"/>
      <c r="JB63" s="33"/>
      <c r="JC63" s="33"/>
      <c r="JD63" s="33"/>
      <c r="JE63" s="33"/>
      <c r="JF63" s="33"/>
      <c r="JG63" s="33"/>
      <c r="JH63" s="33"/>
      <c r="JI63" s="33"/>
      <c r="JJ63" s="33"/>
      <c r="JK63" s="33"/>
      <c r="JL63" s="33"/>
      <c r="JM63" s="33"/>
      <c r="JN63" s="33"/>
      <c r="JO63" s="33"/>
      <c r="JP63" s="33"/>
      <c r="JQ63" s="33"/>
      <c r="JR63" s="33"/>
      <c r="JS63" s="33"/>
      <c r="JT63" s="33"/>
      <c r="JU63" s="33"/>
      <c r="JV63" s="33"/>
      <c r="JW63" s="33"/>
      <c r="JX63" s="33"/>
      <c r="JY63" s="33"/>
      <c r="JZ63" s="33"/>
      <c r="KA63" s="33"/>
      <c r="KB63" s="33"/>
      <c r="KC63" s="33"/>
      <c r="KD63" s="33"/>
      <c r="KE63" s="33"/>
      <c r="KF63" s="33"/>
      <c r="KG63" s="33"/>
      <c r="KH63" s="33"/>
      <c r="KI63" s="33"/>
      <c r="KJ63" s="33"/>
      <c r="KK63" s="33"/>
      <c r="KL63" s="33"/>
      <c r="KM63" s="33"/>
      <c r="KN63" s="33"/>
      <c r="KO63" s="33"/>
      <c r="KP63" s="33"/>
      <c r="KQ63" s="33"/>
      <c r="KR63" s="33"/>
      <c r="KS63" s="33"/>
      <c r="KT63" s="33"/>
      <c r="KU63" s="33"/>
    </row>
    <row r="64" spans="1:307" ht="10" customHeight="1">
      <c r="A64" s="28" t="s">
        <v>169</v>
      </c>
      <c r="B64" s="33">
        <f>B37*((50.942*2+16*3)/(50.942*2))</f>
        <v>103.7519044246398</v>
      </c>
      <c r="C64" s="33">
        <f>C37*((50.942*2+16*3)/(50.942*2))</f>
        <v>112.91509462918616</v>
      </c>
      <c r="D64" s="33">
        <f>D37*((50.942*2+16*3)/(50.942*2))</f>
        <v>298.78528915236939</v>
      </c>
      <c r="E64" s="33">
        <f>E37*((50.942*2+16*3)/(50.942*2))</f>
        <v>405.93137092379584</v>
      </c>
      <c r="F64" s="33">
        <f>F37*((50.942*2+16*3)/(50.942*2))</f>
        <v>336.51454497467711</v>
      </c>
      <c r="G64" s="33">
        <f>G37*((50.942*2+16*3)/(50.942*2))</f>
        <v>357.32572741549217</v>
      </c>
      <c r="H64" s="33">
        <f>H37*((50.942*2+16*3)/(50.942*2))</f>
        <v>323.15423793137296</v>
      </c>
      <c r="I64" s="33">
        <f>I37*((50.942*2+16*3)/(50.942*2))</f>
        <v>378.88578554041857</v>
      </c>
      <c r="J64" s="33">
        <f>J37*((50.942*2+16*3)/(50.942*2))</f>
        <v>421.8353985159593</v>
      </c>
      <c r="K64" s="33">
        <f>K37*((50.942*2+16*3)/(50.942*2))</f>
        <v>373.77377667150881</v>
      </c>
      <c r="L64" s="33">
        <f>L37*((50.942*2+16*3)/(50.942*2))</f>
        <v>313.10006146205495</v>
      </c>
      <c r="M64" s="33">
        <f>M37*((50.942*2+16*3)/(50.942*2))</f>
        <v>322.95122281614391</v>
      </c>
      <c r="N64" s="33">
        <f>N37*((50.942*2+16*3)/(50.942*2))</f>
        <v>285.03962117113582</v>
      </c>
      <c r="O64" s="33">
        <f>O37*((50.942*2+16*3)/(50.942*2))</f>
        <v>409.65022534254655</v>
      </c>
      <c r="P64" s="33">
        <f>P37*((50.942*2+16*3)/(50.942*2))</f>
        <v>599.96939313729354</v>
      </c>
      <c r="Q64" s="33">
        <f>Q37*((50.942*2+16*3)/(50.942*2))</f>
        <v>125.06216569039302</v>
      </c>
      <c r="R64" s="33">
        <f>R37*((50.942*2+16*3)/(50.942*2))</f>
        <v>333.8535022849515</v>
      </c>
      <c r="S64" s="33">
        <f>S37*((50.942*2+16*3)/(50.942*2))</f>
        <v>410.57239943661426</v>
      </c>
      <c r="T64" s="33">
        <f>T37*((50.942*2+16*3)/(50.942*2))</f>
        <v>369.42586962035261</v>
      </c>
      <c r="U64" s="33">
        <f>U37*((50.942*2+16*3)/(50.942*2))</f>
        <v>452.4294821561777</v>
      </c>
      <c r="V64" s="33">
        <f>V37*((50.942*2+16*3)/(50.942*2))</f>
        <v>599.58881335244018</v>
      </c>
      <c r="W64" s="33">
        <f>W37*((50.942*2+16*3)/(50.942*2))</f>
        <v>400.12109303717961</v>
      </c>
      <c r="X64" s="33">
        <f>X37*((50.942*2+16*3)/(50.942*2))</f>
        <v>401.20428165560833</v>
      </c>
      <c r="Y64" s="33">
        <f>Y37*((50.942*2+16*3)/(50.942*2))</f>
        <v>319.73446302657931</v>
      </c>
      <c r="Z64" s="33">
        <f>Z37*((50.942*2+16*3)/(50.942*2))</f>
        <v>332.68528269797025</v>
      </c>
      <c r="AA64" s="33">
        <f>AA37*((50.942*2+16*3)/(50.942*2))</f>
        <v>334.66909344352405</v>
      </c>
      <c r="AB64" s="33">
        <f>AB37*((50.942*2+16*3)/(50.942*2))</f>
        <v>332.67380793058777</v>
      </c>
      <c r="AC64" s="33">
        <f>AC37*((50.942*2+16*3)/(50.942*2))</f>
        <v>370.9046434886734</v>
      </c>
      <c r="AD64" s="33">
        <f>AD37*((50.942*2+16*3)/(50.942*2))</f>
        <v>430.06413074084264</v>
      </c>
      <c r="AE64" s="33">
        <f>AE37*((50.942*2+16*3)/(50.942*2))</f>
        <v>368.13745920065963</v>
      </c>
      <c r="AF64" s="33">
        <f>AF37*((50.942*2+16*3)/(50.942*2))</f>
        <v>346.87383256644813</v>
      </c>
      <c r="AG64" s="33">
        <f>AG37*((50.942*2+16*3)/(50.942*2))</f>
        <v>470.01353338306325</v>
      </c>
      <c r="AH64" s="33">
        <f>AH37*((50.942*2+16*3)/(50.942*2))</f>
        <v>126.04509720662716</v>
      </c>
      <c r="AI64" s="33">
        <f>AI37*((50.942*2+16*3)/(50.942*2))</f>
        <v>336.05842297122223</v>
      </c>
      <c r="AJ64" s="33">
        <f>AJ37*((50.942*2+16*3)/(50.942*2))</f>
        <v>433.2536747359743</v>
      </c>
      <c r="AK64" s="33">
        <f>AK37*((50.942*2+16*3)/(50.942*2))</f>
        <v>227.34257831062777</v>
      </c>
      <c r="AL64" s="33">
        <f>AL37*((50.942*2+16*3)/(50.942*2))</f>
        <v>138.34465027285935</v>
      </c>
      <c r="AM64" s="33">
        <f>AM37*((50.942*2+16*3)/(50.942*2))</f>
        <v>200.05322767657339</v>
      </c>
      <c r="AN64" s="33">
        <f>AN37*((50.942*2+16*3)/(50.942*2))</f>
        <v>374.63688513603711</v>
      </c>
      <c r="AO64" s="33">
        <f>AO37*((50.942*2+16*3)/(50.942*2))</f>
        <v>276.33019917160692</v>
      </c>
      <c r="AP64" s="33">
        <f>AP37*((50.942*2+16*3)/(50.942*2))</f>
        <v>414.2037955321739</v>
      </c>
      <c r="AQ64" s="33">
        <f>AQ37*((50.942*2+16*3)/(50.942*2))</f>
        <v>554.2524487613365</v>
      </c>
      <c r="AR64" s="33">
        <f>AR37*((50.942*2+16*3)/(50.942*2))</f>
        <v>294.24672442778069</v>
      </c>
      <c r="AS64" s="33">
        <f>AS37*((50.942*2+16*3)/(50.942*2))</f>
        <v>142.1026365906325</v>
      </c>
      <c r="AT64" s="33">
        <f>AT37*((50.942*2+16*3)/(50.942*2))</f>
        <v>81.806706030387517</v>
      </c>
      <c r="AU64" s="33">
        <f>AU37*((50.942*2+16*3)/(50.942*2))</f>
        <v>276.61647990656041</v>
      </c>
      <c r="AV64" s="33">
        <f>AV37*((50.942*2+16*3)/(50.942*2))</f>
        <v>210.91438922892706</v>
      </c>
      <c r="AW64" s="33">
        <f>AW37*((50.942*2+16*3)/(50.942*2))</f>
        <v>56.120880581838186</v>
      </c>
      <c r="AX64" s="33">
        <f>AX37*((50.942*2+16*3)/(50.942*2))</f>
        <v>166.43046745318208</v>
      </c>
      <c r="AY64" s="33">
        <f>AY37*((50.942*2+16*3)/(50.942*2))</f>
        <v>303.57468052294774</v>
      </c>
      <c r="AZ64" s="33">
        <f>AZ37*((50.942*2+16*3)/(50.942*2))</f>
        <v>7.2310159122138913</v>
      </c>
      <c r="BA64" s="33">
        <f>BA37*((50.942*2+16*3)/(50.942*2))</f>
        <v>30.045795716697427</v>
      </c>
      <c r="BB64" s="33">
        <f>BB37*((50.942*2+16*3)/(50.942*2))</f>
        <v>180.53692860115427</v>
      </c>
      <c r="BC64" s="33"/>
      <c r="BD64" s="33">
        <f>BD37*((50.942*2+16*3)/(50.942*2))</f>
        <v>112.91509462918616</v>
      </c>
      <c r="BE64" s="33">
        <f>BE37*((50.942*2+16*3)/(50.942*2))</f>
        <v>112.30031189980764</v>
      </c>
      <c r="BF64" s="33">
        <f>BF37*((50.942*2+16*3)/(50.942*2))</f>
        <v>332.68528269797025</v>
      </c>
      <c r="BG64" s="33">
        <f>BG37*((50.942*2+16*3)/(50.942*2))</f>
        <v>330.2415985827019</v>
      </c>
      <c r="BH64" s="33"/>
      <c r="BI64" s="34">
        <f>BI37*((50.942*2+16*3)/(50.942*2))</f>
        <v>174.32819677280045</v>
      </c>
      <c r="BJ64" s="33">
        <f>BJ37*((50.942*2+16*3)/(50.942*2))</f>
        <v>183.11080719249344</v>
      </c>
      <c r="BK64" s="34">
        <f>BK37*((50.942*2+16*3)/(50.942*2))</f>
        <v>614.34139217148925</v>
      </c>
      <c r="BL64" s="33">
        <f>BL37*((50.942*2+16*3)/(50.942*2))</f>
        <v>599.95379922264544</v>
      </c>
      <c r="BM64" s="34">
        <f>BM37*((50.942*2+16*3)/(50.942*2))</f>
        <v>76.498449216756327</v>
      </c>
      <c r="BN64" s="33">
        <f>BN37*((50.942*2+16*3)/(50.942*2))</f>
        <v>84.074737937262</v>
      </c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  <c r="FP64" s="33"/>
      <c r="FQ64" s="33"/>
      <c r="FR64" s="33"/>
      <c r="FS64" s="33"/>
      <c r="FT64" s="33"/>
      <c r="FU64" s="33"/>
      <c r="FV64" s="33"/>
      <c r="FW64" s="33"/>
      <c r="FX64" s="33"/>
      <c r="FY64" s="33"/>
      <c r="FZ64" s="33"/>
      <c r="GA64" s="33"/>
      <c r="GB64" s="33"/>
      <c r="GC64" s="33"/>
      <c r="GD64" s="33"/>
      <c r="GE64" s="33"/>
      <c r="GF64" s="33"/>
      <c r="GG64" s="33"/>
      <c r="GH64" s="33"/>
      <c r="GI64" s="33"/>
      <c r="GJ64" s="33"/>
      <c r="GK64" s="33"/>
      <c r="GL64" s="33"/>
      <c r="GM64" s="33"/>
      <c r="GN64" s="33"/>
      <c r="GO64" s="33"/>
      <c r="GP64" s="33"/>
      <c r="GQ64" s="33"/>
      <c r="GR64" s="33"/>
      <c r="GS64" s="33"/>
      <c r="GT64" s="33"/>
      <c r="GU64" s="33"/>
      <c r="GV64" s="33"/>
      <c r="GW64" s="33"/>
      <c r="GX64" s="33"/>
      <c r="GY64" s="33"/>
      <c r="GZ64" s="33"/>
      <c r="HA64" s="33"/>
      <c r="HB64" s="33"/>
      <c r="HC64" s="33"/>
      <c r="HD64" s="33"/>
      <c r="HE64" s="33"/>
      <c r="HF64" s="33"/>
      <c r="HG64" s="33"/>
      <c r="HH64" s="33"/>
      <c r="HI64" s="33"/>
      <c r="HJ64" s="33"/>
      <c r="HK64" s="33"/>
      <c r="HL64" s="33"/>
      <c r="HM64" s="33"/>
      <c r="HN64" s="33"/>
      <c r="HO64" s="33"/>
      <c r="HP64" s="33"/>
      <c r="HQ64" s="33"/>
      <c r="HR64" s="33"/>
      <c r="HS64" s="33"/>
      <c r="HT64" s="33"/>
      <c r="HU64" s="33"/>
      <c r="HV64" s="33"/>
      <c r="HW64" s="33"/>
      <c r="HX64" s="33"/>
      <c r="HY64" s="33"/>
      <c r="HZ64" s="33"/>
      <c r="IA64" s="33"/>
      <c r="IB64" s="33"/>
      <c r="IC64" s="33"/>
      <c r="ID64" s="33"/>
      <c r="IE64" s="33"/>
      <c r="IF64" s="33"/>
      <c r="IG64" s="33"/>
      <c r="IH64" s="33"/>
      <c r="II64" s="33"/>
      <c r="IJ64" s="33"/>
      <c r="IK64" s="33"/>
      <c r="IL64" s="33"/>
      <c r="IM64" s="33"/>
      <c r="IN64" s="33"/>
      <c r="IO64" s="33"/>
      <c r="IP64" s="33"/>
      <c r="IQ64" s="33"/>
      <c r="IR64" s="33"/>
      <c r="IS64" s="33"/>
      <c r="IT64" s="33"/>
      <c r="IU64" s="33"/>
      <c r="IV64" s="33"/>
      <c r="IW64" s="33"/>
      <c r="IX64" s="33"/>
      <c r="IY64" s="33"/>
      <c r="IZ64" s="33"/>
      <c r="JA64" s="33"/>
      <c r="JB64" s="33"/>
      <c r="JC64" s="33"/>
      <c r="JD64" s="33"/>
      <c r="JE64" s="33"/>
      <c r="JF64" s="33"/>
      <c r="JG64" s="33"/>
      <c r="JH64" s="33"/>
      <c r="JI64" s="33"/>
      <c r="JJ64" s="33"/>
      <c r="JK64" s="33"/>
      <c r="JL64" s="33"/>
      <c r="JM64" s="33"/>
      <c r="JN64" s="33"/>
      <c r="JO64" s="33"/>
      <c r="JP64" s="33"/>
      <c r="JQ64" s="33"/>
      <c r="JR64" s="33"/>
      <c r="JS64" s="33"/>
      <c r="JT64" s="33"/>
      <c r="JU64" s="33"/>
      <c r="JV64" s="33"/>
      <c r="JW64" s="33"/>
      <c r="JX64" s="33"/>
      <c r="JY64" s="33"/>
      <c r="JZ64" s="33"/>
      <c r="KA64" s="33"/>
      <c r="KB64" s="33"/>
      <c r="KC64" s="33"/>
      <c r="KD64" s="33"/>
      <c r="KE64" s="33"/>
      <c r="KF64" s="33"/>
      <c r="KG64" s="33"/>
      <c r="KH64" s="33"/>
      <c r="KI64" s="33"/>
      <c r="KJ64" s="33"/>
      <c r="KK64" s="33"/>
      <c r="KL64" s="33"/>
      <c r="KM64" s="33"/>
      <c r="KN64" s="33"/>
      <c r="KO64" s="33"/>
      <c r="KP64" s="33"/>
      <c r="KQ64" s="33"/>
      <c r="KR64" s="33"/>
      <c r="KS64" s="33"/>
      <c r="KT64" s="33"/>
      <c r="KU64" s="33"/>
    </row>
    <row r="65" spans="1:307" ht="10" customHeight="1">
      <c r="A65" s="28" t="s">
        <v>170</v>
      </c>
      <c r="B65" s="33">
        <f>B38*((137.34+16)/137.34)</f>
        <v>825.99989623561953</v>
      </c>
      <c r="C65" s="33">
        <f>C38*((137.34+16)/137.34)</f>
        <v>1113.5273573248871</v>
      </c>
      <c r="D65" s="33">
        <f>D38*((137.34+16)/137.34)</f>
        <v>1361.4479583515365</v>
      </c>
      <c r="E65" s="33">
        <f>E38*((137.34+16)/137.34)</f>
        <v>375.92416382699872</v>
      </c>
      <c r="F65" s="33">
        <f>F38*((137.34+16)/137.34)</f>
        <v>295.49228725061892</v>
      </c>
      <c r="G65" s="33">
        <f>G38*((137.34+16)/137.34)</f>
        <v>244.83130356778796</v>
      </c>
      <c r="H65" s="33">
        <f>H38*((137.34+16)/137.34)</f>
        <v>499.8811427552061</v>
      </c>
      <c r="I65" s="33">
        <f>I38*((137.34+16)/137.34)</f>
        <v>320.28163984272607</v>
      </c>
      <c r="J65" s="33">
        <f>J38*((137.34+16)/137.34)</f>
        <v>461.67599161205766</v>
      </c>
      <c r="K65" s="33">
        <f>K38*((137.34+16)/137.34)</f>
        <v>239.11694901703802</v>
      </c>
      <c r="L65" s="33">
        <f>L38*((137.34+16)/137.34)</f>
        <v>681.89178151303338</v>
      </c>
      <c r="M65" s="33">
        <f>M38*((137.34+16)/137.34)</f>
        <v>461.6747634629387</v>
      </c>
      <c r="N65" s="33">
        <f>N38*((137.34+16)/137.34)</f>
        <v>262.75401861074704</v>
      </c>
      <c r="O65" s="33">
        <f>O38*((137.34+16)/137.34)</f>
        <v>844.74106101645543</v>
      </c>
      <c r="P65" s="33">
        <f>P38*((137.34+16)/137.34)</f>
        <v>214.11808535022575</v>
      </c>
      <c r="Q65" s="33">
        <f>Q38*((137.34+16)/137.34)</f>
        <v>247.307475491481</v>
      </c>
      <c r="R65" s="33">
        <f>R38*((137.34+16)/137.34)</f>
        <v>422.00554692005244</v>
      </c>
      <c r="S65" s="33">
        <f>S38*((137.34+16)/137.34)</f>
        <v>224.43850152177077</v>
      </c>
      <c r="T65" s="33">
        <f>T38*((137.34+16)/137.34)</f>
        <v>170.47016808650065</v>
      </c>
      <c r="U65" s="33">
        <f>U38*((137.34+16)/137.34)</f>
        <v>175.07823940585408</v>
      </c>
      <c r="V65" s="33">
        <f>V38*((137.34+16)/137.34)</f>
        <v>51.09105917431193</v>
      </c>
      <c r="W65" s="33">
        <f>W38*((137.34+16)/137.34)</f>
        <v>325.62079483762926</v>
      </c>
      <c r="X65" s="33">
        <f>X38*((137.34+16)/137.34)</f>
        <v>235.62543272171254</v>
      </c>
      <c r="Y65" s="33">
        <f>Y38*((137.34+16)/137.34)</f>
        <v>250.05054654871122</v>
      </c>
      <c r="Z65" s="33">
        <f>Z38*((137.34+16)/137.34)</f>
        <v>244.52387551332461</v>
      </c>
      <c r="AA65" s="33">
        <f>AA38*((137.34+16)/137.34)</f>
        <v>226.21769882044561</v>
      </c>
      <c r="AB65" s="33">
        <f>AB38*((137.34+16)/137.34)</f>
        <v>132.14270445609438</v>
      </c>
      <c r="AC65" s="33">
        <f>AC38*((137.34+16)/137.34)</f>
        <v>135.77925399737876</v>
      </c>
      <c r="AD65" s="33">
        <f>AD38*((137.34+16)/137.34)</f>
        <v>160.16292660550459</v>
      </c>
      <c r="AE65" s="33">
        <f>AE38*((137.34+16)/137.34)</f>
        <v>718.3788078636959</v>
      </c>
      <c r="AF65" s="33">
        <f>AF38*((137.34+16)/137.34)</f>
        <v>137.912549017038</v>
      </c>
      <c r="AG65" s="33">
        <f>AG38*((137.34+16)/137.34)</f>
        <v>360.54896500655303</v>
      </c>
      <c r="AH65" s="33">
        <f>AH38*((137.34+16)/137.34)</f>
        <v>321.12158219018499</v>
      </c>
      <c r="AI65" s="33">
        <f>AI38*((137.34+16)/137.34)</f>
        <v>193.58153403232853</v>
      </c>
      <c r="AJ65" s="33">
        <f>AJ38*((137.34+16)/137.34)</f>
        <v>156.20583014416778</v>
      </c>
      <c r="AK65" s="33">
        <f>AK38*((137.34+16)/137.34)</f>
        <v>195.95375988058834</v>
      </c>
      <c r="AL65" s="33">
        <f>AL38*((137.34+16)/137.34)</f>
        <v>184.71239934469202</v>
      </c>
      <c r="AM65" s="33">
        <f>AM38*((137.34+16)/137.34)</f>
        <v>183.16794600262122</v>
      </c>
      <c r="AN65" s="33">
        <f>AN38*((137.34+16)/137.34)</f>
        <v>4747.6913864205626</v>
      </c>
      <c r="AO65" s="33">
        <f>AO38*((137.34+16)/137.34)</f>
        <v>429.50261574195429</v>
      </c>
      <c r="AP65" s="33">
        <f>AP38*((137.34+16)/137.34)</f>
        <v>237.75738794233288</v>
      </c>
      <c r="AQ65" s="33">
        <f>AQ38*((137.34+16)/137.34)</f>
        <v>199.68967785058976</v>
      </c>
      <c r="AR65" s="33">
        <f>AR38*((137.34+16)/137.34)</f>
        <v>302.22488907091889</v>
      </c>
      <c r="AS65" s="33">
        <f>AS38*((137.34+16)/137.34)</f>
        <v>238.00279446628807</v>
      </c>
      <c r="AT65" s="33">
        <f>AT38*((137.34+16)/137.34)</f>
        <v>723.17595832241159</v>
      </c>
      <c r="AU65" s="33">
        <f>AU38*((137.34+16)/137.34)</f>
        <v>472.96145386631713</v>
      </c>
      <c r="AV65" s="33">
        <f>AV38*((137.34+16)/137.34)</f>
        <v>394.06437291393627</v>
      </c>
      <c r="AW65" s="33">
        <f>AW38*((137.34+16)/137.34)</f>
        <v>776.46412044560952</v>
      </c>
      <c r="AX65" s="33">
        <f>AX38*((137.34+16)/137.34)</f>
        <v>612.22619506334649</v>
      </c>
      <c r="AY65" s="33">
        <f>AY38*((137.34+16)/137.34)</f>
        <v>132.47430471821755</v>
      </c>
      <c r="AZ65" s="33">
        <f>AZ38*((137.34+16)/137.34)</f>
        <v>128.18867836755499</v>
      </c>
      <c r="BA65" s="33">
        <f>BA38*((137.34+16)/137.34)</f>
        <v>298.58392935779818</v>
      </c>
      <c r="BB65" s="33">
        <f>BB38*((137.34+16)/137.34)</f>
        <v>254.42582778505897</v>
      </c>
      <c r="BC65" s="33"/>
      <c r="BD65" s="33">
        <f>BD38*((137.34+16)/137.34)</f>
        <v>1113.5273573248871</v>
      </c>
      <c r="BE65" s="33">
        <f>BE38*((137.34+16)/137.34)</f>
        <v>1118.3154083151303</v>
      </c>
      <c r="BF65" s="33">
        <f>BF38*((137.34+16)/137.34)</f>
        <v>244.52387551332461</v>
      </c>
      <c r="BG65" s="33">
        <f>BG38*((137.34+16)/137.34)</f>
        <v>239.24958912188728</v>
      </c>
      <c r="BH65" s="33"/>
      <c r="BI65" s="34">
        <f>BI38*((137.34+16)/137.34)</f>
        <v>1266.1100917431193</v>
      </c>
      <c r="BJ65" s="33">
        <f>BJ38*((137.34+16)/137.34)</f>
        <v>1264.4241779525266</v>
      </c>
      <c r="BK65" s="34">
        <f>BK38*((137.34+16)/137.34)</f>
        <v>763.57380224260953</v>
      </c>
      <c r="BL65" s="33">
        <f>BL38*((137.34+16)/137.34)</f>
        <v>769.55823794961407</v>
      </c>
      <c r="BM65" s="34">
        <f>BM38*((137.34+16)/137.34)</f>
        <v>1496.1089267511286</v>
      </c>
      <c r="BN65" s="33">
        <f>BN38*((137.34+16)/137.34)</f>
        <v>1495.0035925440513</v>
      </c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  <c r="FP65" s="33"/>
      <c r="FQ65" s="33"/>
      <c r="FR65" s="33"/>
      <c r="FS65" s="33"/>
      <c r="FT65" s="33"/>
      <c r="FU65" s="33"/>
      <c r="FV65" s="33"/>
      <c r="FW65" s="33"/>
      <c r="FX65" s="33"/>
      <c r="FY65" s="33"/>
      <c r="FZ65" s="33"/>
      <c r="GA65" s="33"/>
      <c r="GB65" s="33"/>
      <c r="GC65" s="33"/>
      <c r="GD65" s="33"/>
      <c r="GE65" s="33"/>
      <c r="GF65" s="33"/>
      <c r="GG65" s="33"/>
      <c r="GH65" s="33"/>
      <c r="GI65" s="33"/>
      <c r="GJ65" s="33"/>
      <c r="GK65" s="33"/>
      <c r="GL65" s="33"/>
      <c r="GM65" s="33"/>
      <c r="GN65" s="33"/>
      <c r="GO65" s="33"/>
      <c r="GP65" s="33"/>
      <c r="GQ65" s="33"/>
      <c r="GR65" s="33"/>
      <c r="GS65" s="33"/>
      <c r="GT65" s="33"/>
      <c r="GU65" s="33"/>
      <c r="GV65" s="33"/>
      <c r="GW65" s="33"/>
      <c r="GX65" s="33"/>
      <c r="GY65" s="33"/>
      <c r="GZ65" s="33"/>
      <c r="HA65" s="33"/>
      <c r="HB65" s="33"/>
      <c r="HC65" s="33"/>
      <c r="HD65" s="33"/>
      <c r="HE65" s="33"/>
      <c r="HF65" s="33"/>
      <c r="HG65" s="33"/>
      <c r="HH65" s="33"/>
      <c r="HI65" s="33"/>
      <c r="HJ65" s="33"/>
      <c r="HK65" s="33"/>
      <c r="HL65" s="33"/>
      <c r="HM65" s="33"/>
      <c r="HN65" s="33"/>
      <c r="HO65" s="33"/>
      <c r="HP65" s="33"/>
      <c r="HQ65" s="33"/>
      <c r="HR65" s="33"/>
      <c r="HS65" s="33"/>
      <c r="HT65" s="33"/>
      <c r="HU65" s="33"/>
      <c r="HV65" s="33"/>
      <c r="HW65" s="33"/>
      <c r="HX65" s="33"/>
      <c r="HY65" s="33"/>
      <c r="HZ65" s="33"/>
      <c r="IA65" s="33"/>
      <c r="IB65" s="33"/>
      <c r="IC65" s="33"/>
      <c r="ID65" s="33"/>
      <c r="IE65" s="33"/>
      <c r="IF65" s="33"/>
      <c r="IG65" s="33"/>
      <c r="IH65" s="33"/>
      <c r="II65" s="33"/>
      <c r="IJ65" s="33"/>
      <c r="IK65" s="33"/>
      <c r="IL65" s="33"/>
      <c r="IM65" s="33"/>
      <c r="IN65" s="33"/>
      <c r="IO65" s="33"/>
      <c r="IP65" s="33"/>
      <c r="IQ65" s="33"/>
      <c r="IR65" s="33"/>
      <c r="IS65" s="33"/>
      <c r="IT65" s="33"/>
      <c r="IU65" s="33"/>
      <c r="IV65" s="33"/>
      <c r="IW65" s="33"/>
      <c r="IX65" s="33"/>
      <c r="IY65" s="33"/>
      <c r="IZ65" s="33"/>
      <c r="JA65" s="33"/>
      <c r="JB65" s="33"/>
      <c r="JC65" s="33"/>
      <c r="JD65" s="33"/>
      <c r="JE65" s="33"/>
      <c r="JF65" s="33"/>
      <c r="JG65" s="33"/>
      <c r="JH65" s="33"/>
      <c r="JI65" s="33"/>
      <c r="JJ65" s="33"/>
      <c r="JK65" s="33"/>
      <c r="JL65" s="33"/>
      <c r="JM65" s="33"/>
      <c r="JN65" s="33"/>
      <c r="JO65" s="33"/>
      <c r="JP65" s="33"/>
      <c r="JQ65" s="33"/>
      <c r="JR65" s="33"/>
      <c r="JS65" s="33"/>
      <c r="JT65" s="33"/>
      <c r="JU65" s="33"/>
      <c r="JV65" s="33"/>
      <c r="JW65" s="33"/>
      <c r="JX65" s="33"/>
      <c r="JY65" s="33"/>
      <c r="JZ65" s="33"/>
      <c r="KA65" s="33"/>
      <c r="KB65" s="33"/>
      <c r="KC65" s="33"/>
      <c r="KD65" s="33"/>
      <c r="KE65" s="33"/>
      <c r="KF65" s="33"/>
      <c r="KG65" s="33"/>
      <c r="KH65" s="33"/>
      <c r="KI65" s="33"/>
      <c r="KJ65" s="33"/>
      <c r="KK65" s="33"/>
      <c r="KL65" s="33"/>
      <c r="KM65" s="33"/>
      <c r="KN65" s="33"/>
      <c r="KO65" s="33"/>
      <c r="KP65" s="33"/>
      <c r="KQ65" s="33"/>
      <c r="KR65" s="33"/>
      <c r="KS65" s="33"/>
      <c r="KT65" s="33"/>
      <c r="KU65" s="33"/>
    </row>
    <row r="66" spans="1:307" ht="10" customHeight="1">
      <c r="A66" s="28" t="s">
        <v>171</v>
      </c>
      <c r="B66" s="33">
        <f>B39*((85.47*2+16)/(85.47*2))</f>
        <v>156.47339499239501</v>
      </c>
      <c r="C66" s="33">
        <f>C39*((85.47*2+16)/(85.47*2))</f>
        <v>166.94122572832572</v>
      </c>
      <c r="D66" s="33">
        <f>D39*((85.47*2+16)/(85.47*2))</f>
        <v>30.839522639522638</v>
      </c>
      <c r="E66" s="33">
        <f>E39*((85.47*2+16)/(85.47*2))</f>
        <v>59.351645559845558</v>
      </c>
      <c r="F66" s="33">
        <f>F39*((85.47*2+16)/(85.47*2))</f>
        <v>53.482785977535968</v>
      </c>
      <c r="G66" s="33">
        <f>G39*((85.47*2+16)/(85.47*2))</f>
        <v>50.917801638001635</v>
      </c>
      <c r="H66" s="33">
        <f>H39*((85.47*2+16)/(85.47*2))</f>
        <v>58.804134672984681</v>
      </c>
      <c r="I66" s="33">
        <f>I39*((85.47*2+16)/(85.47*2))</f>
        <v>33.237787644787645</v>
      </c>
      <c r="J66" s="33">
        <f>J39*((85.47*2+16)/(85.47*2))</f>
        <v>68.71668996138996</v>
      </c>
      <c r="K66" s="33">
        <f>K39*((85.47*2+16)/(85.47*2))</f>
        <v>28.225052895752896</v>
      </c>
      <c r="L66" s="33">
        <f>L39*((85.47*2+16)/(85.47*2))</f>
        <v>55.832057698607706</v>
      </c>
      <c r="M66" s="33">
        <f>M39*((85.47*2+16)/(85.47*2))</f>
        <v>54.972433345033345</v>
      </c>
      <c r="N66" s="33">
        <f>N39*((85.47*2+16)/(85.47*2))</f>
        <v>38.715739873639869</v>
      </c>
      <c r="O66" s="33">
        <f>O39*((85.47*2+16)/(85.47*2))</f>
        <v>28.628755370305367</v>
      </c>
      <c r="P66" s="33">
        <f>P39*((85.47*2+16)/(85.47*2))</f>
        <v>34.646125845325848</v>
      </c>
      <c r="Q66" s="33">
        <f>Q39*((85.47*2+16)/(85.47*2))</f>
        <v>30.271288030888034</v>
      </c>
      <c r="R66" s="33">
        <f>R39*((85.47*2+16)/(85.47*2))</f>
        <v>26.005591505791504</v>
      </c>
      <c r="S66" s="33">
        <f>S39*((85.47*2+16)/(85.47*2))</f>
        <v>28.38936630981631</v>
      </c>
      <c r="T66" s="33">
        <f>T39*((85.47*2+16)/(85.47*2))</f>
        <v>20.663628448578446</v>
      </c>
      <c r="U66" s="33">
        <f>U39*((85.47*2+16)/(85.47*2))</f>
        <v>10.62979290979291</v>
      </c>
      <c r="V66" s="33">
        <f>V39*((85.47*2+16)/(85.47*2))</f>
        <v>2.7638555165555165</v>
      </c>
      <c r="W66" s="33">
        <f>W39*((85.47*2+16)/(85.47*2))</f>
        <v>33.416536580086579</v>
      </c>
      <c r="X66" s="33">
        <f>X39*((85.47*2+16)/(85.47*2))</f>
        <v>15.266493266643266</v>
      </c>
      <c r="Y66" s="33">
        <f>Y39*((85.47*2+16)/(85.47*2))</f>
        <v>59.665891546741548</v>
      </c>
      <c r="Z66" s="33">
        <f>Z39*((85.47*2+16)/(85.47*2))</f>
        <v>51.109564414414407</v>
      </c>
      <c r="AA66" s="33">
        <f>AA39*((85.47*2+16)/(85.47*2))</f>
        <v>21.263522779922781</v>
      </c>
      <c r="AB66" s="33">
        <f>AB39*((85.47*2+16)/(85.47*2))</f>
        <v>14.356125868725869</v>
      </c>
      <c r="AC66" s="33">
        <f>AC39*((85.47*2+16)/(85.47*2))</f>
        <v>18.502729343629344</v>
      </c>
      <c r="AD66" s="33">
        <f>AD39*((85.47*2+16)/(85.47*2))</f>
        <v>10.913254054054054</v>
      </c>
      <c r="AE66" s="33">
        <f>AE39*((85.47*2+16)/(85.47*2))</f>
        <v>33.291920849420848</v>
      </c>
      <c r="AF66" s="33">
        <f>AF39*((85.47*2+16)/(85.47*2))</f>
        <v>36.323380308880303</v>
      </c>
      <c r="AG66" s="33">
        <f>AG39*((85.47*2+16)/(85.47*2))</f>
        <v>32.425789575289571</v>
      </c>
      <c r="AH66" s="33">
        <f>AH39*((85.47*2+16)/(85.47*2))</f>
        <v>63.742778015678006</v>
      </c>
      <c r="AI66" s="33">
        <f>AI39*((85.47*2+16)/(85.47*2))</f>
        <v>33.69742776412776</v>
      </c>
      <c r="AJ66" s="33">
        <f>AJ39*((85.47*2+16)/(85.47*2))</f>
        <v>25.399299613899615</v>
      </c>
      <c r="AK66" s="33">
        <f>AK39*((85.47*2+16)/(85.47*2))</f>
        <v>45.446903129753132</v>
      </c>
      <c r="AL66" s="33">
        <f>AL39*((85.47*2+16)/(85.47*2))</f>
        <v>33.237787644787645</v>
      </c>
      <c r="AM66" s="33">
        <f>AM39*((85.47*2+16)/(85.47*2))</f>
        <v>13.91720947115947</v>
      </c>
      <c r="AN66" s="33">
        <f>AN39*((85.47*2+16)/(85.47*2))</f>
        <v>15.114154773604774</v>
      </c>
      <c r="AO66" s="33">
        <f>AO39*((85.47*2+16)/(85.47*2))</f>
        <v>52.752643875043866</v>
      </c>
      <c r="AP66" s="33">
        <f>AP39*((85.47*2+16)/(85.47*2))</f>
        <v>23.63455714285714</v>
      </c>
      <c r="AQ66" s="33">
        <f>AQ39*((85.47*2+16)/(85.47*2))</f>
        <v>13.988020077220076</v>
      </c>
      <c r="AR66" s="33">
        <f>AR39*((85.47*2+16)/(85.47*2))</f>
        <v>24.809411723411724</v>
      </c>
      <c r="AS66" s="33">
        <f>AS39*((85.47*2+16)/(85.47*2))</f>
        <v>31.925795612495612</v>
      </c>
      <c r="AT66" s="33">
        <f>AT39*((85.47*2+16)/(85.47*2))</f>
        <v>132.77792432432432</v>
      </c>
      <c r="AU66" s="33">
        <f>AU39*((85.47*2+16)/(85.47*2))</f>
        <v>47.561433590733586</v>
      </c>
      <c r="AV66" s="33">
        <f>AV39*((85.47*2+16)/(85.47*2))</f>
        <v>40.456751222651228</v>
      </c>
      <c r="AW66" s="33">
        <f>AW39*((85.47*2+16)/(85.47*2))</f>
        <v>146.6584435123435</v>
      </c>
      <c r="AX66" s="33">
        <f>AX39*((85.47*2+16)/(85.47*2))</f>
        <v>51.022513846963847</v>
      </c>
      <c r="AY66" s="33">
        <f>AY39*((85.47*2+16)/(85.47*2))</f>
        <v>32.263389961389962</v>
      </c>
      <c r="AZ66" s="33">
        <f>AZ39*((85.47*2+16)/(85.47*2))</f>
        <v>121.93608235638236</v>
      </c>
      <c r="BA66" s="33">
        <f>BA39*((85.47*2+16)/(85.47*2))</f>
        <v>20.862937065637066</v>
      </c>
      <c r="BB66" s="33">
        <f>BB39*((85.47*2+16)/(85.47*2))</f>
        <v>7.1347563706563699</v>
      </c>
      <c r="BC66" s="33"/>
      <c r="BD66" s="33">
        <f>BD39*((85.47*2+16)/(85.47*2))</f>
        <v>166.94122572832572</v>
      </c>
      <c r="BE66" s="33">
        <f>BE39*((85.47*2+16)/(85.47*2))</f>
        <v>166.74536195156196</v>
      </c>
      <c r="BF66" s="33">
        <f>BF39*((85.47*2+16)/(85.47*2))</f>
        <v>51.109564414414407</v>
      </c>
      <c r="BG66" s="33">
        <f>BG39*((85.47*2+16)/(85.47*2))</f>
        <v>52.162755984555986</v>
      </c>
      <c r="BH66" s="33"/>
      <c r="BI66" s="34">
        <f>BI39*((85.47*2+16)/(85.47*2))</f>
        <v>74.13515034515035</v>
      </c>
      <c r="BJ66" s="33">
        <f>BJ39*((85.47*2+16)/(85.47*2))</f>
        <v>74.758502398502401</v>
      </c>
      <c r="BK66" s="34">
        <f>BK39*((85.47*2+16)/(85.47*2))</f>
        <v>50.32747630747631</v>
      </c>
      <c r="BL66" s="33">
        <f>BL39*((85.47*2+16)/(85.47*2))</f>
        <v>50.907084357084351</v>
      </c>
      <c r="BM66" s="34">
        <f>BM39*((85.47*2+16)/(85.47*2))</f>
        <v>267.9320229320229</v>
      </c>
      <c r="BN66" s="33">
        <f>BN39*((85.47*2+16)/(85.47*2))</f>
        <v>268.51163098163096</v>
      </c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  <c r="FP66" s="33"/>
      <c r="FQ66" s="33"/>
      <c r="FR66" s="33"/>
      <c r="FS66" s="33"/>
      <c r="FT66" s="33"/>
      <c r="FU66" s="33"/>
      <c r="FV66" s="33"/>
      <c r="FW66" s="33"/>
      <c r="FX66" s="33"/>
      <c r="FY66" s="33"/>
      <c r="FZ66" s="33"/>
      <c r="GA66" s="33"/>
      <c r="GB66" s="33"/>
      <c r="GC66" s="33"/>
      <c r="GD66" s="33"/>
      <c r="GE66" s="33"/>
      <c r="GF66" s="33"/>
      <c r="GG66" s="33"/>
      <c r="GH66" s="33"/>
      <c r="GI66" s="33"/>
      <c r="GJ66" s="33"/>
      <c r="GK66" s="33"/>
      <c r="GL66" s="33"/>
      <c r="GM66" s="33"/>
      <c r="GN66" s="33"/>
      <c r="GO66" s="33"/>
      <c r="GP66" s="33"/>
      <c r="GQ66" s="33"/>
      <c r="GR66" s="33"/>
      <c r="GS66" s="33"/>
      <c r="GT66" s="33"/>
      <c r="GU66" s="33"/>
      <c r="GV66" s="33"/>
      <c r="GW66" s="33"/>
      <c r="GX66" s="33"/>
      <c r="GY66" s="33"/>
      <c r="GZ66" s="33"/>
      <c r="HA66" s="33"/>
      <c r="HB66" s="33"/>
      <c r="HC66" s="33"/>
      <c r="HD66" s="33"/>
      <c r="HE66" s="33"/>
      <c r="HF66" s="33"/>
      <c r="HG66" s="33"/>
      <c r="HH66" s="33"/>
      <c r="HI66" s="33"/>
      <c r="HJ66" s="33"/>
      <c r="HK66" s="33"/>
      <c r="HL66" s="33"/>
      <c r="HM66" s="33"/>
      <c r="HN66" s="33"/>
      <c r="HO66" s="33"/>
      <c r="HP66" s="33"/>
      <c r="HQ66" s="33"/>
      <c r="HR66" s="33"/>
      <c r="HS66" s="33"/>
      <c r="HT66" s="33"/>
      <c r="HU66" s="33"/>
      <c r="HV66" s="33"/>
      <c r="HW66" s="33"/>
      <c r="HX66" s="33"/>
      <c r="HY66" s="33"/>
      <c r="HZ66" s="33"/>
      <c r="IA66" s="33"/>
      <c r="IB66" s="33"/>
      <c r="IC66" s="33"/>
      <c r="ID66" s="33"/>
      <c r="IE66" s="33"/>
      <c r="IF66" s="33"/>
      <c r="IG66" s="33"/>
      <c r="IH66" s="33"/>
      <c r="II66" s="33"/>
      <c r="IJ66" s="33"/>
      <c r="IK66" s="33"/>
      <c r="IL66" s="33"/>
      <c r="IM66" s="33"/>
      <c r="IN66" s="33"/>
      <c r="IO66" s="33"/>
      <c r="IP66" s="33"/>
      <c r="IQ66" s="33"/>
      <c r="IR66" s="33"/>
      <c r="IS66" s="33"/>
      <c r="IT66" s="33"/>
      <c r="IU66" s="33"/>
      <c r="IV66" s="33"/>
      <c r="IW66" s="33"/>
      <c r="IX66" s="33"/>
      <c r="IY66" s="33"/>
      <c r="IZ66" s="33"/>
      <c r="JA66" s="33"/>
      <c r="JB66" s="33"/>
      <c r="JC66" s="33"/>
      <c r="JD66" s="33"/>
      <c r="JE66" s="33"/>
      <c r="JF66" s="33"/>
      <c r="JG66" s="33"/>
      <c r="JH66" s="33"/>
      <c r="JI66" s="33"/>
      <c r="JJ66" s="33"/>
      <c r="JK66" s="33"/>
      <c r="JL66" s="33"/>
      <c r="JM66" s="33"/>
      <c r="JN66" s="33"/>
      <c r="JO66" s="33"/>
      <c r="JP66" s="33"/>
      <c r="JQ66" s="33"/>
      <c r="JR66" s="33"/>
      <c r="JS66" s="33"/>
      <c r="JT66" s="33"/>
      <c r="JU66" s="33"/>
      <c r="JV66" s="33"/>
      <c r="JW66" s="33"/>
      <c r="JX66" s="33"/>
      <c r="JY66" s="33"/>
      <c r="JZ66" s="33"/>
      <c r="KA66" s="33"/>
      <c r="KB66" s="33"/>
      <c r="KC66" s="33"/>
      <c r="KD66" s="33"/>
      <c r="KE66" s="33"/>
      <c r="KF66" s="33"/>
      <c r="KG66" s="33"/>
      <c r="KH66" s="33"/>
      <c r="KI66" s="33"/>
      <c r="KJ66" s="33"/>
      <c r="KK66" s="33"/>
      <c r="KL66" s="33"/>
      <c r="KM66" s="33"/>
      <c r="KN66" s="33"/>
      <c r="KO66" s="33"/>
      <c r="KP66" s="33"/>
      <c r="KQ66" s="33"/>
      <c r="KR66" s="33"/>
      <c r="KS66" s="33"/>
      <c r="KT66" s="33"/>
      <c r="KU66" s="33"/>
    </row>
    <row r="67" spans="1:307" ht="10" customHeight="1">
      <c r="A67" s="28" t="s">
        <v>172</v>
      </c>
      <c r="B67" s="33">
        <f>B40*((87.62+16)/87.62)</f>
        <v>496.77653665829723</v>
      </c>
      <c r="C67" s="33">
        <f>C40*((87.62+16)/87.62)</f>
        <v>819.97898898653284</v>
      </c>
      <c r="D67" s="33">
        <f>D40*((87.62+16)/87.62)</f>
        <v>755.59107966217755</v>
      </c>
      <c r="E67" s="33">
        <f>E40*((87.62+16)/87.62)</f>
        <v>554.44658943163665</v>
      </c>
      <c r="F67" s="33">
        <f>F40*((87.62+16)/87.62)</f>
        <v>446.65683643003882</v>
      </c>
      <c r="G67" s="33">
        <f>G40*((87.62+16)/87.62)</f>
        <v>484.37347573613329</v>
      </c>
      <c r="H67" s="33">
        <f>H40*((87.62+16)/87.62)</f>
        <v>673.46820879936092</v>
      </c>
      <c r="I67" s="33">
        <f>I40*((87.62+16)/87.62)</f>
        <v>590.28418493494632</v>
      </c>
      <c r="J67" s="33">
        <f>J40*((87.62+16)/87.62)</f>
        <v>697.07108744578863</v>
      </c>
      <c r="K67" s="33">
        <f>K40*((87.62+16)/87.62)</f>
        <v>475.52426624058438</v>
      </c>
      <c r="L67" s="33">
        <f>L40*((87.62+16)/87.62)</f>
        <v>695.2023914517232</v>
      </c>
      <c r="M67" s="33">
        <f>M40*((87.62+16)/87.62)</f>
        <v>906.86605011412939</v>
      </c>
      <c r="N67" s="33">
        <f>N40*((87.62+16)/87.62)</f>
        <v>479.30263555124401</v>
      </c>
      <c r="O67" s="33">
        <f>O40*((87.62+16)/87.62)</f>
        <v>482.80918270942709</v>
      </c>
      <c r="P67" s="33">
        <f>P40*((87.62+16)/87.62)</f>
        <v>245.32886476831774</v>
      </c>
      <c r="Q67" s="33">
        <f>Q40*((87.62+16)/87.62)</f>
        <v>426.5622197215248</v>
      </c>
      <c r="R67" s="33">
        <f>R40*((87.62+16)/87.62)</f>
        <v>204.11389742068022</v>
      </c>
      <c r="S67" s="33">
        <f>S40*((87.62+16)/87.62)</f>
        <v>445.73156493951154</v>
      </c>
      <c r="T67" s="33">
        <f>T40*((87.62+16)/87.62)</f>
        <v>329.79193692079434</v>
      </c>
      <c r="U67" s="33">
        <f>U40*((87.62+16)/87.62)</f>
        <v>272.5317165030815</v>
      </c>
      <c r="V67" s="33">
        <f>V40*((87.62+16)/87.62)</f>
        <v>379.93085450810321</v>
      </c>
      <c r="W67" s="33">
        <f>W40*((87.62+16)/87.62)</f>
        <v>389.43853942022366</v>
      </c>
      <c r="X67" s="33">
        <f>X40*((87.62+16)/87.62)</f>
        <v>346.53628794795708</v>
      </c>
      <c r="Y67" s="33">
        <f>Y40*((87.62+16)/87.62)</f>
        <v>233.06671143574528</v>
      </c>
      <c r="Z67" s="33">
        <f>Z40*((87.62+16)/87.62)</f>
        <v>217.64126254279847</v>
      </c>
      <c r="AA67" s="33">
        <f>AA40*((87.62+16)/87.62)</f>
        <v>290.11944350604887</v>
      </c>
      <c r="AB67" s="33">
        <f>AB40*((87.62+16)/87.62)</f>
        <v>195.55549091531614</v>
      </c>
      <c r="AC67" s="33">
        <f>AC40*((87.62+16)/87.62)</f>
        <v>275.15686687970788</v>
      </c>
      <c r="AD67" s="33">
        <f>AD40*((87.62+16)/87.62)</f>
        <v>443.69074053868985</v>
      </c>
      <c r="AE67" s="33">
        <f>AE40*((87.62+16)/87.62)</f>
        <v>717.68853458114586</v>
      </c>
      <c r="AF67" s="33">
        <f>AF40*((87.62+16)/87.62)</f>
        <v>191.94948653275509</v>
      </c>
      <c r="AG67" s="33">
        <f>AG40*((87.62+16)/87.62)</f>
        <v>561.17857813284638</v>
      </c>
      <c r="AH67" s="33">
        <f>AH40*((87.62+16)/87.62)</f>
        <v>255.34252796165259</v>
      </c>
      <c r="AI67" s="33">
        <f>AI40*((87.62+16)/87.62)</f>
        <v>319.09378096325042</v>
      </c>
      <c r="AJ67" s="33">
        <f>AJ40*((87.62+16)/87.62)</f>
        <v>343.82315163204748</v>
      </c>
      <c r="AK67" s="33">
        <f>AK40*((87.62+16)/87.62)</f>
        <v>269.79498718329148</v>
      </c>
      <c r="AL67" s="33">
        <f>AL40*((87.62+16)/87.62)</f>
        <v>230.08181209769461</v>
      </c>
      <c r="AM67" s="33">
        <f>AM40*((87.62+16)/87.62)</f>
        <v>377.34212841816935</v>
      </c>
      <c r="AN67" s="33">
        <f>AN40*((87.62+16)/87.62)</f>
        <v>1744.1071353458117</v>
      </c>
      <c r="AO67" s="33">
        <f>AO40*((87.62+16)/87.62)</f>
        <v>459.81658825610594</v>
      </c>
      <c r="AP67" s="33">
        <f>AP40*((87.62+16)/87.62)</f>
        <v>319.44749863044973</v>
      </c>
      <c r="AQ67" s="33">
        <f>AQ40*((87.62+16)/87.62)</f>
        <v>766.3813015521572</v>
      </c>
      <c r="AR67" s="33">
        <f>AR40*((87.62+16)/87.62)</f>
        <v>522.0283829719242</v>
      </c>
      <c r="AS67" s="33">
        <f>AS40*((87.62+16)/87.62)</f>
        <v>977.80891191508795</v>
      </c>
      <c r="AT67" s="33">
        <f>AT40*((87.62+16)/87.62)</f>
        <v>188.88204124629081</v>
      </c>
      <c r="AU67" s="33">
        <f>AU40*((87.62+16)/87.62)</f>
        <v>383.94580429125773</v>
      </c>
      <c r="AV67" s="33">
        <f>AV40*((87.62+16)/87.62)</f>
        <v>505.03692627254048</v>
      </c>
      <c r="AW67" s="33">
        <f>AW40*((87.62+16)/87.62)</f>
        <v>183.23473942022369</v>
      </c>
      <c r="AX67" s="33">
        <f>AX40*((87.62+16)/87.62)</f>
        <v>442.13088228714912</v>
      </c>
      <c r="AY67" s="33">
        <f>AY40*((87.62+16)/87.62)</f>
        <v>275.74225720155221</v>
      </c>
      <c r="AZ67" s="33">
        <f>AZ40*((87.62+16)/87.62)</f>
        <v>85.227923042684324</v>
      </c>
      <c r="BA67" s="33">
        <f>BA40*((87.62+16)/87.62)</f>
        <v>647.52365060488478</v>
      </c>
      <c r="BB67" s="33">
        <f>BB40*((87.62+16)/87.62)</f>
        <v>434.19570951837483</v>
      </c>
      <c r="BC67" s="33"/>
      <c r="BD67" s="33">
        <f>BD40*((87.62+16)/87.62)</f>
        <v>819.97898898653284</v>
      </c>
      <c r="BE67" s="33">
        <f>BE40*((87.62+16)/87.62)</f>
        <v>818.60225738415886</v>
      </c>
      <c r="BF67" s="33">
        <f>BF40*((87.62+16)/87.62)</f>
        <v>217.64126254279847</v>
      </c>
      <c r="BG67" s="33">
        <f>BG40*((87.62+16)/87.62)</f>
        <v>220.73898256105912</v>
      </c>
      <c r="BH67" s="33"/>
      <c r="BI67" s="34">
        <f>BI40*((87.62+16)/87.62)</f>
        <v>779.92912577037214</v>
      </c>
      <c r="BJ67" s="33">
        <f>BJ40*((87.62+16)/87.62)</f>
        <v>779.51521342159322</v>
      </c>
      <c r="BK67" s="34">
        <f>BK40*((87.62+16)/87.62)</f>
        <v>399.01150422278016</v>
      </c>
      <c r="BL67" s="33">
        <f>BL40*((87.62+16)/87.62)</f>
        <v>388.79378224149735</v>
      </c>
      <c r="BM67" s="34">
        <f>BM40*((87.62+16)/87.62)</f>
        <v>283.82561059118922</v>
      </c>
      <c r="BN67" s="33">
        <f>BN40*((87.62+16)/87.62)</f>
        <v>283.31708970554666</v>
      </c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  <c r="FP67" s="33"/>
      <c r="FQ67" s="33"/>
      <c r="FR67" s="33"/>
      <c r="FS67" s="33"/>
      <c r="FT67" s="33"/>
      <c r="FU67" s="33"/>
      <c r="FV67" s="33"/>
      <c r="FW67" s="33"/>
      <c r="FX67" s="33"/>
      <c r="FY67" s="33"/>
      <c r="FZ67" s="33"/>
      <c r="GA67" s="33"/>
      <c r="GB67" s="33"/>
      <c r="GC67" s="33"/>
      <c r="GD67" s="33"/>
      <c r="GE67" s="33"/>
      <c r="GF67" s="33"/>
      <c r="GG67" s="33"/>
      <c r="GH67" s="33"/>
      <c r="GI67" s="33"/>
      <c r="GJ67" s="33"/>
      <c r="GK67" s="33"/>
      <c r="GL67" s="33"/>
      <c r="GM67" s="33"/>
      <c r="GN67" s="33"/>
      <c r="GO67" s="33"/>
      <c r="GP67" s="33"/>
      <c r="GQ67" s="33"/>
      <c r="GR67" s="33"/>
      <c r="GS67" s="33"/>
      <c r="GT67" s="33"/>
      <c r="GU67" s="33"/>
      <c r="GV67" s="33"/>
      <c r="GW67" s="33"/>
      <c r="GX67" s="33"/>
      <c r="GY67" s="33"/>
      <c r="GZ67" s="33"/>
      <c r="HA67" s="33"/>
      <c r="HB67" s="33"/>
      <c r="HC67" s="33"/>
      <c r="HD67" s="33"/>
      <c r="HE67" s="33"/>
      <c r="HF67" s="33"/>
      <c r="HG67" s="33"/>
      <c r="HH67" s="33"/>
      <c r="HI67" s="33"/>
      <c r="HJ67" s="33"/>
      <c r="HK67" s="33"/>
      <c r="HL67" s="33"/>
      <c r="HM67" s="33"/>
      <c r="HN67" s="33"/>
      <c r="HO67" s="33"/>
      <c r="HP67" s="33"/>
      <c r="HQ67" s="33"/>
      <c r="HR67" s="33"/>
      <c r="HS67" s="33"/>
      <c r="HT67" s="33"/>
      <c r="HU67" s="33"/>
      <c r="HV67" s="33"/>
      <c r="HW67" s="33"/>
      <c r="HX67" s="33"/>
      <c r="HY67" s="33"/>
      <c r="HZ67" s="33"/>
      <c r="IA67" s="33"/>
      <c r="IB67" s="33"/>
      <c r="IC67" s="33"/>
      <c r="ID67" s="33"/>
      <c r="IE67" s="33"/>
      <c r="IF67" s="33"/>
      <c r="IG67" s="33"/>
      <c r="IH67" s="33"/>
      <c r="II67" s="33"/>
      <c r="IJ67" s="33"/>
      <c r="IK67" s="33"/>
      <c r="IL67" s="33"/>
      <c r="IM67" s="33"/>
      <c r="IN67" s="33"/>
      <c r="IO67" s="33"/>
      <c r="IP67" s="33"/>
      <c r="IQ67" s="33"/>
      <c r="IR67" s="33"/>
      <c r="IS67" s="33"/>
      <c r="IT67" s="33"/>
      <c r="IU67" s="33"/>
      <c r="IV67" s="33"/>
      <c r="IW67" s="33"/>
      <c r="IX67" s="33"/>
      <c r="IY67" s="33"/>
      <c r="IZ67" s="33"/>
      <c r="JA67" s="33"/>
      <c r="JB67" s="33"/>
      <c r="JC67" s="33"/>
      <c r="JD67" s="33"/>
      <c r="JE67" s="33"/>
      <c r="JF67" s="33"/>
      <c r="JG67" s="33"/>
      <c r="JH67" s="33"/>
      <c r="JI67" s="33"/>
      <c r="JJ67" s="33"/>
      <c r="JK67" s="33"/>
      <c r="JL67" s="33"/>
      <c r="JM67" s="33"/>
      <c r="JN67" s="33"/>
      <c r="JO67" s="33"/>
      <c r="JP67" s="33"/>
      <c r="JQ67" s="33"/>
      <c r="JR67" s="33"/>
      <c r="JS67" s="33"/>
      <c r="JT67" s="33"/>
      <c r="JU67" s="33"/>
      <c r="JV67" s="33"/>
      <c r="JW67" s="33"/>
      <c r="JX67" s="33"/>
      <c r="JY67" s="33"/>
      <c r="JZ67" s="33"/>
      <c r="KA67" s="33"/>
      <c r="KB67" s="33"/>
      <c r="KC67" s="33"/>
      <c r="KD67" s="33"/>
      <c r="KE67" s="33"/>
      <c r="KF67" s="33"/>
      <c r="KG67" s="33"/>
      <c r="KH67" s="33"/>
      <c r="KI67" s="33"/>
      <c r="KJ67" s="33"/>
      <c r="KK67" s="33"/>
      <c r="KL67" s="33"/>
      <c r="KM67" s="33"/>
      <c r="KN67" s="33"/>
      <c r="KO67" s="33"/>
      <c r="KP67" s="33"/>
      <c r="KQ67" s="33"/>
      <c r="KR67" s="33"/>
      <c r="KS67" s="33"/>
      <c r="KT67" s="33"/>
      <c r="KU67" s="33"/>
    </row>
    <row r="68" spans="1:307" ht="10" customHeight="1">
      <c r="A68" s="28" t="s">
        <v>173</v>
      </c>
      <c r="B68" s="33">
        <f>B41*((91.22+16*2)/91.22)</f>
        <v>258.68482067616753</v>
      </c>
      <c r="C68" s="33">
        <f>C41*((91.22+16*2)/91.22)</f>
        <v>310.0454652985639</v>
      </c>
      <c r="D68" s="33">
        <f>D41*((91.22+16*2)/91.22)</f>
        <v>198.78467175400129</v>
      </c>
      <c r="E68" s="33">
        <f>E41*((91.22+16*2)/91.22)</f>
        <v>197.25445982091651</v>
      </c>
      <c r="F68" s="33">
        <f>F41*((91.22+16*2)/91.22)</f>
        <v>118.06676271270553</v>
      </c>
      <c r="G68" s="33">
        <f>G41*((91.22+16*2)/91.22)</f>
        <v>123.41150835650078</v>
      </c>
      <c r="H68" s="33">
        <f>H41*((91.22+16*2)/91.22)</f>
        <v>89.864301220971257</v>
      </c>
      <c r="I68" s="33">
        <f>I41*((91.22+16*2)/91.22)</f>
        <v>127.76331118743694</v>
      </c>
      <c r="J68" s="33">
        <f>J41*((91.22+16*2)/91.22)</f>
        <v>121.48123369173426</v>
      </c>
      <c r="K68" s="33">
        <f>K41*((91.22+16*2)/91.22)</f>
        <v>120.82945081690416</v>
      </c>
      <c r="L68" s="33">
        <f>L41*((91.22+16*2)/91.22)</f>
        <v>269.7374641457904</v>
      </c>
      <c r="M68" s="33">
        <f>M41*((91.22+16*2)/91.22)</f>
        <v>146.13741081840604</v>
      </c>
      <c r="N68" s="33">
        <f>N41*((91.22+16*2)/91.22)</f>
        <v>173.27422902188118</v>
      </c>
      <c r="O68" s="33">
        <f>O41*((91.22+16*2)/91.22)</f>
        <v>127.29355965708177</v>
      </c>
      <c r="P68" s="33">
        <f>P41*((91.22+16*2)/91.22)</f>
        <v>167.78275168640647</v>
      </c>
      <c r="Q68" s="33">
        <f>Q41*((91.22+16*2)/91.22)</f>
        <v>261.61455178020168</v>
      </c>
      <c r="R68" s="33">
        <f>R41*((91.22+16*2)/91.22)</f>
        <v>142.80978819149308</v>
      </c>
      <c r="S68" s="33">
        <f>S41*((91.22+16*2)/91.22)</f>
        <v>148.9389005250822</v>
      </c>
      <c r="T68" s="33">
        <f>T41*((91.22+16*2)/91.22)</f>
        <v>168.53539071208067</v>
      </c>
      <c r="U68" s="33">
        <f>U41*((91.22+16*2)/91.22)</f>
        <v>107.67794882481913</v>
      </c>
      <c r="V68" s="33">
        <f>V41*((91.22+16*2)/91.22)</f>
        <v>54.580267121113785</v>
      </c>
      <c r="W68" s="33">
        <f>W41*((91.22+16*2)/91.22)</f>
        <v>126.5409206314076</v>
      </c>
      <c r="X68" s="33">
        <f>X41*((91.22+16*2)/91.22)</f>
        <v>97.424940545604045</v>
      </c>
      <c r="Y68" s="33">
        <f>Y41*((91.22+16*2)/91.22)</f>
        <v>111.80261519937514</v>
      </c>
      <c r="Z68" s="33">
        <f>Z41*((91.22+16*2)/91.22)</f>
        <v>106.30329349661258</v>
      </c>
      <c r="AA68" s="33">
        <f>AA41*((91.22+16*2)/91.22)</f>
        <v>66.870149413418105</v>
      </c>
      <c r="AB68" s="33">
        <f>AB41*((91.22+16*2)/91.22)</f>
        <v>101.19275824755536</v>
      </c>
      <c r="AC68" s="33">
        <f>AC41*((91.22+16*2)/91.22)</f>
        <v>159.00728601705765</v>
      </c>
      <c r="AD68" s="33">
        <f>AD41*((91.22+16*2)/91.22)</f>
        <v>302.84328554338958</v>
      </c>
      <c r="AE68" s="33">
        <f>AE41*((91.22+16*2)/91.22)</f>
        <v>128.56763899041874</v>
      </c>
      <c r="AF68" s="33">
        <f>AF41*((91.22+16*2)/91.22)</f>
        <v>107.89086736549001</v>
      </c>
      <c r="AG68" s="33">
        <f>AG41*((91.22+16*2)/91.22)</f>
        <v>189.41919760221441</v>
      </c>
      <c r="AH68" s="33">
        <f>AH41*((91.22+16*2)/91.22)</f>
        <v>157.83119123582546</v>
      </c>
      <c r="AI68" s="33">
        <f>AI41*((91.22+16*2)/91.22)</f>
        <v>124.40585194923261</v>
      </c>
      <c r="AJ68" s="33">
        <f>AJ41*((91.22+16*2)/91.22)</f>
        <v>100.97087471569832</v>
      </c>
      <c r="AK68" s="33">
        <f>AK41*((91.22+16*2)/91.22)</f>
        <v>127.21462571124752</v>
      </c>
      <c r="AL68" s="33">
        <f>AL41*((91.22+16*2)/91.22)</f>
        <v>149.53563275090988</v>
      </c>
      <c r="AM68" s="33">
        <f>AM41*((91.22+16*2)/91.22)</f>
        <v>107.71100722981802</v>
      </c>
      <c r="AN68" s="33">
        <f>AN41*((91.22+16*2)/91.22)</f>
        <v>409.10112373312865</v>
      </c>
      <c r="AO68" s="33">
        <f>AO41*((91.22+16*2)/91.22)</f>
        <v>118.87515277731858</v>
      </c>
      <c r="AP68" s="33">
        <f>AP41*((91.22+16*2)/91.22)</f>
        <v>68.076641117890816</v>
      </c>
      <c r="AQ68" s="33">
        <f>AQ41*((91.22+16*2)/91.22)</f>
        <v>243.50330849237011</v>
      </c>
      <c r="AR68" s="33">
        <f>AR41*((91.22+16*2)/91.22)</f>
        <v>216.94123027071919</v>
      </c>
      <c r="AS68" s="33">
        <f>AS41*((91.22+16*2)/91.22)</f>
        <v>316.49864805573338</v>
      </c>
      <c r="AT68" s="33">
        <f>AT41*((91.22+16*2)/91.22)</f>
        <v>220.30261169256744</v>
      </c>
      <c r="AU68" s="33">
        <f>AU41*((91.22+16*2)/91.22)</f>
        <v>140.34133389958345</v>
      </c>
      <c r="AV68" s="33">
        <f>AV41*((91.22+16*2)/91.22)</f>
        <v>142.20696257321859</v>
      </c>
      <c r="AW68" s="33">
        <f>AW41*((91.22+16*2)/91.22)</f>
        <v>199.07302229082441</v>
      </c>
      <c r="AX68" s="33">
        <f>AX41*((91.22+16*2)/91.22)</f>
        <v>227.88237166246438</v>
      </c>
      <c r="AY68" s="33">
        <f>AY41*((91.22+16*2)/91.22)</f>
        <v>228.70645046165313</v>
      </c>
      <c r="AZ68" s="33">
        <f>AZ41*((91.22+16*2)/91.22)</f>
        <v>1234.5736937623328</v>
      </c>
      <c r="BA68" s="33">
        <f>BA41*((91.22+16*2)/91.22)</f>
        <v>168.86723546395527</v>
      </c>
      <c r="BB68" s="33">
        <f>BB41*((91.22+16*2)/91.22)</f>
        <v>178.54690454121902</v>
      </c>
      <c r="BC68" s="33"/>
      <c r="BD68" s="33">
        <f>BD41*((91.22+16*2)/91.22)</f>
        <v>310.0454652985639</v>
      </c>
      <c r="BE68" s="33">
        <f>BE41*((91.22+16*2)/91.22)</f>
        <v>308.69350260429729</v>
      </c>
      <c r="BF68" s="33">
        <f>BF41*((91.22+16*2)/91.22)</f>
        <v>106.30329349661258</v>
      </c>
      <c r="BG68" s="33">
        <f>BG41*((91.22+16*2)/91.22)</f>
        <v>110.30385077443543</v>
      </c>
      <c r="BH68" s="33"/>
      <c r="BI68" s="34">
        <f>BI41*((91.22+16*2)/91.22)</f>
        <v>313.3856610392458</v>
      </c>
      <c r="BJ68" s="33">
        <f>BJ41*((91.22+16*2)/91.22)</f>
        <v>319.33578761017321</v>
      </c>
      <c r="BK68" s="34">
        <f>BK41*((91.22+16*2)/91.22)</f>
        <v>251.92424906818681</v>
      </c>
      <c r="BL68" s="33">
        <f>BL41*((91.22+16*2)/91.22)</f>
        <v>245.9629378710809</v>
      </c>
      <c r="BM68" s="34">
        <f>BM41*((91.22+16*2)/91.22)</f>
        <v>742.94014470510854</v>
      </c>
      <c r="BN68" s="33">
        <f>BN41*((91.22+16*2)/91.22)</f>
        <v>772.71178250383684</v>
      </c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  <c r="FP68" s="33"/>
      <c r="FQ68" s="33"/>
      <c r="FR68" s="33"/>
      <c r="FS68" s="33"/>
      <c r="FT68" s="33"/>
      <c r="FU68" s="33"/>
      <c r="FV68" s="33"/>
      <c r="FW68" s="33"/>
      <c r="FX68" s="33"/>
      <c r="FY68" s="33"/>
      <c r="FZ68" s="33"/>
      <c r="GA68" s="33"/>
      <c r="GB68" s="33"/>
      <c r="GC68" s="33"/>
      <c r="GD68" s="33"/>
      <c r="GE68" s="33"/>
      <c r="GF68" s="33"/>
      <c r="GG68" s="33"/>
      <c r="GH68" s="33"/>
      <c r="GI68" s="33"/>
      <c r="GJ68" s="33"/>
      <c r="GK68" s="33"/>
      <c r="GL68" s="33"/>
      <c r="GM68" s="33"/>
      <c r="GN68" s="33"/>
      <c r="GO68" s="33"/>
      <c r="GP68" s="33"/>
      <c r="GQ68" s="33"/>
      <c r="GR68" s="33"/>
      <c r="GS68" s="33"/>
      <c r="GT68" s="33"/>
      <c r="GU68" s="33"/>
      <c r="GV68" s="33"/>
      <c r="GW68" s="33"/>
      <c r="GX68" s="33"/>
      <c r="GY68" s="33"/>
      <c r="GZ68" s="33"/>
      <c r="HA68" s="33"/>
      <c r="HB68" s="33"/>
      <c r="HC68" s="33"/>
      <c r="HD68" s="33"/>
      <c r="HE68" s="33"/>
      <c r="HF68" s="33"/>
      <c r="HG68" s="33"/>
      <c r="HH68" s="33"/>
      <c r="HI68" s="33"/>
      <c r="HJ68" s="33"/>
      <c r="HK68" s="33"/>
      <c r="HL68" s="33"/>
      <c r="HM68" s="33"/>
      <c r="HN68" s="33"/>
      <c r="HO68" s="33"/>
      <c r="HP68" s="33"/>
      <c r="HQ68" s="33"/>
      <c r="HR68" s="33"/>
      <c r="HS68" s="33"/>
      <c r="HT68" s="33"/>
      <c r="HU68" s="33"/>
      <c r="HV68" s="33"/>
      <c r="HW68" s="33"/>
      <c r="HX68" s="33"/>
      <c r="HY68" s="33"/>
      <c r="HZ68" s="33"/>
      <c r="IA68" s="33"/>
      <c r="IB68" s="33"/>
      <c r="IC68" s="33"/>
      <c r="ID68" s="33"/>
      <c r="IE68" s="33"/>
      <c r="IF68" s="33"/>
      <c r="IG68" s="33"/>
      <c r="IH68" s="33"/>
      <c r="II68" s="33"/>
      <c r="IJ68" s="33"/>
      <c r="IK68" s="33"/>
      <c r="IL68" s="33"/>
      <c r="IM68" s="33"/>
      <c r="IN68" s="33"/>
      <c r="IO68" s="33"/>
      <c r="IP68" s="33"/>
      <c r="IQ68" s="33"/>
      <c r="IR68" s="33"/>
      <c r="IS68" s="33"/>
      <c r="IT68" s="33"/>
      <c r="IU68" s="33"/>
      <c r="IV68" s="33"/>
      <c r="IW68" s="33"/>
      <c r="IX68" s="33"/>
      <c r="IY68" s="33"/>
      <c r="IZ68" s="33"/>
      <c r="JA68" s="33"/>
      <c r="JB68" s="33"/>
      <c r="JC68" s="33"/>
      <c r="JD68" s="33"/>
      <c r="JE68" s="33"/>
      <c r="JF68" s="33"/>
      <c r="JG68" s="33"/>
      <c r="JH68" s="33"/>
      <c r="JI68" s="33"/>
      <c r="JJ68" s="33"/>
      <c r="JK68" s="33"/>
      <c r="JL68" s="33"/>
      <c r="JM68" s="33"/>
      <c r="JN68" s="33"/>
      <c r="JO68" s="33"/>
      <c r="JP68" s="33"/>
      <c r="JQ68" s="33"/>
      <c r="JR68" s="33"/>
      <c r="JS68" s="33"/>
      <c r="JT68" s="33"/>
      <c r="JU68" s="33"/>
      <c r="JV68" s="33"/>
      <c r="JW68" s="33"/>
      <c r="JX68" s="33"/>
      <c r="JY68" s="33"/>
      <c r="JZ68" s="33"/>
      <c r="KA68" s="33"/>
      <c r="KB68" s="33"/>
      <c r="KC68" s="33"/>
      <c r="KD68" s="33"/>
      <c r="KE68" s="33"/>
      <c r="KF68" s="33"/>
      <c r="KG68" s="33"/>
      <c r="KH68" s="33"/>
      <c r="KI68" s="33"/>
      <c r="KJ68" s="33"/>
      <c r="KK68" s="33"/>
      <c r="KL68" s="33"/>
      <c r="KM68" s="33"/>
      <c r="KN68" s="33"/>
      <c r="KO68" s="33"/>
      <c r="KP68" s="33"/>
      <c r="KQ68" s="33"/>
      <c r="KR68" s="33"/>
      <c r="KS68" s="33"/>
      <c r="KT68" s="33"/>
      <c r="KU68" s="33"/>
    </row>
    <row r="69" spans="1:307" ht="10" customHeight="1">
      <c r="A69" s="28" t="s">
        <v>174</v>
      </c>
      <c r="B69" s="33">
        <f>B42*((88.905*2+16*3)/(88.905*2))</f>
        <v>27.533872675889992</v>
      </c>
      <c r="C69" s="33">
        <f>C42*((88.905*2+16*3)/(88.905*2))</f>
        <v>47.827309811034247</v>
      </c>
      <c r="D69" s="33">
        <f>D42*((88.905*2+16*3)/(88.905*2))</f>
        <v>29.500963387885946</v>
      </c>
      <c r="E69" s="33">
        <f>E42*((88.905*2+16*3)/(88.905*2))</f>
        <v>32.210784983971656</v>
      </c>
      <c r="F69" s="33">
        <f>F42*((88.905*2+16*3)/(88.905*2))</f>
        <v>26.156356748776783</v>
      </c>
      <c r="G69" s="33">
        <f>G42*((88.905*2+16*3)/(88.905*2))</f>
        <v>24.218982891850853</v>
      </c>
      <c r="H69" s="33">
        <f>H42*((88.905*2+16*3)/(88.905*2))</f>
        <v>21.002641310949887</v>
      </c>
      <c r="I69" s="33">
        <f>I42*((88.905*2+16*3)/(88.905*2))</f>
        <v>26.565725476632355</v>
      </c>
      <c r="J69" s="33">
        <f>J42*((88.905*2+16*3)/(88.905*2))</f>
        <v>30.174037455711147</v>
      </c>
      <c r="K69" s="33">
        <f>K42*((88.905*2+16*3)/(88.905*2))</f>
        <v>28.225297536696473</v>
      </c>
      <c r="L69" s="33">
        <f>L42*((88.905*2+16*3)/(88.905*2))</f>
        <v>33.826607229627129</v>
      </c>
      <c r="M69" s="33">
        <f>M42*((88.905*2+16*3)/(88.905*2))</f>
        <v>29.568270794668461</v>
      </c>
      <c r="N69" s="33">
        <f>N42*((88.905*2+16*3)/(88.905*2))</f>
        <v>26.004915083516106</v>
      </c>
      <c r="O69" s="33">
        <f>O42*((88.905*2+16*3)/(88.905*2))</f>
        <v>28.026677189134467</v>
      </c>
      <c r="P69" s="33">
        <f>P42*((88.905*2+16*3)/(88.905*2))</f>
        <v>31.64057695292728</v>
      </c>
      <c r="Q69" s="33">
        <f>Q42*((88.905*2+16*3)/(88.905*2))</f>
        <v>56.29972488611439</v>
      </c>
      <c r="R69" s="33">
        <f>R42*((88.905*2+16*3)/(88.905*2))</f>
        <v>24.956443478994434</v>
      </c>
      <c r="S69" s="33">
        <f>S42*((88.905*2+16*3)/(88.905*2))</f>
        <v>37.276238822338449</v>
      </c>
      <c r="T69" s="33">
        <f>T42*((88.905*2+16*3)/(88.905*2))</f>
        <v>43.265709060232837</v>
      </c>
      <c r="U69" s="33">
        <f>U42*((88.905*2+16*3)/(88.905*2))</f>
        <v>27.875426016534501</v>
      </c>
      <c r="V69" s="33">
        <f>V42*((88.905*2+16*3)/(88.905*2))</f>
        <v>23.540892517293734</v>
      </c>
      <c r="W69" s="33">
        <f>W42*((88.905*2+16*3)/(88.905*2))</f>
        <v>32.158653492491986</v>
      </c>
      <c r="X69" s="33">
        <f>X42*((88.905*2+16*3)/(88.905*2))</f>
        <v>25.752194820313814</v>
      </c>
      <c r="Y69" s="33">
        <f>Y42*((88.905*2+16*3)/(88.905*2))</f>
        <v>26.606681398683985</v>
      </c>
      <c r="Z69" s="33">
        <f>Z42*((88.905*2+16*3)/(88.905*2))</f>
        <v>25.031942070187277</v>
      </c>
      <c r="AA69" s="33">
        <f>AA42*((88.905*2+16*3)/(88.905*2))</f>
        <v>22.643100607389911</v>
      </c>
      <c r="AB69" s="33">
        <f>AB42*((88.905*2+16*3)/(88.905*2))</f>
        <v>26.314275164501435</v>
      </c>
      <c r="AC69" s="33">
        <f>AC42*((88.905*2+16*3)/(88.905*2))</f>
        <v>34.913875839379109</v>
      </c>
      <c r="AD69" s="33">
        <f>AD42*((88.905*2+16*3)/(88.905*2))</f>
        <v>57.192373494179179</v>
      </c>
      <c r="AE69" s="33">
        <f>AE42*((88.905*2+16*3)/(88.905*2))</f>
        <v>30.023167268432591</v>
      </c>
      <c r="AF69" s="33">
        <f>AF42*((88.905*2+16*3)/(88.905*2))</f>
        <v>24.390680276699847</v>
      </c>
      <c r="AG69" s="33">
        <f>AG42*((88.905*2+16*3)/(88.905*2))</f>
        <v>36.108264822001011</v>
      </c>
      <c r="AH69" s="33">
        <f>AH42*((88.905*2+16*3)/(88.905*2))</f>
        <v>23.667252648894888</v>
      </c>
      <c r="AI69" s="33">
        <f>AI42*((88.905*2+16*3)/(88.905*2))</f>
        <v>30.937532039817778</v>
      </c>
      <c r="AJ69" s="33">
        <f>AJ42*((88.905*2+16*3)/(88.905*2))</f>
        <v>27.533809178336423</v>
      </c>
      <c r="AK69" s="33">
        <f>AK42*((88.905*2+16*3)/(88.905*2))</f>
        <v>28.570597233001514</v>
      </c>
      <c r="AL69" s="33">
        <f>AL42*((88.905*2+16*3)/(88.905*2))</f>
        <v>25.597641774928292</v>
      </c>
      <c r="AM69" s="33">
        <f>AM42*((88.905*2+16*3)/(88.905*2))</f>
        <v>23.414532385692596</v>
      </c>
      <c r="AN69" s="33">
        <f>AN42*((88.905*2+16*3)/(88.905*2))</f>
        <v>33.346438729542768</v>
      </c>
      <c r="AO69" s="33">
        <f>AO42*((88.905*2+16*3)/(88.905*2))</f>
        <v>29.858899097351102</v>
      </c>
      <c r="AP69" s="33">
        <f>AP42*((88.905*2+16*3)/(88.905*2))</f>
        <v>21.612154327653112</v>
      </c>
      <c r="AQ69" s="33">
        <f>AQ42*((88.905*2+16*3)/(88.905*2))</f>
        <v>24.906153416568245</v>
      </c>
      <c r="AR69" s="33">
        <f>AR42*((88.905*2+16*3)/(88.905*2))</f>
        <v>32.967358334739323</v>
      </c>
      <c r="AS69" s="33">
        <f>AS42*((88.905*2+16*3)/(88.905*2))</f>
        <v>38.299755888307743</v>
      </c>
      <c r="AT69" s="33">
        <f>AT42*((88.905*2+16*3)/(88.905*2))</f>
        <v>27.571526725156062</v>
      </c>
      <c r="AU69" s="33">
        <f>AU42*((88.905*2+16*3)/(88.905*2))</f>
        <v>49.711726708284118</v>
      </c>
      <c r="AV69" s="33">
        <f>AV42*((88.905*2+16*3)/(88.905*2))</f>
        <v>19.093015884933354</v>
      </c>
      <c r="AW69" s="33">
        <f>AW42*((88.905*2+16*3)/(88.905*2))</f>
        <v>34.382591808672174</v>
      </c>
      <c r="AX69" s="33">
        <f>AX42*((88.905*2+16*3)/(88.905*2))</f>
        <v>28.064585228614813</v>
      </c>
      <c r="AY69" s="33">
        <f>AY42*((88.905*2+16*3)/(88.905*2))</f>
        <v>35.4544940104606</v>
      </c>
      <c r="AZ69" s="33">
        <f>AZ42*((88.905*2+16*3)/(88.905*2))</f>
        <v>37.655319217141887</v>
      </c>
      <c r="BA69" s="33">
        <f>BA42*((88.905*2+16*3)/(88.905*2))</f>
        <v>35.479639041673693</v>
      </c>
      <c r="BB69" s="33">
        <f>BB42*((88.905*2+16*3)/(88.905*2))</f>
        <v>40.081179753669645</v>
      </c>
      <c r="BC69" s="33"/>
      <c r="BD69" s="33">
        <f>BD42*((88.905*2+16*3)/(88.905*2))</f>
        <v>47.827309811034247</v>
      </c>
      <c r="BE69" s="33">
        <f>BE42*((88.905*2+16*3)/(88.905*2))</f>
        <v>48.14321014003712</v>
      </c>
      <c r="BF69" s="33">
        <f>BF42*((88.905*2+16*3)/(88.905*2))</f>
        <v>25.031942070187277</v>
      </c>
      <c r="BG69" s="33">
        <f>BG42*((88.905*2+16*3)/(88.905*2))</f>
        <v>26.993191007254932</v>
      </c>
      <c r="BH69" s="33"/>
      <c r="BI69" s="34">
        <f>BI42*((88.905*2+16*3)/(88.905*2))</f>
        <v>24.30686350598954</v>
      </c>
      <c r="BJ69" s="33">
        <f>BJ42*((88.905*2+16*3)/(88.905*2))</f>
        <v>24.078272313143241</v>
      </c>
      <c r="BK69" s="34">
        <f>BK42*((88.905*2+16*3)/(88.905*2))</f>
        <v>45.807135144255099</v>
      </c>
      <c r="BL69" s="33">
        <f>BL42*((88.905*2+16*3)/(88.905*2))</f>
        <v>45.616642483549853</v>
      </c>
      <c r="BM69" s="34">
        <f>BM42*((88.905*2+16*3)/(88.905*2))</f>
        <v>35.558629998312803</v>
      </c>
      <c r="BN69" s="33">
        <f>BN42*((88.905*2+16*3)/(88.905*2))</f>
        <v>32.612343512738313</v>
      </c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  <c r="FP69" s="33"/>
      <c r="FQ69" s="33"/>
      <c r="FR69" s="33"/>
      <c r="FS69" s="33"/>
      <c r="FT69" s="33"/>
      <c r="FU69" s="33"/>
      <c r="FV69" s="33"/>
      <c r="FW69" s="33"/>
      <c r="FX69" s="33"/>
      <c r="FY69" s="33"/>
      <c r="FZ69" s="33"/>
      <c r="GA69" s="33"/>
      <c r="GB69" s="33"/>
      <c r="GC69" s="33"/>
      <c r="GD69" s="33"/>
      <c r="GE69" s="33"/>
      <c r="GF69" s="33"/>
      <c r="GG69" s="33"/>
      <c r="GH69" s="33"/>
      <c r="GI69" s="33"/>
      <c r="GJ69" s="33"/>
      <c r="GK69" s="33"/>
      <c r="GL69" s="33"/>
      <c r="GM69" s="33"/>
      <c r="GN69" s="33"/>
      <c r="GO69" s="33"/>
      <c r="GP69" s="33"/>
      <c r="GQ69" s="33"/>
      <c r="GR69" s="33"/>
      <c r="GS69" s="33"/>
      <c r="GT69" s="33"/>
      <c r="GU69" s="33"/>
      <c r="GV69" s="33"/>
      <c r="GW69" s="33"/>
      <c r="GX69" s="33"/>
      <c r="GY69" s="33"/>
      <c r="GZ69" s="33"/>
      <c r="HA69" s="33"/>
      <c r="HB69" s="33"/>
      <c r="HC69" s="33"/>
      <c r="HD69" s="33"/>
      <c r="HE69" s="33"/>
      <c r="HF69" s="33"/>
      <c r="HG69" s="33"/>
      <c r="HH69" s="33"/>
      <c r="HI69" s="33"/>
      <c r="HJ69" s="33"/>
      <c r="HK69" s="33"/>
      <c r="HL69" s="33"/>
      <c r="HM69" s="33"/>
      <c r="HN69" s="33"/>
      <c r="HO69" s="33"/>
      <c r="HP69" s="33"/>
      <c r="HQ69" s="33"/>
      <c r="HR69" s="33"/>
      <c r="HS69" s="33"/>
      <c r="HT69" s="33"/>
      <c r="HU69" s="33"/>
      <c r="HV69" s="33"/>
      <c r="HW69" s="33"/>
      <c r="HX69" s="33"/>
      <c r="HY69" s="33"/>
      <c r="HZ69" s="33"/>
      <c r="IA69" s="33"/>
      <c r="IB69" s="33"/>
      <c r="IC69" s="33"/>
      <c r="ID69" s="33"/>
      <c r="IE69" s="33"/>
      <c r="IF69" s="33"/>
      <c r="IG69" s="33"/>
      <c r="IH69" s="33"/>
      <c r="II69" s="33"/>
      <c r="IJ69" s="33"/>
      <c r="IK69" s="33"/>
      <c r="IL69" s="33"/>
      <c r="IM69" s="33"/>
      <c r="IN69" s="33"/>
      <c r="IO69" s="33"/>
      <c r="IP69" s="33"/>
      <c r="IQ69" s="33"/>
      <c r="IR69" s="33"/>
      <c r="IS69" s="33"/>
      <c r="IT69" s="33"/>
      <c r="IU69" s="33"/>
      <c r="IV69" s="33"/>
      <c r="IW69" s="33"/>
      <c r="IX69" s="33"/>
      <c r="IY69" s="33"/>
      <c r="IZ69" s="33"/>
      <c r="JA69" s="33"/>
      <c r="JB69" s="33"/>
      <c r="JC69" s="33"/>
      <c r="JD69" s="33"/>
      <c r="JE69" s="33"/>
      <c r="JF69" s="33"/>
      <c r="JG69" s="33"/>
      <c r="JH69" s="33"/>
      <c r="JI69" s="33"/>
      <c r="JJ69" s="33"/>
      <c r="JK69" s="33"/>
      <c r="JL69" s="33"/>
      <c r="JM69" s="33"/>
      <c r="JN69" s="33"/>
      <c r="JO69" s="33"/>
      <c r="JP69" s="33"/>
      <c r="JQ69" s="33"/>
      <c r="JR69" s="33"/>
      <c r="JS69" s="33"/>
      <c r="JT69" s="33"/>
      <c r="JU69" s="33"/>
      <c r="JV69" s="33"/>
      <c r="JW69" s="33"/>
      <c r="JX69" s="33"/>
      <c r="JY69" s="33"/>
      <c r="JZ69" s="33"/>
      <c r="KA69" s="33"/>
      <c r="KB69" s="33"/>
      <c r="KC69" s="33"/>
      <c r="KD69" s="33"/>
      <c r="KE69" s="33"/>
      <c r="KF69" s="33"/>
      <c r="KG69" s="33"/>
      <c r="KH69" s="33"/>
      <c r="KI69" s="33"/>
      <c r="KJ69" s="33"/>
      <c r="KK69" s="33"/>
      <c r="KL69" s="33"/>
      <c r="KM69" s="33"/>
      <c r="KN69" s="33"/>
      <c r="KO69" s="33"/>
      <c r="KP69" s="33"/>
      <c r="KQ69" s="33"/>
      <c r="KR69" s="33"/>
      <c r="KS69" s="33"/>
      <c r="KT69" s="33"/>
      <c r="KU69" s="33"/>
    </row>
    <row r="70" spans="1:307" ht="10" customHeight="1">
      <c r="A70" s="35" t="s">
        <v>175</v>
      </c>
      <c r="B70" s="33">
        <f>B43*((92.906*2+16*5)/(92.906*2))</f>
        <v>11.742967381008761</v>
      </c>
      <c r="C70" s="33">
        <f>C43*((92.906*2+16*5)/(92.906*2))</f>
        <v>23.84178225841173</v>
      </c>
      <c r="D70" s="33">
        <f>D43*((92.906*2+16*5)/(92.906*2))</f>
        <v>76.948891783092577</v>
      </c>
      <c r="E70" s="33">
        <f>E43*((92.906*2+16*5)/(92.906*2))</f>
        <v>80.937960099455353</v>
      </c>
      <c r="F70" s="33">
        <f>F43*((92.906*2+16*5)/(92.906*2))</f>
        <v>8.5672341162034744</v>
      </c>
      <c r="G70" s="33">
        <f>G43*((92.906*2+16*5)/(92.906*2))</f>
        <v>9.7434263233806195</v>
      </c>
      <c r="H70" s="33">
        <f>H43*((92.906*2+16*5)/(92.906*2))</f>
        <v>6.1858812121929683</v>
      </c>
      <c r="I70" s="33">
        <f>I43*((92.906*2+16*5)/(92.906*2))</f>
        <v>7.2369724603362533</v>
      </c>
      <c r="J70" s="33">
        <f>J43*((92.906*2+16*5)/(92.906*2))</f>
        <v>6.8121012787118156</v>
      </c>
      <c r="K70" s="33">
        <f>K43*((92.906*2+16*5)/(92.906*2))</f>
        <v>11.471521903859815</v>
      </c>
      <c r="L70" s="33">
        <f>L43*((92.906*2+16*5)/(92.906*2))</f>
        <v>68.379654907110407</v>
      </c>
      <c r="M70" s="33">
        <f>M43*((92.906*2+16*5)/(92.906*2))</f>
        <v>35.357007241728191</v>
      </c>
      <c r="N70" s="33">
        <f>N43*((92.906*2+16*5)/(92.906*2))</f>
        <v>65.703681734225981</v>
      </c>
      <c r="O70" s="33">
        <f>O43*((92.906*2+16*5)/(92.906*2))</f>
        <v>30.631352489613153</v>
      </c>
      <c r="P70" s="33">
        <f>P43*((92.906*2+16*5)/(92.906*2))</f>
        <v>15.500716942931566</v>
      </c>
      <c r="Q70" s="33">
        <f>Q43*((92.906*2+16*5)/(92.906*2))</f>
        <v>13.156844257636749</v>
      </c>
      <c r="R70" s="33">
        <f>R43*((92.906*2+16*5)/(92.906*2))</f>
        <v>9.3188412502959963</v>
      </c>
      <c r="S70" s="33">
        <f>S43*((92.906*2+16*5)/(92.906*2))</f>
        <v>10.234173996297333</v>
      </c>
      <c r="T70" s="33">
        <f>T43*((92.906*2+16*5)/(92.906*2))</f>
        <v>7.6863059221148253</v>
      </c>
      <c r="U70" s="33">
        <f>U43*((92.906*2+16*5)/(92.906*2))</f>
        <v>4.3488498051794284</v>
      </c>
      <c r="V70" s="33">
        <f>V43*((92.906*2+16*5)/(92.906*2))</f>
        <v>1.89310868081717</v>
      </c>
      <c r="W70" s="33">
        <f>W43*((92.906*2+16*5)/(92.906*2))</f>
        <v>6.8180380309129651</v>
      </c>
      <c r="X70" s="33">
        <f>X43*((92.906*2+16*5)/(92.906*2))</f>
        <v>3.4019020655285983</v>
      </c>
      <c r="Y70" s="33">
        <f>Y43*((92.906*2+16*5)/(92.906*2))</f>
        <v>6.8340601091425732</v>
      </c>
      <c r="Z70" s="33">
        <f>Z43*((92.906*2+16*5)/(92.906*2))</f>
        <v>5.2523090467784632</v>
      </c>
      <c r="AA70" s="33">
        <f>AA43*((92.906*2+16*5)/(92.906*2))</f>
        <v>1.4303996448022731</v>
      </c>
      <c r="AB70" s="33">
        <f>AB43*((92.906*2+16*5)/(92.906*2))</f>
        <v>2.8183121714421024</v>
      </c>
      <c r="AC70" s="33">
        <f>AC43*((92.906*2+16*5)/(92.906*2))</f>
        <v>5.7215985792090924</v>
      </c>
      <c r="AD70" s="33">
        <f>AD43*((92.906*2+16*5)/(92.906*2))</f>
        <v>12.746135448733128</v>
      </c>
      <c r="AE70" s="33">
        <f>AE43*((92.906*2+16*5)/(92.906*2))</f>
        <v>16.541651337911436</v>
      </c>
      <c r="AF70" s="33">
        <f>AF43*((92.906*2+16*5)/(92.906*2))</f>
        <v>21.427669926592468</v>
      </c>
      <c r="AG70" s="33">
        <f>AG43*((92.906*2+16*5)/(92.906*2))</f>
        <v>32.941678948614722</v>
      </c>
      <c r="AH70" s="33">
        <f>AH43*((92.906*2+16*5)/(92.906*2))</f>
        <v>13.223292966008652</v>
      </c>
      <c r="AI70" s="33">
        <f>AI43*((92.906*2+16*5)/(92.906*2))</f>
        <v>5.5926351548877351</v>
      </c>
      <c r="AJ70" s="33">
        <f>AJ43*((92.906*2+16*5)/(92.906*2))</f>
        <v>4.3761731707317066</v>
      </c>
      <c r="AK70" s="33">
        <f>AK43*((92.906*2+16*5)/(92.906*2))</f>
        <v>4.1990719845865705</v>
      </c>
      <c r="AL70" s="33">
        <f>AL43*((92.906*2+16*5)/(92.906*2))</f>
        <v>5.6791114610466478</v>
      </c>
      <c r="AM70" s="33">
        <f>AM43*((92.906*2+16*5)/(92.906*2))</f>
        <v>3.7577495619228038</v>
      </c>
      <c r="AN70" s="33">
        <f>AN43*((92.906*2+16*5)/(92.906*2))</f>
        <v>58.18818261038038</v>
      </c>
      <c r="AO70" s="33">
        <f>AO43*((92.906*2+16*5)/(92.906*2))</f>
        <v>2.9464172701440163</v>
      </c>
      <c r="AP70" s="33">
        <f>AP43*((92.906*2+16*5)/(92.906*2))</f>
        <v>2.4642528534217378</v>
      </c>
      <c r="AQ70" s="33">
        <f>AQ43*((92.906*2+16*5)/(92.906*2))</f>
        <v>27.50332782382193</v>
      </c>
      <c r="AR70" s="33">
        <f>AR43*((92.906*2+16*5)/(92.906*2))</f>
        <v>18.504069812498653</v>
      </c>
      <c r="AS70" s="33">
        <f>AS43*((92.906*2+16*5)/(92.906*2))</f>
        <v>39.854919596150943</v>
      </c>
      <c r="AT70" s="33">
        <f>AT43*((92.906*2+16*5)/(92.906*2))</f>
        <v>22.659796353303335</v>
      </c>
      <c r="AU70" s="33">
        <f>AU43*((92.906*2+16*5)/(92.906*2))</f>
        <v>12.675323585129053</v>
      </c>
      <c r="AV70" s="33">
        <f>AV43*((92.906*2+16*5)/(92.906*2))</f>
        <v>11.073974087787656</v>
      </c>
      <c r="AW70" s="33">
        <f>AW43*((92.906*2+16*5)/(92.906*2))</f>
        <v>24.5250094514886</v>
      </c>
      <c r="AX70" s="33">
        <f>AX43*((92.906*2+16*5)/(92.906*2))</f>
        <v>20.553751391729271</v>
      </c>
      <c r="AY70" s="33">
        <f>AY43*((92.906*2+16*5)/(92.906*2))</f>
        <v>16.683275065119581</v>
      </c>
      <c r="AZ70" s="33">
        <f>AZ43*((92.906*2+16*5)/(92.906*2))</f>
        <v>186.03707111489027</v>
      </c>
      <c r="BA70" s="33">
        <f>BA43*((92.906*2+16*5)/(92.906*2))</f>
        <v>6.925400260478332</v>
      </c>
      <c r="BB70" s="33">
        <f>BB43*((92.906*2+16*5)/(92.906*2))</f>
        <v>7.5202199147525448</v>
      </c>
      <c r="BC70" s="33"/>
      <c r="BD70" s="33">
        <f>BD43*((92.906*2+16*5)/(92.906*2))</f>
        <v>23.84178225841173</v>
      </c>
      <c r="BE70" s="33">
        <f>BE43*((92.906*2+16*5)/(92.906*2))</f>
        <v>23.357829663315609</v>
      </c>
      <c r="BF70" s="33">
        <f>BF43*((92.906*2+16*5)/(92.906*2))</f>
        <v>5.2523090467784632</v>
      </c>
      <c r="BG70" s="33">
        <f>BG43*((92.906*2+16*5)/(92.906*2))</f>
        <v>6.0190084063461979</v>
      </c>
      <c r="BH70" s="33"/>
      <c r="BI70" s="34">
        <f>BI43*((92.906*2+16*5)/(92.906*2))</f>
        <v>20.199262910899186</v>
      </c>
      <c r="BJ70" s="33">
        <f>BJ43*((92.906*2+16*5)/(92.906*2))</f>
        <v>19.212188448539383</v>
      </c>
      <c r="BK70" s="34">
        <f>BK43*((92.906*2+16*5)/(92.906*2))</f>
        <v>17.795951176457923</v>
      </c>
      <c r="BL70" s="33">
        <f>BL43*((92.906*2+16*5)/(92.906*2))</f>
        <v>18.697193076873397</v>
      </c>
      <c r="BM70" s="34">
        <f>BM43*((92.906*2+16*5)/(92.906*2))</f>
        <v>38.624652874948872</v>
      </c>
      <c r="BN70" s="33">
        <f>BN43*((92.906*2+16*5)/(92.906*2))</f>
        <v>38.195490065227212</v>
      </c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  <c r="FP70" s="33"/>
      <c r="FQ70" s="33"/>
      <c r="FR70" s="33"/>
      <c r="FS70" s="33"/>
      <c r="FT70" s="33"/>
      <c r="FU70" s="33"/>
      <c r="FV70" s="33"/>
      <c r="FW70" s="33"/>
      <c r="FX70" s="33"/>
      <c r="FY70" s="33"/>
      <c r="FZ70" s="33"/>
      <c r="GA70" s="33"/>
      <c r="GB70" s="33"/>
      <c r="GC70" s="33"/>
      <c r="GD70" s="33"/>
      <c r="GE70" s="33"/>
      <c r="GF70" s="33"/>
      <c r="GG70" s="33"/>
      <c r="GH70" s="33"/>
      <c r="GI70" s="33"/>
      <c r="GJ70" s="33"/>
      <c r="GK70" s="33"/>
      <c r="GL70" s="33"/>
      <c r="GM70" s="33"/>
      <c r="GN70" s="33"/>
      <c r="GO70" s="33"/>
      <c r="GP70" s="33"/>
      <c r="GQ70" s="33"/>
      <c r="GR70" s="33"/>
      <c r="GS70" s="33"/>
      <c r="GT70" s="33"/>
      <c r="GU70" s="33"/>
      <c r="GV70" s="33"/>
      <c r="GW70" s="33"/>
      <c r="GX70" s="33"/>
      <c r="GY70" s="33"/>
      <c r="GZ70" s="33"/>
      <c r="HA70" s="33"/>
      <c r="HB70" s="33"/>
      <c r="HC70" s="33"/>
      <c r="HD70" s="33"/>
      <c r="HE70" s="33"/>
      <c r="HF70" s="33"/>
      <c r="HG70" s="33"/>
      <c r="HH70" s="33"/>
      <c r="HI70" s="33"/>
      <c r="HJ70" s="33"/>
      <c r="HK70" s="33"/>
      <c r="HL70" s="33"/>
      <c r="HM70" s="33"/>
      <c r="HN70" s="33"/>
      <c r="HO70" s="33"/>
      <c r="HP70" s="33"/>
      <c r="HQ70" s="33"/>
      <c r="HR70" s="33"/>
      <c r="HS70" s="33"/>
      <c r="HT70" s="33"/>
      <c r="HU70" s="33"/>
      <c r="HV70" s="33"/>
      <c r="HW70" s="33"/>
      <c r="HX70" s="33"/>
      <c r="HY70" s="33"/>
      <c r="HZ70" s="33"/>
      <c r="IA70" s="33"/>
      <c r="IB70" s="33"/>
      <c r="IC70" s="33"/>
      <c r="ID70" s="33"/>
      <c r="IE70" s="33"/>
      <c r="IF70" s="33"/>
      <c r="IG70" s="33"/>
      <c r="IH70" s="33"/>
      <c r="II70" s="33"/>
      <c r="IJ70" s="33"/>
      <c r="IK70" s="33"/>
      <c r="IL70" s="33"/>
      <c r="IM70" s="33"/>
      <c r="IN70" s="33"/>
      <c r="IO70" s="33"/>
      <c r="IP70" s="33"/>
      <c r="IQ70" s="33"/>
      <c r="IR70" s="33"/>
      <c r="IS70" s="33"/>
      <c r="IT70" s="33"/>
      <c r="IU70" s="33"/>
      <c r="IV70" s="33"/>
      <c r="IW70" s="33"/>
      <c r="IX70" s="33"/>
      <c r="IY70" s="33"/>
      <c r="IZ70" s="33"/>
      <c r="JA70" s="33"/>
      <c r="JB70" s="33"/>
      <c r="JC70" s="33"/>
      <c r="JD70" s="33"/>
      <c r="JE70" s="33"/>
      <c r="JF70" s="33"/>
      <c r="JG70" s="33"/>
      <c r="JH70" s="33"/>
      <c r="JI70" s="33"/>
      <c r="JJ70" s="33"/>
      <c r="JK70" s="33"/>
      <c r="JL70" s="33"/>
      <c r="JM70" s="33"/>
      <c r="JN70" s="33"/>
      <c r="JO70" s="33"/>
      <c r="JP70" s="33"/>
      <c r="JQ70" s="33"/>
      <c r="JR70" s="33"/>
      <c r="JS70" s="33"/>
      <c r="JT70" s="33"/>
      <c r="JU70" s="33"/>
      <c r="JV70" s="33"/>
      <c r="JW70" s="33"/>
      <c r="JX70" s="33"/>
      <c r="JY70" s="33"/>
      <c r="JZ70" s="33"/>
      <c r="KA70" s="33"/>
      <c r="KB70" s="33"/>
      <c r="KC70" s="33"/>
      <c r="KD70" s="33"/>
      <c r="KE70" s="33"/>
      <c r="KF70" s="33"/>
      <c r="KG70" s="33"/>
      <c r="KH70" s="33"/>
      <c r="KI70" s="33"/>
      <c r="KJ70" s="33"/>
      <c r="KK70" s="33"/>
      <c r="KL70" s="33"/>
      <c r="KM70" s="33"/>
      <c r="KN70" s="33"/>
      <c r="KO70" s="33"/>
      <c r="KP70" s="33"/>
      <c r="KQ70" s="33"/>
      <c r="KR70" s="33"/>
      <c r="KS70" s="33"/>
      <c r="KT70" s="33"/>
      <c r="KU70" s="33"/>
    </row>
    <row r="71" spans="1:307" ht="10" customHeight="1">
      <c r="A71" s="28" t="s">
        <v>176</v>
      </c>
      <c r="B71" s="33">
        <f>B44*((69.72*2+16*3)/(69.72*2))</f>
        <v>22.831345352839932</v>
      </c>
      <c r="C71" s="33">
        <f>C44*((69.72*2+16*3)/(69.72*2))</f>
        <v>25.225493459552496</v>
      </c>
      <c r="D71" s="33">
        <f>D44*((69.72*2+16*3)/(69.72*2))</f>
        <v>24.733907056798621</v>
      </c>
      <c r="E71" s="33">
        <f>E44*((69.72*2+16*3)/(69.72*2))</f>
        <v>23.302163339070571</v>
      </c>
      <c r="F71" s="33">
        <f>F44*((69.72*2+16*3)/(69.72*2))</f>
        <v>19.00041265060241</v>
      </c>
      <c r="G71" s="33">
        <f>G44*((69.72*2+16*3)/(69.72*2))</f>
        <v>18.126727710843376</v>
      </c>
      <c r="H71" s="33">
        <f>H44*((69.72*2+16*3)/(69.72*2))</f>
        <v>19.053375473321861</v>
      </c>
      <c r="I71" s="33">
        <f>I44*((69.72*2+16*3)/(69.72*2))</f>
        <v>19.203324784853702</v>
      </c>
      <c r="J71" s="33">
        <f>J44*((69.72*2+16*3)/(69.72*2))</f>
        <v>18.617776419965576</v>
      </c>
      <c r="K71" s="33">
        <f>K44*((69.72*2+16*3)/(69.72*2))</f>
        <v>17.539835111876076</v>
      </c>
      <c r="L71" s="33">
        <f>L44*((69.72*2+16*3)/(69.72*2))</f>
        <v>27.271888209982794</v>
      </c>
      <c r="M71" s="33">
        <f>M44*((69.72*2+16*3)/(69.72*2))</f>
        <v>21.426956798623063</v>
      </c>
      <c r="N71" s="33">
        <f>N44*((69.72*2+16*3)/(69.72*2))</f>
        <v>20.932077022375218</v>
      </c>
      <c r="O71" s="33">
        <f>O44*((69.72*2+16*3)/(69.72*2))</f>
        <v>20.022568244406198</v>
      </c>
      <c r="P71" s="33">
        <f>P44*((69.72*2+16*3)/(69.72*2))</f>
        <v>28.141271600688469</v>
      </c>
      <c r="Q71" s="33">
        <f>Q44*((69.72*2+16*3)/(69.72*2))</f>
        <v>26.016978485370057</v>
      </c>
      <c r="R71" s="33">
        <f>R44*((69.72*2+16*3)/(69.72*2))</f>
        <v>21.359207401032705</v>
      </c>
      <c r="S71" s="33">
        <f>S44*((69.72*2+16*3)/(69.72*2))</f>
        <v>25.278993975903614</v>
      </c>
      <c r="T71" s="33">
        <f>T44*((69.72*2+16*3)/(69.72*2))</f>
        <v>24.61023752151463</v>
      </c>
      <c r="U71" s="33">
        <f>U44*((69.72*2+16*3)/(69.72*2))</f>
        <v>25.02963855421687</v>
      </c>
      <c r="V71" s="33">
        <f>V44*((69.72*2+16*3)/(69.72*2))</f>
        <v>15.448274096385544</v>
      </c>
      <c r="W71" s="33">
        <f>W44*((69.72*2+16*3)/(69.72*2))</f>
        <v>22.5905930292599</v>
      </c>
      <c r="X71" s="33">
        <f>X44*((69.72*2+16*3)/(69.72*2))</f>
        <v>24.703863425129089</v>
      </c>
      <c r="Y71" s="33">
        <f>Y44*((69.72*2+16*3)/(69.72*2))</f>
        <v>22.654847418244405</v>
      </c>
      <c r="Z71" s="33">
        <f>Z44*((69.72*2+16*3)/(69.72*2))</f>
        <v>21.105953700516352</v>
      </c>
      <c r="AA71" s="33">
        <f>AA44*((69.72*2+16*3)/(69.72*2))</f>
        <v>20.134879001721171</v>
      </c>
      <c r="AB71" s="33">
        <f>AB44*((69.72*2+16*3)/(69.72*2))</f>
        <v>21.079741135972462</v>
      </c>
      <c r="AC71" s="33">
        <f>AC44*((69.72*2+16*3)/(69.72*2))</f>
        <v>23.34208709122203</v>
      </c>
      <c r="AD71" s="33">
        <f>AD44*((69.72*2+16*3)/(69.72*2))</f>
        <v>27.773623580034425</v>
      </c>
      <c r="AE71" s="33">
        <f>AE44*((69.72*2+16*3)/(69.72*2))</f>
        <v>21.638673666092945</v>
      </c>
      <c r="AF71" s="33">
        <f>AF44*((69.72*2+16*3)/(69.72*2))</f>
        <v>20.281266092943202</v>
      </c>
      <c r="AG71" s="33">
        <f>AG44*((69.72*2+16*3)/(69.72*2))</f>
        <v>25.617740963855425</v>
      </c>
      <c r="AH71" s="33">
        <f>AH44*((69.72*2+16*3)/(69.72*2))</f>
        <v>20.35694647160069</v>
      </c>
      <c r="AI71" s="33">
        <f>AI44*((69.72*2+16*3)/(69.72*2))</f>
        <v>23.763302839931153</v>
      </c>
      <c r="AJ71" s="33">
        <f>AJ44*((69.72*2+16*3)/(69.72*2))</f>
        <v>20.800274870912222</v>
      </c>
      <c r="AK71" s="33">
        <f>AK44*((69.72*2+16*3)/(69.72*2))</f>
        <v>22.363551893287436</v>
      </c>
      <c r="AL71" s="33">
        <f>AL44*((69.72*2+16*3)/(69.72*2))</f>
        <v>23.248931669535281</v>
      </c>
      <c r="AM71" s="33">
        <f>AM44*((69.72*2+16*3)/(69.72*2))</f>
        <v>21.199579604130811</v>
      </c>
      <c r="AN71" s="33">
        <f>AN44*((69.72*2+16*3)/(69.72*2))</f>
        <v>27.432389759036148</v>
      </c>
      <c r="AO71" s="33">
        <f>AO44*((69.72*2+16*3)/(69.72*2))</f>
        <v>25.385995008605857</v>
      </c>
      <c r="AP71" s="33">
        <f>AP44*((69.72*2+16*3)/(69.72*2))</f>
        <v>18.484697246127368</v>
      </c>
      <c r="AQ71" s="33">
        <f>AQ44*((69.72*2+16*3)/(69.72*2))</f>
        <v>29.370573666092945</v>
      </c>
      <c r="AR71" s="33">
        <f>AR44*((69.72*2+16*3)/(69.72*2))</f>
        <v>23.767604388984509</v>
      </c>
      <c r="AS71" s="33">
        <f>AS44*((69.72*2+16*3)/(69.72*2))</f>
        <v>30.963423838209984</v>
      </c>
      <c r="AT71" s="33">
        <f>AT44*((69.72*2+16*3)/(69.72*2))</f>
        <v>18.165307228915665</v>
      </c>
      <c r="AU71" s="33">
        <f>AU44*((69.72*2+16*3)/(69.72*2))</f>
        <v>25.551201376936316</v>
      </c>
      <c r="AV71" s="33">
        <f>AV44*((69.72*2+16*3)/(69.72*2))</f>
        <v>24.128732874354561</v>
      </c>
      <c r="AW71" s="33">
        <f>AW44*((69.72*2+16*3)/(69.72*2))</f>
        <v>18.203550688468159</v>
      </c>
      <c r="AX71" s="33">
        <f>AX44*((69.72*2+16*3)/(69.72*2))</f>
        <v>22.323090447504306</v>
      </c>
      <c r="AY71" s="33">
        <f>AY44*((69.72*2+16*3)/(69.72*2))</f>
        <v>23.395318760757316</v>
      </c>
      <c r="AZ71" s="33">
        <f>AZ44*((69.72*2+16*3)/(69.72*2))</f>
        <v>37.824865060240967</v>
      </c>
      <c r="BA71" s="33">
        <f>BA44*((69.72*2+16*3)/(69.72*2))</f>
        <v>24.087330464716008</v>
      </c>
      <c r="BB71" s="33">
        <f>BB44*((69.72*2+16*3)/(69.72*2))</f>
        <v>21.186204475043031</v>
      </c>
      <c r="BC71" s="33"/>
      <c r="BD71" s="33">
        <f>BD44*((69.72*2+16*3)/(69.72*2))</f>
        <v>25.225493459552496</v>
      </c>
      <c r="BE71" s="33">
        <f>BE44*((69.72*2+16*3)/(69.72*2))</f>
        <v>25.492996041308086</v>
      </c>
      <c r="BF71" s="33">
        <f>BF44*((69.72*2+16*3)/(69.72*2))</f>
        <v>21.105953700516352</v>
      </c>
      <c r="BG71" s="33">
        <f>BG44*((69.72*2+16*3)/(69.72*2))</f>
        <v>21.971371600688475</v>
      </c>
      <c r="BH71" s="33"/>
      <c r="BI71" s="34">
        <f>BI44*((69.72*2+16*3)/(69.72*2))</f>
        <v>27.449259896729782</v>
      </c>
      <c r="BJ71" s="33">
        <f>BJ44*((69.72*2+16*3)/(69.72*2))</f>
        <v>27.906299483648887</v>
      </c>
      <c r="BK71" s="34">
        <f>BK44*((69.72*2+16*3)/(69.72*2))</f>
        <v>29.66724612736661</v>
      </c>
      <c r="BL71" s="33">
        <f>BL44*((69.72*2+16*3)/(69.72*2))</f>
        <v>31.495404475043031</v>
      </c>
      <c r="BM71" s="34">
        <f>BM44*((69.72*2+16*3)/(69.72*2))</f>
        <v>29.573149741824444</v>
      </c>
      <c r="BN71" s="33">
        <f>BN44*((69.72*2+16*3)/(69.72*2))</f>
        <v>30.097401032702241</v>
      </c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  <c r="FP71" s="33"/>
      <c r="FQ71" s="33"/>
      <c r="FR71" s="33"/>
      <c r="FS71" s="33"/>
      <c r="FT71" s="33"/>
      <c r="FU71" s="33"/>
      <c r="FV71" s="33"/>
      <c r="FW71" s="33"/>
      <c r="FX71" s="33"/>
      <c r="FY71" s="33"/>
      <c r="FZ71" s="33"/>
      <c r="GA71" s="33"/>
      <c r="GB71" s="33"/>
      <c r="GC71" s="33"/>
      <c r="GD71" s="33"/>
      <c r="GE71" s="33"/>
      <c r="GF71" s="33"/>
      <c r="GG71" s="33"/>
      <c r="GH71" s="33"/>
      <c r="GI71" s="33"/>
      <c r="GJ71" s="33"/>
      <c r="GK71" s="33"/>
      <c r="GL71" s="33"/>
      <c r="GM71" s="33"/>
      <c r="GN71" s="33"/>
      <c r="GO71" s="33"/>
      <c r="GP71" s="33"/>
      <c r="GQ71" s="33"/>
      <c r="GR71" s="33"/>
      <c r="GS71" s="33"/>
      <c r="GT71" s="33"/>
      <c r="GU71" s="33"/>
      <c r="GV71" s="33"/>
      <c r="GW71" s="33"/>
      <c r="GX71" s="33"/>
      <c r="GY71" s="33"/>
      <c r="GZ71" s="33"/>
      <c r="HA71" s="33"/>
      <c r="HB71" s="33"/>
      <c r="HC71" s="33"/>
      <c r="HD71" s="33"/>
      <c r="HE71" s="33"/>
      <c r="HF71" s="33"/>
      <c r="HG71" s="33"/>
      <c r="HH71" s="33"/>
      <c r="HI71" s="33"/>
      <c r="HJ71" s="33"/>
      <c r="HK71" s="33"/>
      <c r="HL71" s="33"/>
      <c r="HM71" s="33"/>
      <c r="HN71" s="33"/>
      <c r="HO71" s="33"/>
      <c r="HP71" s="33"/>
      <c r="HQ71" s="33"/>
      <c r="HR71" s="33"/>
      <c r="HS71" s="33"/>
      <c r="HT71" s="33"/>
      <c r="HU71" s="33"/>
      <c r="HV71" s="33"/>
      <c r="HW71" s="33"/>
      <c r="HX71" s="33"/>
      <c r="HY71" s="33"/>
      <c r="HZ71" s="33"/>
      <c r="IA71" s="33"/>
      <c r="IB71" s="33"/>
      <c r="IC71" s="33"/>
      <c r="ID71" s="33"/>
      <c r="IE71" s="33"/>
      <c r="IF71" s="33"/>
      <c r="IG71" s="33"/>
      <c r="IH71" s="33"/>
      <c r="II71" s="33"/>
      <c r="IJ71" s="33"/>
      <c r="IK71" s="33"/>
      <c r="IL71" s="33"/>
      <c r="IM71" s="33"/>
      <c r="IN71" s="33"/>
      <c r="IO71" s="33"/>
      <c r="IP71" s="33"/>
      <c r="IQ71" s="33"/>
      <c r="IR71" s="33"/>
      <c r="IS71" s="33"/>
      <c r="IT71" s="33"/>
      <c r="IU71" s="33"/>
      <c r="IV71" s="33"/>
      <c r="IW71" s="33"/>
      <c r="IX71" s="33"/>
      <c r="IY71" s="33"/>
      <c r="IZ71" s="33"/>
      <c r="JA71" s="33"/>
      <c r="JB71" s="33"/>
      <c r="JC71" s="33"/>
      <c r="JD71" s="33"/>
      <c r="JE71" s="33"/>
      <c r="JF71" s="33"/>
      <c r="JG71" s="33"/>
      <c r="JH71" s="33"/>
      <c r="JI71" s="33"/>
      <c r="JJ71" s="33"/>
      <c r="JK71" s="33"/>
      <c r="JL71" s="33"/>
      <c r="JM71" s="33"/>
      <c r="JN71" s="33"/>
      <c r="JO71" s="33"/>
      <c r="JP71" s="33"/>
      <c r="JQ71" s="33"/>
      <c r="JR71" s="33"/>
      <c r="JS71" s="33"/>
      <c r="JT71" s="33"/>
      <c r="JU71" s="33"/>
      <c r="JV71" s="33"/>
      <c r="JW71" s="33"/>
      <c r="JX71" s="33"/>
      <c r="JY71" s="33"/>
      <c r="JZ71" s="33"/>
      <c r="KA71" s="33"/>
      <c r="KB71" s="33"/>
      <c r="KC71" s="33"/>
      <c r="KD71" s="33"/>
      <c r="KE71" s="33"/>
      <c r="KF71" s="33"/>
      <c r="KG71" s="33"/>
      <c r="KH71" s="33"/>
      <c r="KI71" s="33"/>
      <c r="KJ71" s="33"/>
      <c r="KK71" s="33"/>
      <c r="KL71" s="33"/>
      <c r="KM71" s="33"/>
      <c r="KN71" s="33"/>
      <c r="KO71" s="33"/>
      <c r="KP71" s="33"/>
      <c r="KQ71" s="33"/>
      <c r="KR71" s="33"/>
      <c r="KS71" s="33"/>
      <c r="KT71" s="33"/>
      <c r="KU71" s="33"/>
    </row>
    <row r="72" spans="1:307" ht="10" customHeight="1">
      <c r="A72" s="28" t="s">
        <v>177</v>
      </c>
      <c r="B72" s="33">
        <f>B45*((63.546+16)/63.546)</f>
        <v>5.4180432206590501</v>
      </c>
      <c r="C72" s="33">
        <f>C45*((63.546+16)/63.546)</f>
        <v>14.38583889623265</v>
      </c>
      <c r="D72" s="33">
        <f>D45*((63.546+16)/63.546)</f>
        <v>52.637605828848386</v>
      </c>
      <c r="E72" s="33">
        <f>E45*((63.546+16)/63.546)</f>
        <v>161.06769401378529</v>
      </c>
      <c r="F72" s="33">
        <f>F45*((63.546+16)/63.546)</f>
        <v>65.127552075661725</v>
      </c>
      <c r="G72" s="33">
        <f>G45*((63.546+16)/63.546)</f>
        <v>68.820696629213487</v>
      </c>
      <c r="H72" s="33">
        <f>H45*((63.546+16)/63.546)</f>
        <v>83.967934425455567</v>
      </c>
      <c r="I72" s="33">
        <f>I45*((63.546+16)/63.546)</f>
        <v>87.417982116891707</v>
      </c>
      <c r="J72" s="33">
        <f>J45*((63.546+16)/63.546)</f>
        <v>63.648817146633931</v>
      </c>
      <c r="K72" s="33">
        <f>K45*((63.546+16)/63.546)</f>
        <v>64.888085393258422</v>
      </c>
      <c r="L72" s="33">
        <f>L45*((63.546+16)/63.546)</f>
        <v>42.385289838856892</v>
      </c>
      <c r="M72" s="33">
        <f>M45*((63.546+16)/63.546)</f>
        <v>50.966972089509966</v>
      </c>
      <c r="N72" s="33">
        <f>N45*((63.546+16)/63.546)</f>
        <v>53.333473726119657</v>
      </c>
      <c r="O72" s="33">
        <f>O45*((63.546+16)/63.546)</f>
        <v>101.65992820004406</v>
      </c>
      <c r="P72" s="33">
        <f>P45*((63.546+16)/63.546)</f>
        <v>80.996632330909904</v>
      </c>
      <c r="Q72" s="33">
        <f>Q45*((63.546+16)/63.546)</f>
        <v>75.174011840241704</v>
      </c>
      <c r="R72" s="33">
        <f>R45*((63.546+16)/63.546)</f>
        <v>65.891892673024273</v>
      </c>
      <c r="S72" s="33">
        <f>S45*((63.546+16)/63.546)</f>
        <v>103.20438189972619</v>
      </c>
      <c r="T72" s="33">
        <f>T45*((63.546+16)/63.546)</f>
        <v>45.187725987473641</v>
      </c>
      <c r="U72" s="33">
        <f>U45*((63.546+16)/63.546)</f>
        <v>186.10304063198311</v>
      </c>
      <c r="V72" s="33">
        <f>V45*((63.546+16)/63.546)</f>
        <v>149.1767900088125</v>
      </c>
      <c r="W72" s="33">
        <f>W45*((63.546+16)/63.546)</f>
        <v>68.641002733452922</v>
      </c>
      <c r="X72" s="33">
        <f>X45*((63.546+16)/63.546)</f>
        <v>110.8145529521921</v>
      </c>
      <c r="Y72" s="33">
        <f>Y45*((63.546+16)/63.546)</f>
        <v>36.571056315110312</v>
      </c>
      <c r="Z72" s="33">
        <f>Z45*((63.546+16)/63.546)</f>
        <v>57.505989769615717</v>
      </c>
      <c r="AA72" s="33">
        <f>AA45*((63.546+16)/63.546)</f>
        <v>50.983495666131624</v>
      </c>
      <c r="AB72" s="33">
        <f>AB45*((63.546+16)/63.546)</f>
        <v>29.159981843074313</v>
      </c>
      <c r="AC72" s="33">
        <f>AC45*((63.546+16)/63.546)</f>
        <v>94.295920885657623</v>
      </c>
      <c r="AD72" s="33">
        <f>AD45*((63.546+16)/63.546)</f>
        <v>75.335116712302892</v>
      </c>
      <c r="AE72" s="33">
        <f>AE45*((63.546+16)/63.546)</f>
        <v>42.234261844962703</v>
      </c>
      <c r="AF72" s="33">
        <f>AF45*((63.546+16)/63.546)</f>
        <v>82.510479860258698</v>
      </c>
      <c r="AG72" s="33">
        <f>AG45*((63.546+16)/63.546)</f>
        <v>60.860463591728823</v>
      </c>
      <c r="AH72" s="33">
        <f>AH45*((63.546+16)/63.546)</f>
        <v>7.2987892581751801</v>
      </c>
      <c r="AI72" s="33">
        <f>AI45*((63.546+16)/63.546)</f>
        <v>50.007290270040599</v>
      </c>
      <c r="AJ72" s="33">
        <f>AJ45*((63.546+16)/63.546)</f>
        <v>67.862329185157208</v>
      </c>
      <c r="AK72" s="33">
        <f>AK45*((63.546+16)/63.546)</f>
        <v>16.719606326125955</v>
      </c>
      <c r="AL72" s="33">
        <f>AL45*((63.546+16)/63.546)</f>
        <v>9.8397898781984718</v>
      </c>
      <c r="AM72" s="33">
        <f>AM45*((63.546+16)/63.546)</f>
        <v>32.94419383596135</v>
      </c>
      <c r="AN72" s="33">
        <f>AN45*((63.546+16)/63.546)</f>
        <v>71.468349425612942</v>
      </c>
      <c r="AO72" s="33">
        <f>AO45*((63.546+16)/63.546)</f>
        <v>20.97467766342492</v>
      </c>
      <c r="AP72" s="33">
        <f>AP45*((63.546+16)/63.546)</f>
        <v>132.60170238882068</v>
      </c>
      <c r="AQ72" s="33">
        <f>AQ45*((63.546+16)/63.546)</f>
        <v>23.831128382588993</v>
      </c>
      <c r="AR72" s="33">
        <f>AR45*((63.546+16)/63.546)</f>
        <v>54.03096894533094</v>
      </c>
      <c r="AS72" s="33">
        <f>AS45*((63.546+16)/63.546)</f>
        <v>27.027939744437099</v>
      </c>
      <c r="AT72" s="33">
        <f>AT45*((63.546+16)/63.546)</f>
        <v>2.0943633367953924</v>
      </c>
      <c r="AU72" s="33">
        <f>AU45*((63.546+16)/63.546)</f>
        <v>57.303763723916532</v>
      </c>
      <c r="AV72" s="33">
        <f>AV45*((63.546+16)/63.546)</f>
        <v>30.839252906555885</v>
      </c>
      <c r="AW72" s="33">
        <f>AW45*((63.546+16)/63.546)</f>
        <v>12.3307190539137</v>
      </c>
      <c r="AX72" s="33">
        <f>AX45*((63.546+16)/63.546)</f>
        <v>20.327003531300157</v>
      </c>
      <c r="AY72" s="33">
        <f>AY45*((63.546+16)/63.546)</f>
        <v>6.1343778207912383</v>
      </c>
      <c r="AZ72" s="33">
        <f>AZ45*((63.546+16)/63.546)</f>
        <v>6.7258467566802</v>
      </c>
      <c r="BA72" s="33">
        <f>BA45*((63.546+16)/63.546)</f>
        <v>6.6672631668397697</v>
      </c>
      <c r="BB72" s="33">
        <f>BB45*((63.546+16)/63.546)</f>
        <v>30.498391549428757</v>
      </c>
      <c r="BC72" s="33"/>
      <c r="BD72" s="33">
        <f>BD45*((63.546+16)/63.546)</f>
        <v>14.38583889623265</v>
      </c>
      <c r="BE72" s="33">
        <f>BE45*((63.546+16)/63.546)</f>
        <v>14.074457101941901</v>
      </c>
      <c r="BF72" s="33">
        <f>BF45*((63.546+16)/63.546)</f>
        <v>57.505989769615717</v>
      </c>
      <c r="BG72" s="33">
        <f>BG45*((63.546+16)/63.546)</f>
        <v>56.423883268813142</v>
      </c>
      <c r="BH72" s="33"/>
      <c r="BI72" s="34">
        <f>BI45*((63.546+16)/63.546)</f>
        <v>64.479502407704658</v>
      </c>
      <c r="BJ72" s="33">
        <f>BJ45*((63.546+16)/63.546)</f>
        <v>63.365412771850309</v>
      </c>
      <c r="BK72" s="34">
        <f>BK45*((63.546+16)/63.546)</f>
        <v>24.61011487741164</v>
      </c>
      <c r="BL72" s="33">
        <f>BL45*((63.546+16)/63.546)</f>
        <v>25.398740125263586</v>
      </c>
      <c r="BM72" s="34">
        <f>BM45*((63.546+16)/63.546)</f>
        <v>53.826802631164824</v>
      </c>
      <c r="BN72" s="33">
        <f>BN45*((63.546+16)/63.546)</f>
        <v>53.789249047933779</v>
      </c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  <c r="FP72" s="33"/>
      <c r="FQ72" s="33"/>
      <c r="FR72" s="33"/>
      <c r="FS72" s="33"/>
      <c r="FT72" s="33"/>
      <c r="FU72" s="33"/>
      <c r="FV72" s="33"/>
      <c r="FW72" s="33"/>
      <c r="FX72" s="33"/>
      <c r="FY72" s="33"/>
      <c r="FZ72" s="33"/>
      <c r="GA72" s="33"/>
      <c r="GB72" s="33"/>
      <c r="GC72" s="33"/>
      <c r="GD72" s="33"/>
      <c r="GE72" s="33"/>
      <c r="GF72" s="33"/>
      <c r="GG72" s="33"/>
      <c r="GH72" s="33"/>
      <c r="GI72" s="33"/>
      <c r="GJ72" s="33"/>
      <c r="GK72" s="33"/>
      <c r="GL72" s="33"/>
      <c r="GM72" s="33"/>
      <c r="GN72" s="33"/>
      <c r="GO72" s="33"/>
      <c r="GP72" s="33"/>
      <c r="GQ72" s="33"/>
      <c r="GR72" s="33"/>
      <c r="GS72" s="33"/>
      <c r="GT72" s="33"/>
      <c r="GU72" s="33"/>
      <c r="GV72" s="33"/>
      <c r="GW72" s="33"/>
      <c r="GX72" s="33"/>
      <c r="GY72" s="33"/>
      <c r="GZ72" s="33"/>
      <c r="HA72" s="33"/>
      <c r="HB72" s="33"/>
      <c r="HC72" s="33"/>
      <c r="HD72" s="33"/>
      <c r="HE72" s="33"/>
      <c r="HF72" s="33"/>
      <c r="HG72" s="33"/>
      <c r="HH72" s="33"/>
      <c r="HI72" s="33"/>
      <c r="HJ72" s="33"/>
      <c r="HK72" s="33"/>
      <c r="HL72" s="33"/>
      <c r="HM72" s="33"/>
      <c r="HN72" s="33"/>
      <c r="HO72" s="33"/>
      <c r="HP72" s="33"/>
      <c r="HQ72" s="33"/>
      <c r="HR72" s="33"/>
      <c r="HS72" s="33"/>
      <c r="HT72" s="33"/>
      <c r="HU72" s="33"/>
      <c r="HV72" s="33"/>
      <c r="HW72" s="33"/>
      <c r="HX72" s="33"/>
      <c r="HY72" s="33"/>
      <c r="HZ72" s="33"/>
      <c r="IA72" s="33"/>
      <c r="IB72" s="33"/>
      <c r="IC72" s="33"/>
      <c r="ID72" s="33"/>
      <c r="IE72" s="33"/>
      <c r="IF72" s="33"/>
      <c r="IG72" s="33"/>
      <c r="IH72" s="33"/>
      <c r="II72" s="33"/>
      <c r="IJ72" s="33"/>
      <c r="IK72" s="33"/>
      <c r="IL72" s="33"/>
      <c r="IM72" s="33"/>
      <c r="IN72" s="33"/>
      <c r="IO72" s="33"/>
      <c r="IP72" s="33"/>
      <c r="IQ72" s="33"/>
      <c r="IR72" s="33"/>
      <c r="IS72" s="33"/>
      <c r="IT72" s="33"/>
      <c r="IU72" s="33"/>
      <c r="IV72" s="33"/>
      <c r="IW72" s="33"/>
      <c r="IX72" s="33"/>
      <c r="IY72" s="33"/>
      <c r="IZ72" s="33"/>
      <c r="JA72" s="33"/>
      <c r="JB72" s="33"/>
      <c r="JC72" s="33"/>
      <c r="JD72" s="33"/>
      <c r="JE72" s="33"/>
      <c r="JF72" s="33"/>
      <c r="JG72" s="33"/>
      <c r="JH72" s="33"/>
      <c r="JI72" s="33"/>
      <c r="JJ72" s="33"/>
      <c r="JK72" s="33"/>
      <c r="JL72" s="33"/>
      <c r="JM72" s="33"/>
      <c r="JN72" s="33"/>
      <c r="JO72" s="33"/>
      <c r="JP72" s="33"/>
      <c r="JQ72" s="33"/>
      <c r="JR72" s="33"/>
      <c r="JS72" s="33"/>
      <c r="JT72" s="33"/>
      <c r="JU72" s="33"/>
      <c r="JV72" s="33"/>
      <c r="JW72" s="33"/>
      <c r="JX72" s="33"/>
      <c r="JY72" s="33"/>
      <c r="JZ72" s="33"/>
      <c r="KA72" s="33"/>
      <c r="KB72" s="33"/>
      <c r="KC72" s="33"/>
      <c r="KD72" s="33"/>
      <c r="KE72" s="33"/>
      <c r="KF72" s="33"/>
      <c r="KG72" s="33"/>
      <c r="KH72" s="33"/>
      <c r="KI72" s="33"/>
      <c r="KJ72" s="33"/>
      <c r="KK72" s="33"/>
      <c r="KL72" s="33"/>
      <c r="KM72" s="33"/>
      <c r="KN72" s="33"/>
      <c r="KO72" s="33"/>
      <c r="KP72" s="33"/>
      <c r="KQ72" s="33"/>
      <c r="KR72" s="33"/>
      <c r="KS72" s="33"/>
      <c r="KT72" s="33"/>
      <c r="KU72" s="33"/>
    </row>
    <row r="73" spans="1:307" ht="10" customHeight="1">
      <c r="A73" s="28" t="s">
        <v>178</v>
      </c>
      <c r="B73" s="33">
        <f>B46*((65.37+16)/65.37)</f>
        <v>70.187879921982557</v>
      </c>
      <c r="C73" s="33">
        <f>C46*((65.37+16)/65.37)</f>
        <v>77.742954344500532</v>
      </c>
      <c r="D73" s="33">
        <f>D46*((65.37+16)/65.37)</f>
        <v>82.502732140125431</v>
      </c>
      <c r="E73" s="33">
        <f>E46*((65.37+16)/65.37)</f>
        <v>95.196178292794855</v>
      </c>
      <c r="F73" s="33">
        <f>F46*((65.37+16)/65.37)</f>
        <v>76.385356203151289</v>
      </c>
      <c r="G73" s="33">
        <f>G46*((65.37+16)/65.37)</f>
        <v>72.191633287440723</v>
      </c>
      <c r="H73" s="33">
        <f>H46*((65.37+16)/65.37)</f>
        <v>55.897405927795624</v>
      </c>
      <c r="I73" s="33">
        <f>I46*((65.37+16)/65.37)</f>
        <v>90.599650849013287</v>
      </c>
      <c r="J73" s="33">
        <f>J46*((65.37+16)/65.37)</f>
        <v>84.388793391463977</v>
      </c>
      <c r="K73" s="33">
        <f>K46*((65.37+16)/65.37)</f>
        <v>78.941969986232209</v>
      </c>
      <c r="L73" s="33">
        <f>L46*((65.37+16)/65.37)</f>
        <v>116.8064047192902</v>
      </c>
      <c r="M73" s="33">
        <f>M46*((65.37+16)/65.37)</f>
        <v>132.6101341670491</v>
      </c>
      <c r="N73" s="33">
        <f>N46*((65.37+16)/65.37)</f>
        <v>77.705798240783238</v>
      </c>
      <c r="O73" s="33">
        <f>O46*((65.37+16)/65.37)</f>
        <v>81.66911597062871</v>
      </c>
      <c r="P73" s="33">
        <f>P46*((65.37+16)/65.37)</f>
        <v>96.172381788282081</v>
      </c>
      <c r="Q73" s="33">
        <f>Q46*((65.37+16)/65.37)</f>
        <v>78.301167232675539</v>
      </c>
      <c r="R73" s="33">
        <f>R46*((65.37+16)/65.37)</f>
        <v>146.37413666819643</v>
      </c>
      <c r="S73" s="33">
        <f>S46*((65.37+16)/65.37)</f>
        <v>78.064973910050469</v>
      </c>
      <c r="T73" s="33">
        <f>T46*((65.37+16)/65.37)</f>
        <v>125.63717203610217</v>
      </c>
      <c r="U73" s="33">
        <f>U46*((65.37+16)/65.37)</f>
        <v>123.44290806180204</v>
      </c>
      <c r="V73" s="33">
        <f>V46*((65.37+16)/65.37)</f>
        <v>180.23187376472387</v>
      </c>
      <c r="W73" s="33">
        <f>W46*((65.37+16)/65.37)</f>
        <v>119.04815631023405</v>
      </c>
      <c r="X73" s="33">
        <f>X46*((65.37+16)/65.37)</f>
        <v>96.147611052470538</v>
      </c>
      <c r="Y73" s="33">
        <f>Y46*((65.37+16)/65.37)</f>
        <v>89.872337234205276</v>
      </c>
      <c r="Z73" s="33">
        <f>Z46*((65.37+16)/65.37)</f>
        <v>102.7613975141502</v>
      </c>
      <c r="AA73" s="33">
        <f>AA46*((65.37+16)/65.37)</f>
        <v>82.675878338687468</v>
      </c>
      <c r="AB73" s="33">
        <f>AB46*((65.37+16)/65.37)</f>
        <v>113.07703974300136</v>
      </c>
      <c r="AC73" s="33">
        <f>AC46*((65.37+16)/65.37)</f>
        <v>87.888562276273504</v>
      </c>
      <c r="AD73" s="33">
        <f>AD46*((65.37+16)/65.37)</f>
        <v>122.83695860486461</v>
      </c>
      <c r="AE73" s="33">
        <f>AE46*((65.37+16)/65.37)</f>
        <v>80.334483662230369</v>
      </c>
      <c r="AF73" s="33">
        <f>AF46*((65.37+16)/65.37)</f>
        <v>83.513851170261574</v>
      </c>
      <c r="AG73" s="33">
        <f>AG46*((65.37+16)/65.37)</f>
        <v>97.512926709499752</v>
      </c>
      <c r="AH73" s="33">
        <f>AH46*((65.37+16)/65.37)</f>
        <v>64.911713194125738</v>
      </c>
      <c r="AI73" s="33">
        <f>AI46*((65.37+16)/65.37)</f>
        <v>69.49218322625056</v>
      </c>
      <c r="AJ73" s="33">
        <f>AJ46*((65.37+16)/65.37)</f>
        <v>102.52844056906837</v>
      </c>
      <c r="AK73" s="33">
        <f>AK46*((65.37+16)/65.37)</f>
        <v>92.005732415481106</v>
      </c>
      <c r="AL73" s="33">
        <f>AL46*((65.37+16)/65.37)</f>
        <v>71.79455465810004</v>
      </c>
      <c r="AM73" s="33">
        <f>AM46*((65.37+16)/65.37)</f>
        <v>73.990187869053074</v>
      </c>
      <c r="AN73" s="33">
        <f>AN46*((65.37+16)/65.37)</f>
        <v>173.03597501147314</v>
      </c>
      <c r="AO73" s="33">
        <f>AO46*((65.37+16)/65.37)</f>
        <v>104.03709040844423</v>
      </c>
      <c r="AP73" s="33">
        <f>AP46*((65.37+16)/65.37)</f>
        <v>102.94742698485543</v>
      </c>
      <c r="AQ73" s="33">
        <f>AQ46*((65.37+16)/65.37)</f>
        <v>109.34313139054612</v>
      </c>
      <c r="AR73" s="33">
        <f>AR46*((65.37+16)/65.37)</f>
        <v>95.899903694355203</v>
      </c>
      <c r="AS73" s="33">
        <f>AS46*((65.37+16)/65.37)</f>
        <v>125.43900614960991</v>
      </c>
      <c r="AT73" s="33">
        <f>AT46*((65.37+16)/65.37)</f>
        <v>52.533502661771458</v>
      </c>
      <c r="AU73" s="33">
        <f>AU46*((65.37+16)/65.37)</f>
        <v>98.893117255621846</v>
      </c>
      <c r="AV73" s="33">
        <f>AV46*((65.37+16)/65.37)</f>
        <v>90.970527267859879</v>
      </c>
      <c r="AW73" s="33">
        <f>AW46*((65.37+16)/65.37)</f>
        <v>43.385943773902397</v>
      </c>
      <c r="AX73" s="33">
        <f>AX46*((65.37+16)/65.37)</f>
        <v>87.205375424506641</v>
      </c>
      <c r="AY73" s="33">
        <f>AY46*((65.37+16)/65.37)</f>
        <v>84.524347820100957</v>
      </c>
      <c r="AZ73" s="33">
        <f>AZ46*((65.37+16)/65.37)</f>
        <v>136.88308609453875</v>
      </c>
      <c r="BA73" s="33">
        <f>BA46*((65.37+16)/65.37)</f>
        <v>98.486453969710865</v>
      </c>
      <c r="BB73" s="33">
        <f>BB46*((65.37+16)/65.37)</f>
        <v>107.40839999999999</v>
      </c>
      <c r="BC73" s="33"/>
      <c r="BD73" s="33">
        <f>BD46*((65.37+16)/65.37)</f>
        <v>77.742954344500532</v>
      </c>
      <c r="BE73" s="33">
        <f>BE46*((65.37+16)/65.37)</f>
        <v>78.448920315129271</v>
      </c>
      <c r="BF73" s="33">
        <f>BF46*((65.37+16)/65.37)</f>
        <v>102.7613975141502</v>
      </c>
      <c r="BG73" s="33">
        <f>BG46*((65.37+16)/65.37)</f>
        <v>102.55308682882055</v>
      </c>
      <c r="BH73" s="33"/>
      <c r="BI73" s="34">
        <f>BI46*((65.37+16)/65.37)</f>
        <v>107.92074346030289</v>
      </c>
      <c r="BJ73" s="33">
        <f>BJ46*((65.37+16)/65.37)</f>
        <v>110.98285452042219</v>
      </c>
      <c r="BK73" s="34">
        <f>BK46*((65.37+16)/65.37)</f>
        <v>161.19649686400487</v>
      </c>
      <c r="BL73" s="33">
        <f>BL46*((65.37+16)/65.37)</f>
        <v>164.71916934373567</v>
      </c>
      <c r="BM73" s="34">
        <f>BM46*((65.37+16)/65.37)</f>
        <v>149.37127122533272</v>
      </c>
      <c r="BN73" s="33">
        <f>BN46*((65.37+16)/65.37)</f>
        <v>140.69528988832798</v>
      </c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  <c r="IF73" s="33"/>
      <c r="IG73" s="33"/>
      <c r="IH73" s="33"/>
      <c r="II73" s="33"/>
      <c r="IJ73" s="33"/>
      <c r="IK73" s="33"/>
      <c r="IL73" s="33"/>
      <c r="IM73" s="33"/>
      <c r="IN73" s="33"/>
      <c r="IO73" s="33"/>
      <c r="IP73" s="33"/>
      <c r="IQ73" s="33"/>
      <c r="IR73" s="33"/>
      <c r="IS73" s="33"/>
      <c r="IT73" s="33"/>
      <c r="IU73" s="33"/>
      <c r="IV73" s="33"/>
      <c r="IW73" s="33"/>
      <c r="IX73" s="33"/>
      <c r="IY73" s="33"/>
      <c r="IZ73" s="33"/>
      <c r="JA73" s="33"/>
      <c r="JB73" s="33"/>
      <c r="JC73" s="33"/>
      <c r="JD73" s="33"/>
      <c r="JE73" s="33"/>
      <c r="JF73" s="33"/>
      <c r="JG73" s="33"/>
      <c r="JH73" s="33"/>
      <c r="JI73" s="33"/>
      <c r="JJ73" s="33"/>
      <c r="JK73" s="33"/>
      <c r="JL73" s="33"/>
      <c r="JM73" s="33"/>
      <c r="JN73" s="33"/>
      <c r="JO73" s="33"/>
      <c r="JP73" s="33"/>
      <c r="JQ73" s="33"/>
      <c r="JR73" s="33"/>
      <c r="JS73" s="33"/>
      <c r="JT73" s="33"/>
      <c r="JU73" s="33"/>
      <c r="JV73" s="33"/>
      <c r="JW73" s="33"/>
      <c r="JX73" s="33"/>
      <c r="JY73" s="33"/>
      <c r="JZ73" s="33"/>
      <c r="KA73" s="33"/>
      <c r="KB73" s="33"/>
      <c r="KC73" s="33"/>
      <c r="KD73" s="33"/>
      <c r="KE73" s="33"/>
      <c r="KF73" s="33"/>
      <c r="KG73" s="33"/>
      <c r="KH73" s="33"/>
      <c r="KI73" s="33"/>
      <c r="KJ73" s="33"/>
      <c r="KK73" s="33"/>
      <c r="KL73" s="33"/>
      <c r="KM73" s="33"/>
      <c r="KN73" s="33"/>
      <c r="KO73" s="33"/>
      <c r="KP73" s="33"/>
      <c r="KQ73" s="33"/>
      <c r="KR73" s="33"/>
      <c r="KS73" s="33"/>
      <c r="KT73" s="33"/>
      <c r="KU73" s="33"/>
    </row>
    <row r="74" spans="1:307" ht="10" customHeight="1">
      <c r="A74" s="28" t="s">
        <v>179</v>
      </c>
      <c r="B74" s="33">
        <f>B47*((207.19+16)/207.19)</f>
        <v>18.842906506105503</v>
      </c>
      <c r="C74" s="33">
        <f>C47*((207.19+16)/207.19)</f>
        <v>36.249550514020946</v>
      </c>
      <c r="D74" s="33">
        <f>D47*((207.19+16)/207.19)</f>
        <v>5.5907915439934364</v>
      </c>
      <c r="E74" s="33">
        <f>E47*((207.19+16)/207.19)</f>
        <v>2.0262579757710313</v>
      </c>
      <c r="F74" s="33">
        <f>F47*((207.19+16)/207.19)</f>
        <v>3.6818971016940978</v>
      </c>
      <c r="G74" s="33">
        <f>G47*((207.19+16)/207.19)</f>
        <v>3.9060135141657417</v>
      </c>
      <c r="H74" s="33">
        <f>H47*((207.19+16)/207.19)</f>
        <v>4.9551756383030066</v>
      </c>
      <c r="I74" s="33">
        <f>I47*((207.19+16)/207.19)</f>
        <v>4.1165030455137792</v>
      </c>
      <c r="J74" s="33">
        <f>J47*((207.19+16)/207.19)</f>
        <v>5.2042836430329649</v>
      </c>
      <c r="K74" s="33">
        <f>K47*((207.19+16)/207.19)</f>
        <v>3.1140385732902169</v>
      </c>
      <c r="L74" s="33">
        <f>L47*((207.19+16)/207.19)</f>
        <v>4.1480118417877314</v>
      </c>
      <c r="M74" s="33">
        <f>M47*((207.19+16)/207.19)</f>
        <v>5.1019473816303877</v>
      </c>
      <c r="N74" s="33">
        <f>N47*((207.19+16)/207.19)</f>
        <v>4.4695631473526714</v>
      </c>
      <c r="O74" s="33">
        <f>O47*((207.19+16)/207.19)</f>
        <v>2.1651121241372655</v>
      </c>
      <c r="P74" s="33">
        <f>P47*((207.19+16)/207.19)</f>
        <v>2.9046801269366282</v>
      </c>
      <c r="Q74" s="33">
        <f>Q47*((207.19+16)/207.19)</f>
        <v>3.3486579178531786</v>
      </c>
      <c r="R74" s="33">
        <f>R47*((207.19+16)/207.19)</f>
        <v>5.7161803948066989</v>
      </c>
      <c r="S74" s="33">
        <f>S47*((207.19+16)/207.19)</f>
        <v>0.48232695834741057</v>
      </c>
      <c r="T74" s="33">
        <f>T47*((207.19+16)/207.19)</f>
        <v>1.8649975722766543</v>
      </c>
      <c r="U74" s="33">
        <f>U47*((207.19+16)/207.19)</f>
        <v>10.632198947825668</v>
      </c>
      <c r="V74" s="33">
        <f>V47*((207.19+16)/207.19)</f>
        <v>2.6474390824846763</v>
      </c>
      <c r="W74" s="33">
        <f>W47*((207.19+16)/207.19)</f>
        <v>5.9701359066557274</v>
      </c>
      <c r="X74" s="33">
        <f>X47*((207.19+16)/207.19)</f>
        <v>6.0022910372122213</v>
      </c>
      <c r="Y74" s="33">
        <f>Y47*((207.19+16)/207.19)</f>
        <v>4.7641838578116706</v>
      </c>
      <c r="Z74" s="33">
        <f>Z47*((207.19+16)/207.19)</f>
        <v>3.7728686519619674</v>
      </c>
      <c r="AA74" s="33">
        <f>AA47*((207.19+16)/207.19)</f>
        <v>1.0877805975191854</v>
      </c>
      <c r="AB74" s="33">
        <f>AB47*((207.19+16)/207.19)</f>
        <v>5.0763094550895316</v>
      </c>
      <c r="AC74" s="33">
        <f>AC47*((207.19+16)/207.19)</f>
        <v>3.711251450359573</v>
      </c>
      <c r="AD74" s="33">
        <f>AD47*((207.19+16)/207.19)</f>
        <v>2.1115741010666538</v>
      </c>
      <c r="AE74" s="33">
        <f>AE47*((207.19+16)/207.19)</f>
        <v>6.206748115256528</v>
      </c>
      <c r="AF74" s="33">
        <f>AF47*((207.19+16)/207.19)</f>
        <v>3.0393869636565469</v>
      </c>
      <c r="AG74" s="33">
        <f>AG47*((207.19+16)/207.19)</f>
        <v>5.3642513779622574</v>
      </c>
      <c r="AH74" s="33">
        <f>AH47*((207.19+16)/207.19)</f>
        <v>4.1265750880834018</v>
      </c>
      <c r="AI74" s="33">
        <f>AI47*((207.19+16)/207.19)</f>
        <v>3.7674825329407784</v>
      </c>
      <c r="AJ74" s="33">
        <f>AJ47*((207.19+16)/207.19)</f>
        <v>1.418380583039722</v>
      </c>
      <c r="AK74" s="33">
        <f>AK47*((207.19+16)/207.19)</f>
        <v>4.63685600415078</v>
      </c>
      <c r="AL74" s="33">
        <f>AL47*((207.19+16)/207.19)</f>
        <v>3.4872966214585643</v>
      </c>
      <c r="AM74" s="33">
        <f>AM47*((207.19+16)/207.19)</f>
        <v>4.6410571769873066</v>
      </c>
      <c r="AN74" s="33">
        <f>AN47*((207.19+16)/207.19)</f>
        <v>4.8447063371784349</v>
      </c>
      <c r="AO74" s="33">
        <f>AO47*((207.19+16)/207.19)</f>
        <v>4.1265750880834018</v>
      </c>
      <c r="AP74" s="33">
        <f>AP47*((207.19+16)/207.19)</f>
        <v>3.4019804961629423</v>
      </c>
      <c r="AQ74" s="33">
        <f>AQ47*((207.19+16)/207.19)</f>
        <v>2.5914773058545295</v>
      </c>
      <c r="AR74" s="33">
        <f>AR47*((207.19+16)/207.19)</f>
        <v>5.4878089483083166</v>
      </c>
      <c r="AS74" s="33">
        <f>AS47*((207.19+16)/207.19)</f>
        <v>5.4449354408996573</v>
      </c>
      <c r="AT74" s="33">
        <f>AT47*((207.19+16)/207.19)</f>
        <v>15.13294772431102</v>
      </c>
      <c r="AU74" s="33">
        <f>AU47*((207.19+16)/207.19)</f>
        <v>4.2338127177952609</v>
      </c>
      <c r="AV74" s="33">
        <f>AV47*((207.19+16)/207.19)</f>
        <v>5.6164294705342925</v>
      </c>
      <c r="AW74" s="33">
        <f>AW47*((207.19+16)/207.19)</f>
        <v>16.784978150489888</v>
      </c>
      <c r="AX74" s="33">
        <f>AX47*((207.19+16)/207.19)</f>
        <v>9.5179186447222364</v>
      </c>
      <c r="AY74" s="33">
        <f>AY47*((207.19+16)/207.19)</f>
        <v>0.5332257830976399</v>
      </c>
      <c r="AZ74" s="33">
        <f>AZ47*((207.19+16)/207.19)</f>
        <v>12.722713323519475</v>
      </c>
      <c r="BA74" s="33">
        <f>BA47*((207.19+16)/207.19)</f>
        <v>3.0820450263043582</v>
      </c>
      <c r="BB74" s="33">
        <f>BB47*((207.19+16)/207.19)</f>
        <v>8.0410448091124085</v>
      </c>
      <c r="BC74" s="33"/>
      <c r="BD74" s="33">
        <f>BD47*((207.19+16)/207.19)</f>
        <v>36.249550514020946</v>
      </c>
      <c r="BE74" s="33">
        <f>BE47*((207.19+16)/207.19)</f>
        <v>35.852970570490854</v>
      </c>
      <c r="BF74" s="33">
        <f>BF47*((207.19+16)/207.19)</f>
        <v>3.7728686519619674</v>
      </c>
      <c r="BG74" s="33">
        <f>BG47*((207.19+16)/207.19)</f>
        <v>5.5562126598774073</v>
      </c>
      <c r="BH74" s="33"/>
      <c r="BI74" s="34">
        <f>BI47*((207.19+16)/207.19)</f>
        <v>14.154720787682804</v>
      </c>
      <c r="BJ74" s="33">
        <f>BJ47*((207.19+16)/207.19)</f>
        <v>15.695150827742653</v>
      </c>
      <c r="BK74" s="34">
        <f>BK47*((207.19+16)/207.19)</f>
        <v>11.407800086876779</v>
      </c>
      <c r="BL74" s="33">
        <f>BL47*((207.19+16)/207.19)</f>
        <v>10.761465804334186</v>
      </c>
      <c r="BM74" s="34">
        <f>BM47*((207.19+16)/207.19)</f>
        <v>45.243399777981566</v>
      </c>
      <c r="BN74" s="33">
        <f>BN47*((207.19+16)/207.19)</f>
        <v>46.49297939089724</v>
      </c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  <c r="IF74" s="33"/>
      <c r="IG74" s="33"/>
      <c r="IH74" s="33"/>
      <c r="II74" s="33"/>
      <c r="IJ74" s="33"/>
      <c r="IK74" s="33"/>
      <c r="IL74" s="33"/>
      <c r="IM74" s="33"/>
      <c r="IN74" s="33"/>
      <c r="IO74" s="33"/>
      <c r="IP74" s="33"/>
      <c r="IQ74" s="33"/>
      <c r="IR74" s="33"/>
      <c r="IS74" s="33"/>
      <c r="IT74" s="33"/>
      <c r="IU74" s="33"/>
      <c r="IV74" s="33"/>
      <c r="IW74" s="33"/>
      <c r="IX74" s="33"/>
      <c r="IY74" s="33"/>
      <c r="IZ74" s="33"/>
      <c r="JA74" s="33"/>
      <c r="JB74" s="33"/>
      <c r="JC74" s="33"/>
      <c r="JD74" s="33"/>
      <c r="JE74" s="33"/>
      <c r="JF74" s="33"/>
      <c r="JG74" s="33"/>
      <c r="JH74" s="33"/>
      <c r="JI74" s="33"/>
      <c r="JJ74" s="33"/>
      <c r="JK74" s="33"/>
      <c r="JL74" s="33"/>
      <c r="JM74" s="33"/>
      <c r="JN74" s="33"/>
      <c r="JO74" s="33"/>
      <c r="JP74" s="33"/>
      <c r="JQ74" s="33"/>
      <c r="JR74" s="33"/>
      <c r="JS74" s="33"/>
      <c r="JT74" s="33"/>
      <c r="JU74" s="33"/>
      <c r="JV74" s="33"/>
      <c r="JW74" s="33"/>
      <c r="JX74" s="33"/>
      <c r="JY74" s="33"/>
      <c r="JZ74" s="33"/>
      <c r="KA74" s="33"/>
      <c r="KB74" s="33"/>
      <c r="KC74" s="33"/>
      <c r="KD74" s="33"/>
      <c r="KE74" s="33"/>
      <c r="KF74" s="33"/>
      <c r="KG74" s="33"/>
      <c r="KH74" s="33"/>
      <c r="KI74" s="33"/>
      <c r="KJ74" s="33"/>
      <c r="KK74" s="33"/>
      <c r="KL74" s="33"/>
      <c r="KM74" s="33"/>
      <c r="KN74" s="33"/>
      <c r="KO74" s="33"/>
      <c r="KP74" s="33"/>
      <c r="KQ74" s="33"/>
      <c r="KR74" s="33"/>
      <c r="KS74" s="33"/>
      <c r="KT74" s="33"/>
      <c r="KU74" s="33"/>
    </row>
    <row r="75" spans="1:307" ht="10" customHeight="1">
      <c r="A75" s="35" t="s">
        <v>180</v>
      </c>
      <c r="B75" s="33">
        <f>B48*((138.91*2+16*3)/(138.91*2))</f>
        <v>50.433844568425599</v>
      </c>
      <c r="C75" s="33">
        <f>C48*((138.91*2+16*3)/(138.91*2))</f>
        <v>81.730367273774391</v>
      </c>
      <c r="D75" s="33">
        <f>D48*((138.91*2+16*3)/(138.91*2))</f>
        <v>47.075137859045427</v>
      </c>
      <c r="E75" s="33">
        <f>E48*((138.91*2+16*3)/(138.91*2))</f>
        <v>48.1485776617954</v>
      </c>
      <c r="F75" s="33">
        <f>F48*((138.91*2+16*3)/(138.91*2))</f>
        <v>21.659664980922901</v>
      </c>
      <c r="G75" s="33">
        <f>G48*((138.91*2+16*3)/(138.91*2))</f>
        <v>22.308267496940463</v>
      </c>
      <c r="H75" s="33">
        <f>H48*((138.91*2+16*3)/(138.91*2))</f>
        <v>22.965020790439851</v>
      </c>
      <c r="I75" s="33">
        <f>I48*((138.91*2+16*3)/(138.91*2))</f>
        <v>24.695448441436898</v>
      </c>
      <c r="J75" s="33">
        <f>J48*((138.91*2+16*3)/(138.91*2))</f>
        <v>32.242247447987907</v>
      </c>
      <c r="K75" s="33">
        <f>K48*((138.91*2+16*3)/(138.91*2))</f>
        <v>24.776721661507452</v>
      </c>
      <c r="L75" s="33">
        <f>L48*((138.91*2+16*3)/(138.91*2))</f>
        <v>47.38820980850911</v>
      </c>
      <c r="M75" s="33">
        <f>M48*((138.91*2+16*3)/(138.91*2))</f>
        <v>33.65368064214239</v>
      </c>
      <c r="N75" s="33">
        <f>N48*((138.91*2+16*3)/(138.91*2))</f>
        <v>48.438428691238933</v>
      </c>
      <c r="O75" s="33">
        <f>O48*((138.91*2+16*3)/(138.91*2))</f>
        <v>26.278810265639621</v>
      </c>
      <c r="P75" s="33">
        <f>P48*((138.91*2+16*3)/(138.91*2))</f>
        <v>14.668057062126557</v>
      </c>
      <c r="Q75" s="33">
        <f>Q48*((138.91*2+16*3)/(138.91*2))</f>
        <v>21.804443898927364</v>
      </c>
      <c r="R75" s="33">
        <f>R48*((138.91*2+16*3)/(138.91*2))</f>
        <v>24.823163501547764</v>
      </c>
      <c r="S75" s="33">
        <f>S48*((138.91*2+16*3)/(138.91*2))</f>
        <v>15.84663603052336</v>
      </c>
      <c r="T75" s="33">
        <f>T48*((138.91*2+16*3)/(138.91*2))</f>
        <v>15.146490108703478</v>
      </c>
      <c r="U75" s="33">
        <f>U48*((138.91*2+16*3)/(138.91*2))</f>
        <v>11.727737383917646</v>
      </c>
      <c r="V75" s="33">
        <f>V48*((138.91*2+16*3)/(138.91*2))</f>
        <v>6.1146077172269813</v>
      </c>
      <c r="W75" s="33">
        <f>W48*((138.91*2+16*3)/(138.91*2))</f>
        <v>16.115025300554315</v>
      </c>
      <c r="X75" s="33">
        <f>X48*((138.91*2+16*3)/(138.91*2))</f>
        <v>14.22463131164063</v>
      </c>
      <c r="Y75" s="33">
        <f>Y48*((138.91*2+16*3)/(138.91*2))</f>
        <v>15.387026002447628</v>
      </c>
      <c r="Z75" s="33">
        <f>Z48*((138.91*2+16*3)/(138.91*2))</f>
        <v>16.103356201857316</v>
      </c>
      <c r="AA75" s="33">
        <f>AA48*((138.91*2+16*3)/(138.91*2))</f>
        <v>9.7179550284356768</v>
      </c>
      <c r="AB75" s="33">
        <f>AB48*((138.91*2+16*3)/(138.91*2))</f>
        <v>12.516075890864588</v>
      </c>
      <c r="AC75" s="33">
        <f>AC48*((138.91*2+16*3)/(138.91*2))</f>
        <v>4.0520505435173861</v>
      </c>
      <c r="AD75" s="33">
        <f>AD48*((138.91*2+16*3)/(138.91*2))</f>
        <v>13.537796371751494</v>
      </c>
      <c r="AE75" s="33">
        <f>AE48*((138.91*2+16*3)/(138.91*2))</f>
        <v>34.239246569721402</v>
      </c>
      <c r="AF75" s="33">
        <f>AF48*((138.91*2+16*3)/(138.91*2))</f>
        <v>26.297691922827727</v>
      </c>
      <c r="AG75" s="33">
        <f>AG48*((138.91*2+16*3)/(138.91*2))</f>
        <v>20.353136397667555</v>
      </c>
      <c r="AH75" s="33">
        <f>AH48*((138.91*2+16*3)/(138.91*2))</f>
        <v>25.718693528183717</v>
      </c>
      <c r="AI75" s="33">
        <f>AI48*((138.91*2+16*3)/(138.91*2))</f>
        <v>13.047518310416816</v>
      </c>
      <c r="AJ75" s="33">
        <f>AJ48*((138.91*2+16*3)/(138.91*2))</f>
        <v>8.9168332877402623</v>
      </c>
      <c r="AK75" s="33">
        <f>AK48*((138.91*2+16*3)/(138.91*2))</f>
        <v>17.512561125908864</v>
      </c>
      <c r="AL75" s="33">
        <f>AL48*((138.91*2+16*3)/(138.91*2))</f>
        <v>15.499964113454755</v>
      </c>
      <c r="AM75" s="33">
        <f>AM48*((138.91*2+16*3)/(138.91*2))</f>
        <v>9.7203592145993802</v>
      </c>
      <c r="AN75" s="33">
        <f>AN48*((138.91*2+16*3)/(138.91*2))</f>
        <v>40.806838143402203</v>
      </c>
      <c r="AO75" s="33">
        <f>AO48*((138.91*2+16*3)/(138.91*2))</f>
        <v>12.13586264487798</v>
      </c>
      <c r="AP75" s="33">
        <f>AP48*((138.91*2+16*3)/(138.91*2))</f>
        <v>7.6280722266215539</v>
      </c>
      <c r="AQ75" s="33">
        <f>AQ48*((138.91*2+16*3)/(138.91*2))</f>
        <v>20.887217558131162</v>
      </c>
      <c r="AR75" s="33">
        <f>AR48*((138.91*2+16*3)/(138.91*2))</f>
        <v>28.169204254553311</v>
      </c>
      <c r="AS75" s="33">
        <f>AS48*((138.91*2+16*3)/(138.91*2))</f>
        <v>42.417173763587932</v>
      </c>
      <c r="AT75" s="33">
        <f>AT48*((138.91*2+16*3)/(138.91*2))</f>
        <v>30.163975106183862</v>
      </c>
      <c r="AU75" s="33">
        <f>AU48*((138.91*2+16*3)/(138.91*2))</f>
        <v>41.681551436181699</v>
      </c>
      <c r="AV75" s="33">
        <f>AV48*((138.91*2+16*3)/(138.91*2))</f>
        <v>24.330070783240949</v>
      </c>
      <c r="AW75" s="33">
        <f>AW48*((138.91*2+16*3)/(138.91*2))</f>
        <v>42.790584921891877</v>
      </c>
      <c r="AX75" s="33">
        <f>AX48*((138.91*2+16*3)/(138.91*2))</f>
        <v>38.286312824850619</v>
      </c>
      <c r="AY75" s="33">
        <f>AY48*((138.91*2+16*3)/(138.91*2))</f>
        <v>13.630680051832123</v>
      </c>
      <c r="AZ75" s="33">
        <f>AZ48*((138.91*2+16*3)/(138.91*2))</f>
        <v>120.22672387517098</v>
      </c>
      <c r="BA75" s="33">
        <f>BA48*((138.91*2+16*3)/(138.91*2))</f>
        <v>11.59884955006839</v>
      </c>
      <c r="BB75" s="33">
        <f>BB48*((138.91*2+16*3)/(138.91*2))</f>
        <v>22.303693679360737</v>
      </c>
      <c r="BC75" s="33"/>
      <c r="BD75" s="33">
        <f>BD48*((138.91*2+16*3)/(138.91*2))</f>
        <v>81.730367273774391</v>
      </c>
      <c r="BE75" s="33">
        <f>BE48*((138.91*2+16*3)/(138.91*2))</f>
        <v>84.075856111871005</v>
      </c>
      <c r="BF75" s="33">
        <f>BF48*((138.91*2+16*3)/(138.91*2))</f>
        <v>16.103356201857316</v>
      </c>
      <c r="BG75" s="33">
        <f>BG48*((138.91*2+16*3)/(138.91*2))</f>
        <v>14.86138881290044</v>
      </c>
      <c r="BH75" s="33"/>
      <c r="BI75" s="34">
        <f>BI48*((138.91*2+16*3)/(138.91*2))</f>
        <v>44.811684543949319</v>
      </c>
      <c r="BJ75" s="33">
        <f>BJ48*((138.91*2+16*3)/(138.91*2))</f>
        <v>44.882050968252827</v>
      </c>
      <c r="BK75" s="34">
        <f>BK48*((138.91*2+16*3)/(138.91*2))</f>
        <v>29.413165358865452</v>
      </c>
      <c r="BL75" s="33">
        <f>BL48*((138.91*2+16*3)/(138.91*2))</f>
        <v>32.403738391764449</v>
      </c>
      <c r="BM75" s="34">
        <f>BM48*((138.91*2+16*3)/(138.91*2))</f>
        <v>211.09927291051761</v>
      </c>
      <c r="BN75" s="33">
        <f>BN48*((138.91*2+16*3)/(138.91*2))</f>
        <v>213.1516269527032</v>
      </c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  <c r="FP75" s="33"/>
      <c r="FQ75" s="33"/>
      <c r="FR75" s="33"/>
      <c r="FS75" s="33"/>
      <c r="FT75" s="33"/>
      <c r="FU75" s="33"/>
      <c r="FV75" s="33"/>
      <c r="FW75" s="33"/>
      <c r="FX75" s="33"/>
      <c r="FY75" s="33"/>
      <c r="FZ75" s="33"/>
      <c r="GA75" s="33"/>
      <c r="GB75" s="33"/>
      <c r="GC75" s="33"/>
      <c r="GD75" s="33"/>
      <c r="GE75" s="33"/>
      <c r="GF75" s="33"/>
      <c r="GG75" s="33"/>
      <c r="GH75" s="33"/>
      <c r="GI75" s="33"/>
      <c r="GJ75" s="33"/>
      <c r="GK75" s="33"/>
      <c r="GL75" s="33"/>
      <c r="GM75" s="33"/>
      <c r="GN75" s="33"/>
      <c r="GO75" s="33"/>
      <c r="GP75" s="33"/>
      <c r="GQ75" s="33"/>
      <c r="GR75" s="33"/>
      <c r="GS75" s="33"/>
      <c r="GT75" s="33"/>
      <c r="GU75" s="33"/>
      <c r="GV75" s="33"/>
      <c r="GW75" s="33"/>
      <c r="GX75" s="33"/>
      <c r="GY75" s="33"/>
      <c r="GZ75" s="33"/>
      <c r="HA75" s="33"/>
      <c r="HB75" s="33"/>
      <c r="HC75" s="33"/>
      <c r="HD75" s="33"/>
      <c r="HE75" s="33"/>
      <c r="HF75" s="33"/>
      <c r="HG75" s="33"/>
      <c r="HH75" s="33"/>
      <c r="HI75" s="33"/>
      <c r="HJ75" s="33"/>
      <c r="HK75" s="33"/>
      <c r="HL75" s="33"/>
      <c r="HM75" s="33"/>
      <c r="HN75" s="33"/>
      <c r="HO75" s="33"/>
      <c r="HP75" s="33"/>
      <c r="HQ75" s="33"/>
      <c r="HR75" s="33"/>
      <c r="HS75" s="33"/>
      <c r="HT75" s="33"/>
      <c r="HU75" s="33"/>
      <c r="HV75" s="33"/>
      <c r="HW75" s="33"/>
      <c r="HX75" s="33"/>
      <c r="HY75" s="33"/>
      <c r="HZ75" s="33"/>
      <c r="IA75" s="33"/>
      <c r="IB75" s="33"/>
      <c r="IC75" s="33"/>
      <c r="ID75" s="33"/>
      <c r="IE75" s="33"/>
      <c r="IF75" s="33"/>
      <c r="IG75" s="33"/>
      <c r="IH75" s="33"/>
      <c r="II75" s="33"/>
      <c r="IJ75" s="33"/>
      <c r="IK75" s="33"/>
      <c r="IL75" s="33"/>
      <c r="IM75" s="33"/>
      <c r="IN75" s="33"/>
      <c r="IO75" s="33"/>
      <c r="IP75" s="33"/>
      <c r="IQ75" s="33"/>
      <c r="IR75" s="33"/>
      <c r="IS75" s="33"/>
      <c r="IT75" s="33"/>
      <c r="IU75" s="33"/>
      <c r="IV75" s="33"/>
      <c r="IW75" s="33"/>
      <c r="IX75" s="33"/>
      <c r="IY75" s="33"/>
      <c r="IZ75" s="33"/>
      <c r="JA75" s="33"/>
      <c r="JB75" s="33"/>
      <c r="JC75" s="33"/>
      <c r="JD75" s="33"/>
      <c r="JE75" s="33"/>
      <c r="JF75" s="33"/>
      <c r="JG75" s="33"/>
      <c r="JH75" s="33"/>
      <c r="JI75" s="33"/>
      <c r="JJ75" s="33"/>
      <c r="JK75" s="33"/>
      <c r="JL75" s="33"/>
      <c r="JM75" s="33"/>
      <c r="JN75" s="33"/>
      <c r="JO75" s="33"/>
      <c r="JP75" s="33"/>
      <c r="JQ75" s="33"/>
      <c r="JR75" s="33"/>
      <c r="JS75" s="33"/>
      <c r="JT75" s="33"/>
      <c r="JU75" s="33"/>
      <c r="JV75" s="33"/>
      <c r="JW75" s="33"/>
      <c r="JX75" s="33"/>
      <c r="JY75" s="33"/>
      <c r="JZ75" s="33"/>
      <c r="KA75" s="33"/>
      <c r="KB75" s="33"/>
      <c r="KC75" s="33"/>
      <c r="KD75" s="33"/>
      <c r="KE75" s="33"/>
      <c r="KF75" s="33"/>
      <c r="KG75" s="33"/>
      <c r="KH75" s="33"/>
      <c r="KI75" s="33"/>
      <c r="KJ75" s="33"/>
      <c r="KK75" s="33"/>
      <c r="KL75" s="33"/>
      <c r="KM75" s="33"/>
      <c r="KN75" s="33"/>
      <c r="KO75" s="33"/>
      <c r="KP75" s="33"/>
      <c r="KQ75" s="33"/>
      <c r="KR75" s="33"/>
      <c r="KS75" s="33"/>
      <c r="KT75" s="33"/>
      <c r="KU75" s="33"/>
    </row>
    <row r="76" spans="1:307" ht="10" customHeight="1">
      <c r="A76" s="28" t="s">
        <v>181</v>
      </c>
      <c r="B76" s="33">
        <f>B49*((140.12+16*2)/(140.02))</f>
        <v>96.03833800885586</v>
      </c>
      <c r="C76" s="33">
        <f>C49*((140.12+16*2)/(140.02))</f>
        <v>163.60275206399083</v>
      </c>
      <c r="D76" s="33">
        <f>D49*((140.12+16*2)/(140.02))</f>
        <v>93.398640194257965</v>
      </c>
      <c r="E76" s="33">
        <f>E49*((140.12+16*2)/(140.02))</f>
        <v>87.29257194686474</v>
      </c>
      <c r="F76" s="33">
        <f>F49*((140.12+16*2)/(140.02))</f>
        <v>47.560780574203683</v>
      </c>
      <c r="G76" s="33">
        <f>G49*((140.12+16*2)/(140.02))</f>
        <v>52.812640937008993</v>
      </c>
      <c r="H76" s="33">
        <f>H49*((140.12+16*2)/(140.02))</f>
        <v>42.402712212541068</v>
      </c>
      <c r="I76" s="33">
        <f>I49*((140.12+16*2)/(140.02))</f>
        <v>56.418285730609909</v>
      </c>
      <c r="J76" s="33">
        <f>J49*((140.12+16*2)/(140.02))</f>
        <v>62.807328010284238</v>
      </c>
      <c r="K76" s="33">
        <f>K49*((140.12+16*2)/(140.02))</f>
        <v>55.651600657048981</v>
      </c>
      <c r="L76" s="33">
        <f>L49*((140.12+16*2)/(140.02))</f>
        <v>89.335713298100274</v>
      </c>
      <c r="M76" s="33">
        <f>M49*((140.12+16*2)/(140.02))</f>
        <v>77.716199657191822</v>
      </c>
      <c r="N76" s="33">
        <f>N49*((140.12+16*2)/(140.02))</f>
        <v>81.617910027138976</v>
      </c>
      <c r="O76" s="33">
        <f>O49*((140.12+16*2)/(140.02))</f>
        <v>51.468329895729177</v>
      </c>
      <c r="P76" s="33">
        <f>P49*((140.12+16*2)/(140.02))</f>
        <v>40.668297743179544</v>
      </c>
      <c r="Q76" s="33">
        <f>Q49*((140.12+16*2)/(140.02))</f>
        <v>59.655400485644904</v>
      </c>
      <c r="R76" s="33">
        <f>R49*((140.12+16*2)/(140.02))</f>
        <v>48.069937151835447</v>
      </c>
      <c r="S76" s="33">
        <f>S49*((140.12+16*2)/(140.02))</f>
        <v>37.524913526639047</v>
      </c>
      <c r="T76" s="33">
        <f>T49*((140.12+16*2)/(140.02))</f>
        <v>39.702043450935577</v>
      </c>
      <c r="U76" s="33">
        <f>U49*((140.12+16*2)/(140.02))</f>
        <v>33.521728324525064</v>
      </c>
      <c r="V76" s="33">
        <f>V49*((140.12+16*2)/(140.02))</f>
        <v>14.775128924439366</v>
      </c>
      <c r="W76" s="33">
        <f>W49*((140.12+16*2)/(140.02))</f>
        <v>35.323321468361655</v>
      </c>
      <c r="X76" s="33">
        <f>X49*((140.12+16*2)/(140.02))</f>
        <v>29.073246236251965</v>
      </c>
      <c r="Y76" s="33">
        <f>Y49*((140.12+16*2)/(140.02))</f>
        <v>32.982577974575058</v>
      </c>
      <c r="Z76" s="33">
        <f>Z49*((140.12+16*2)/(140.02))</f>
        <v>28.840855963433793</v>
      </c>
      <c r="AA76" s="33">
        <f>AA49*((140.12+16*2)/(140.02))</f>
        <v>18.984582773889443</v>
      </c>
      <c r="AB76" s="33">
        <f>AB49*((140.12+16*2)/(140.02))</f>
        <v>28.03876840451364</v>
      </c>
      <c r="AC76" s="33">
        <f>AC49*((140.12+16*2)/(140.02))</f>
        <v>25.88474843593772</v>
      </c>
      <c r="AD76" s="33">
        <f>AD49*((140.12+16*2)/(140.02))</f>
        <v>41.693064476503352</v>
      </c>
      <c r="AE76" s="33">
        <f>AE49*((140.12+16*2)/(140.02))</f>
        <v>71.812835223539494</v>
      </c>
      <c r="AF76" s="33">
        <f>AF49*((140.12+16*2)/(140.02))</f>
        <v>53.655785544922153</v>
      </c>
      <c r="AG76" s="33">
        <f>AG49*((140.12+16*2)/(140.02))</f>
        <v>43.944441279817163</v>
      </c>
      <c r="AH76" s="33">
        <f>AH49*((140.12+16*2)/(140.02))</f>
        <v>56.054980017140409</v>
      </c>
      <c r="AI76" s="33">
        <f>AI49*((140.12+16*2)/(140.02))</f>
        <v>32.231565876303378</v>
      </c>
      <c r="AJ76" s="33">
        <f>AJ49*((140.12+16*2)/(140.02))</f>
        <v>23.243944293672335</v>
      </c>
      <c r="AK76" s="33">
        <f>AK49*((140.12+16*2)/(140.02))</f>
        <v>29.047431924010851</v>
      </c>
      <c r="AL76" s="33">
        <f>AL49*((140.12+16*2)/(140.02))</f>
        <v>32.346808341665472</v>
      </c>
      <c r="AM76" s="33">
        <f>AM49*((140.12+16*2)/(140.02))</f>
        <v>26.284562962433935</v>
      </c>
      <c r="AN76" s="33">
        <f>AN49*((140.12+16*2)/(140.02))</f>
        <v>106.42251388373089</v>
      </c>
      <c r="AO76" s="33">
        <f>AO49*((140.12+16*2)/(140.02))</f>
        <v>34.870771989715756</v>
      </c>
      <c r="AP76" s="33">
        <f>AP49*((140.12+16*2)/(140.02))</f>
        <v>15.650111184116552</v>
      </c>
      <c r="AQ76" s="33">
        <f>AQ49*((140.12+16*2)/(140.02))</f>
        <v>55.371699757177545</v>
      </c>
      <c r="AR76" s="33">
        <f>AR49*((140.12+16*2)/(140.02))</f>
        <v>59.430754506499071</v>
      </c>
      <c r="AS76" s="33">
        <f>AS49*((140.12+16*2)/(140.02))</f>
        <v>101.94594336523353</v>
      </c>
      <c r="AT76" s="33">
        <f>AT49*((140.12+16*2)/(140.02))</f>
        <v>54.860576374803593</v>
      </c>
      <c r="AU76" s="33">
        <f>AU49*((140.12+16*2)/(140.02))</f>
        <v>81.743232366804733</v>
      </c>
      <c r="AV76" s="33">
        <f>AV49*((140.12+16*2)/(140.02))</f>
        <v>42.013715112126832</v>
      </c>
      <c r="AW76" s="33">
        <f>AW49*((140.12+16*2)/(140.02))</f>
        <v>85.89878347378945</v>
      </c>
      <c r="AX76" s="33">
        <f>AX49*((140.12+16*2)/(140.02))</f>
        <v>70.218555592058266</v>
      </c>
      <c r="AY76" s="33">
        <f>AY49*((140.12+16*2)/(140.02))</f>
        <v>32.553691615483501</v>
      </c>
      <c r="AZ76" s="33">
        <f>AZ49*((140.12+16*2)/(140.02))</f>
        <v>222.77665416369089</v>
      </c>
      <c r="BA76" s="33">
        <f>BA49*((140.12+16*2)/(140.02))</f>
        <v>35.693449535780601</v>
      </c>
      <c r="BB76" s="33">
        <f>BB49*((140.12+16*2)/(140.02))</f>
        <v>57.026765947721749</v>
      </c>
      <c r="BC76" s="33"/>
      <c r="BD76" s="33">
        <f>BD49*((140.12+16*2)/(140.02))</f>
        <v>163.60275206399083</v>
      </c>
      <c r="BE76" s="33">
        <f>BE49*((140.12+16*2)/(140.02))</f>
        <v>163.29697538923008</v>
      </c>
      <c r="BF76" s="33">
        <f>BF49*((140.12+16*2)/(140.02))</f>
        <v>28.840855963433793</v>
      </c>
      <c r="BG76" s="33">
        <f>BG49*((140.12+16*2)/(140.02))</f>
        <v>31.093339094415082</v>
      </c>
      <c r="BH76" s="33"/>
      <c r="BI76" s="34">
        <f>BI49*((140.12+16*2)/(140.02))</f>
        <v>85.347033280959863</v>
      </c>
      <c r="BJ76" s="33">
        <f>BJ49*((140.12+16*2)/(140.02))</f>
        <v>89.096254820739901</v>
      </c>
      <c r="BK76" s="34">
        <f>BK49*((140.12+16*2)/(140.02))</f>
        <v>65.297917440365651</v>
      </c>
      <c r="BL76" s="33">
        <f>BL49*((140.12+16*2)/(140.02))</f>
        <v>64.314515069275814</v>
      </c>
      <c r="BM76" s="34">
        <f>BM49*((140.12+16*2)/(140.02))</f>
        <v>503.99371518354519</v>
      </c>
      <c r="BN76" s="33">
        <f>BN49*((140.12+16*2)/(140.02))</f>
        <v>534.55294386516209</v>
      </c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  <c r="FP76" s="33"/>
      <c r="FQ76" s="33"/>
      <c r="FR76" s="33"/>
      <c r="FS76" s="33"/>
      <c r="FT76" s="33"/>
      <c r="FU76" s="33"/>
      <c r="FV76" s="33"/>
      <c r="FW76" s="33"/>
      <c r="FX76" s="33"/>
      <c r="FY76" s="33"/>
      <c r="FZ76" s="33"/>
      <c r="GA76" s="33"/>
      <c r="GB76" s="33"/>
      <c r="GC76" s="33"/>
      <c r="GD76" s="33"/>
      <c r="GE76" s="33"/>
      <c r="GF76" s="33"/>
      <c r="GG76" s="33"/>
      <c r="GH76" s="33"/>
      <c r="GI76" s="33"/>
      <c r="GJ76" s="33"/>
      <c r="GK76" s="33"/>
      <c r="GL76" s="33"/>
      <c r="GM76" s="33"/>
      <c r="GN76" s="33"/>
      <c r="GO76" s="33"/>
      <c r="GP76" s="33"/>
      <c r="GQ76" s="33"/>
      <c r="GR76" s="33"/>
      <c r="GS76" s="33"/>
      <c r="GT76" s="33"/>
      <c r="GU76" s="33"/>
      <c r="GV76" s="33"/>
      <c r="GW76" s="33"/>
      <c r="GX76" s="33"/>
      <c r="GY76" s="33"/>
      <c r="GZ76" s="33"/>
      <c r="HA76" s="33"/>
      <c r="HB76" s="33"/>
      <c r="HC76" s="33"/>
      <c r="HD76" s="33"/>
      <c r="HE76" s="33"/>
      <c r="HF76" s="33"/>
      <c r="HG76" s="33"/>
      <c r="HH76" s="33"/>
      <c r="HI76" s="33"/>
      <c r="HJ76" s="33"/>
      <c r="HK76" s="33"/>
      <c r="HL76" s="33"/>
      <c r="HM76" s="33"/>
      <c r="HN76" s="33"/>
      <c r="HO76" s="33"/>
      <c r="HP76" s="33"/>
      <c r="HQ76" s="33"/>
      <c r="HR76" s="33"/>
      <c r="HS76" s="33"/>
      <c r="HT76" s="33"/>
      <c r="HU76" s="33"/>
      <c r="HV76" s="33"/>
      <c r="HW76" s="33"/>
      <c r="HX76" s="33"/>
      <c r="HY76" s="33"/>
      <c r="HZ76" s="33"/>
      <c r="IA76" s="33"/>
      <c r="IB76" s="33"/>
      <c r="IC76" s="33"/>
      <c r="ID76" s="33"/>
      <c r="IE76" s="33"/>
      <c r="IF76" s="33"/>
      <c r="IG76" s="33"/>
      <c r="IH76" s="33"/>
      <c r="II76" s="33"/>
      <c r="IJ76" s="33"/>
      <c r="IK76" s="33"/>
      <c r="IL76" s="33"/>
      <c r="IM76" s="33"/>
      <c r="IN76" s="33"/>
      <c r="IO76" s="33"/>
      <c r="IP76" s="33"/>
      <c r="IQ76" s="33"/>
      <c r="IR76" s="33"/>
      <c r="IS76" s="33"/>
      <c r="IT76" s="33"/>
      <c r="IU76" s="33"/>
      <c r="IV76" s="33"/>
      <c r="IW76" s="33"/>
      <c r="IX76" s="33"/>
      <c r="IY76" s="33"/>
      <c r="IZ76" s="33"/>
      <c r="JA76" s="33"/>
      <c r="JB76" s="33"/>
      <c r="JC76" s="33"/>
      <c r="JD76" s="33"/>
      <c r="JE76" s="33"/>
      <c r="JF76" s="33"/>
      <c r="JG76" s="33"/>
      <c r="JH76" s="33"/>
      <c r="JI76" s="33"/>
      <c r="JJ76" s="33"/>
      <c r="JK76" s="33"/>
      <c r="JL76" s="33"/>
      <c r="JM76" s="33"/>
      <c r="JN76" s="33"/>
      <c r="JO76" s="33"/>
      <c r="JP76" s="33"/>
      <c r="JQ76" s="33"/>
      <c r="JR76" s="33"/>
      <c r="JS76" s="33"/>
      <c r="JT76" s="33"/>
      <c r="JU76" s="33"/>
      <c r="JV76" s="33"/>
      <c r="JW76" s="33"/>
      <c r="JX76" s="33"/>
      <c r="JY76" s="33"/>
      <c r="JZ76" s="33"/>
      <c r="KA76" s="33"/>
      <c r="KB76" s="33"/>
      <c r="KC76" s="33"/>
      <c r="KD76" s="33"/>
      <c r="KE76" s="33"/>
      <c r="KF76" s="33"/>
      <c r="KG76" s="33"/>
      <c r="KH76" s="33"/>
      <c r="KI76" s="33"/>
      <c r="KJ76" s="33"/>
      <c r="KK76" s="33"/>
      <c r="KL76" s="33"/>
      <c r="KM76" s="33"/>
      <c r="KN76" s="33"/>
      <c r="KO76" s="33"/>
      <c r="KP76" s="33"/>
      <c r="KQ76" s="33"/>
      <c r="KR76" s="33"/>
      <c r="KS76" s="33"/>
      <c r="KT76" s="33"/>
      <c r="KU76" s="33"/>
    </row>
    <row r="77" spans="1:307" ht="10" customHeight="1">
      <c r="A77" s="35" t="s">
        <v>182</v>
      </c>
      <c r="B77" s="33">
        <f>B50*((232.038+16*2)/(232.038))</f>
        <v>19.813830816504197</v>
      </c>
      <c r="C77" s="33">
        <f>C50*((232.038+16*2)/(232.038))</f>
        <v>39.808816657616418</v>
      </c>
      <c r="D77" s="33">
        <f>D50*((232.038+16*2)/(232.038))</f>
        <v>6.9526206052456931</v>
      </c>
      <c r="E77" s="33">
        <f>E50*((232.038+16*2)/(232.038))</f>
        <v>4.7426886122100687</v>
      </c>
      <c r="F77" s="33">
        <f>F50*((232.038+16*2)/(232.038))</f>
        <v>3.4858118381472001</v>
      </c>
      <c r="G77" s="33">
        <f>G50*((232.038+16*2)/(232.038))</f>
        <v>4.1929650419327871</v>
      </c>
      <c r="H77" s="33">
        <f>H50*((232.038+16*2)/(232.038))</f>
        <v>2.6003483808686507</v>
      </c>
      <c r="I77" s="33">
        <f>I50*((232.038+16*2)/(232.038))</f>
        <v>3.6837510123341866</v>
      </c>
      <c r="J77" s="33">
        <f>J50*((232.038+16*2)/(232.038))</f>
        <v>4.5737092079745549</v>
      </c>
      <c r="K77" s="33">
        <f>K50*((232.038+16*2)/(232.038))</f>
        <v>4.0442404080366154</v>
      </c>
      <c r="L77" s="33">
        <f>L50*((232.038+16*2)/(232.038))</f>
        <v>6.8386021789534484</v>
      </c>
      <c r="M77" s="33">
        <f>M50*((232.038+16*2)/(232.038))</f>
        <v>4.0533436756048582</v>
      </c>
      <c r="N77" s="33">
        <f>N50*((232.038+16*2)/(232.038))</f>
        <v>4.9364744205690458</v>
      </c>
      <c r="O77" s="33">
        <f>O50*((232.038+16*2)/(232.038))</f>
        <v>2.7739363143105877</v>
      </c>
      <c r="P77" s="33">
        <f>P50*((232.038+16*2)/(232.038))</f>
        <v>1.4605623859023091</v>
      </c>
      <c r="Q77" s="33">
        <f>Q50*((232.038+16*2)/(232.038))</f>
        <v>2.5572216507640992</v>
      </c>
      <c r="R77" s="33">
        <f>R50*((232.038+16*2)/(232.038))</f>
        <v>5.6101162206190374</v>
      </c>
      <c r="S77" s="33">
        <f>S50*((232.038+16*2)/(232.038))</f>
        <v>1.8794833803083979</v>
      </c>
      <c r="T77" s="33">
        <f>T50*((232.038+16*2)/(232.038))</f>
        <v>2.0493162158784339</v>
      </c>
      <c r="U77" s="33">
        <f>U50*((232.038+16*2)/(232.038))</f>
        <v>2.4237449900447343</v>
      </c>
      <c r="V77" s="33">
        <f>V50*((232.038+16*2)/(232.038))</f>
        <v>0.92841950111619653</v>
      </c>
      <c r="W77" s="33">
        <f>W50*((232.038+16*2)/(232.038))</f>
        <v>3.2155016867926802</v>
      </c>
      <c r="X77" s="33">
        <f>X50*((232.038+16*2)/(232.038))</f>
        <v>1.7549393008903718</v>
      </c>
      <c r="Y77" s="33">
        <f>Y50*((232.038+16*2)/(232.038))</f>
        <v>2.376180417000664</v>
      </c>
      <c r="Z77" s="33">
        <f>Z50*((232.038+16*2)/(232.038))</f>
        <v>3.4645898456287338</v>
      </c>
      <c r="AA77" s="33">
        <f>AA50*((232.038+16*2)/(232.038))</f>
        <v>1.1603252424171904</v>
      </c>
      <c r="AB77" s="33">
        <f>AB50*((232.038+16*2)/(232.038))</f>
        <v>2.0953446125203632</v>
      </c>
      <c r="AC77" s="33">
        <f>AC50*((232.038+16*2)/(232.038))</f>
        <v>0</v>
      </c>
      <c r="AD77" s="33">
        <f>AD50*((232.038+16*2)/(232.038))</f>
        <v>0.50693821270653949</v>
      </c>
      <c r="AE77" s="33">
        <f>AE50*((232.038+16*2)/(232.038))</f>
        <v>3.7738733612597941</v>
      </c>
      <c r="AF77" s="33">
        <f>AF50*((232.038+16*2)/(232.038))</f>
        <v>3.4922410208672718</v>
      </c>
      <c r="AG77" s="33">
        <f>AG50*((232.038+16*2)/(232.038))</f>
        <v>2.8501192847723216</v>
      </c>
      <c r="AH77" s="33">
        <f>AH50*((232.038+16*2)/(232.038))</f>
        <v>5.7063832751532084</v>
      </c>
      <c r="AI77" s="33">
        <f>AI50*((232.038+16*2)/(232.038))</f>
        <v>1.6582170829777878</v>
      </c>
      <c r="AJ77" s="33">
        <f>AJ50*((232.038+16*2)/(232.038))</f>
        <v>1.3293046466527034</v>
      </c>
      <c r="AK77" s="33">
        <f>AK50*((232.038+16*2)/(232.038))</f>
        <v>2.320138426033667</v>
      </c>
      <c r="AL77" s="33">
        <f>AL50*((232.038+16*2)/(232.038))</f>
        <v>3.46971043363587</v>
      </c>
      <c r="AM77" s="33">
        <f>AM50*((232.038+16*2)/(232.038))</f>
        <v>1.1322189038002397</v>
      </c>
      <c r="AN77" s="33">
        <f>AN50*((232.038+16*2)/(232.038))</f>
        <v>2.2984043747144867</v>
      </c>
      <c r="AO77" s="33">
        <f>AO50*((232.038+16*2)/(232.038))</f>
        <v>1.483206763978314</v>
      </c>
      <c r="AP77" s="33">
        <f>AP50*((232.038+16*2)/(232.038))</f>
        <v>1.1265293615700878</v>
      </c>
      <c r="AQ77" s="33">
        <f>AQ50*((232.038+16*2)/(232.038))</f>
        <v>1.4644881700411139</v>
      </c>
      <c r="AR77" s="33">
        <f>AR50*((232.038+16*2)/(232.038))</f>
        <v>2.0493162158784339</v>
      </c>
      <c r="AS77" s="33">
        <f>AS50*((232.038+16*2)/(232.038))</f>
        <v>2.7852585033485893</v>
      </c>
      <c r="AT77" s="33">
        <f>AT50*((232.038+16*2)/(232.038))</f>
        <v>15.861533410906835</v>
      </c>
      <c r="AU77" s="33">
        <f>AU50*((232.038+16*2)/(232.038))</f>
        <v>4.6075050888216591</v>
      </c>
      <c r="AV77" s="33">
        <f>AV50*((232.038+16*2)/(232.038))</f>
        <v>2.5248481554745341</v>
      </c>
      <c r="AW77" s="33">
        <f>AW50*((232.038+16*2)/(232.038))</f>
        <v>17.911703058119791</v>
      </c>
      <c r="AX77" s="33">
        <f>AX50*((232.038+16*2)/(232.038))</f>
        <v>6.0007601901412695</v>
      </c>
      <c r="AY77" s="33">
        <f>AY50*((232.038+16*2)/(232.038))</f>
        <v>0.83363172756186499</v>
      </c>
      <c r="AZ77" s="33">
        <f>AZ50*((232.038+16*2)/(232.038))</f>
        <v>16.722873209129538</v>
      </c>
      <c r="BA77" s="33">
        <f>BA50*((232.038+16*2)/(232.038))</f>
        <v>2.264324016755876</v>
      </c>
      <c r="BB77" s="33">
        <f>BB50*((232.038+16*2)/(232.038))</f>
        <v>4.1906892250407264</v>
      </c>
      <c r="BC77" s="33"/>
      <c r="BD77" s="33">
        <f>BD50*((232.038+16*2)/(232.038))</f>
        <v>39.808816657616418</v>
      </c>
      <c r="BE77" s="33">
        <f>BE50*((232.038+16*2)/(232.038))</f>
        <v>38.540731485360155</v>
      </c>
      <c r="BF77" s="33">
        <f>BF50*((232.038+16*2)/(232.038))</f>
        <v>3.4645898456287338</v>
      </c>
      <c r="BG77" s="33">
        <f>BG50*((232.038+16*2)/(232.038))</f>
        <v>2.7149357613839111</v>
      </c>
      <c r="BH77" s="33"/>
      <c r="BI77" s="34">
        <f>BI50*((232.038+16*2)/(232.038))</f>
        <v>7.0254467457916387</v>
      </c>
      <c r="BJ77" s="33">
        <f>BJ50*((232.038+16*2)/(232.038))</f>
        <v>5.4278232875649675</v>
      </c>
      <c r="BK77" s="34">
        <f>BK50*((232.038+16*2)/(232.038))</f>
        <v>6.6317304234651226</v>
      </c>
      <c r="BL77" s="33">
        <f>BL50*((232.038+16*2)/(232.038))</f>
        <v>5.1774834294382819</v>
      </c>
      <c r="BM77" s="34">
        <f>BM50*((232.038+16*2)/(232.038))</f>
        <v>119.48038683319112</v>
      </c>
      <c r="BN77" s="33">
        <f>BN50*((232.038+16*2)/(232.038))</f>
        <v>121.21000767115731</v>
      </c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  <c r="FP77" s="33"/>
      <c r="FQ77" s="33"/>
      <c r="FR77" s="33"/>
      <c r="FS77" s="33"/>
      <c r="FT77" s="33"/>
      <c r="FU77" s="33"/>
      <c r="FV77" s="33"/>
      <c r="FW77" s="33"/>
      <c r="FX77" s="33"/>
      <c r="FY77" s="33"/>
      <c r="FZ77" s="33"/>
      <c r="GA77" s="33"/>
      <c r="GB77" s="33"/>
      <c r="GC77" s="33"/>
      <c r="GD77" s="33"/>
      <c r="GE77" s="33"/>
      <c r="GF77" s="33"/>
      <c r="GG77" s="33"/>
      <c r="GH77" s="33"/>
      <c r="GI77" s="33"/>
      <c r="GJ77" s="33"/>
      <c r="GK77" s="33"/>
      <c r="GL77" s="33"/>
      <c r="GM77" s="33"/>
      <c r="GN77" s="33"/>
      <c r="GO77" s="33"/>
      <c r="GP77" s="33"/>
      <c r="GQ77" s="33"/>
      <c r="GR77" s="33"/>
      <c r="GS77" s="33"/>
      <c r="GT77" s="33"/>
      <c r="GU77" s="33"/>
      <c r="GV77" s="33"/>
      <c r="GW77" s="33"/>
      <c r="GX77" s="33"/>
      <c r="GY77" s="33"/>
      <c r="GZ77" s="33"/>
      <c r="HA77" s="33"/>
      <c r="HB77" s="33"/>
      <c r="HC77" s="33"/>
      <c r="HD77" s="33"/>
      <c r="HE77" s="33"/>
      <c r="HF77" s="33"/>
      <c r="HG77" s="33"/>
      <c r="HH77" s="33"/>
      <c r="HI77" s="33"/>
      <c r="HJ77" s="33"/>
      <c r="HK77" s="33"/>
      <c r="HL77" s="33"/>
      <c r="HM77" s="33"/>
      <c r="HN77" s="33"/>
      <c r="HO77" s="33"/>
      <c r="HP77" s="33"/>
      <c r="HQ77" s="33"/>
      <c r="HR77" s="33"/>
      <c r="HS77" s="33"/>
      <c r="HT77" s="33"/>
      <c r="HU77" s="33"/>
      <c r="HV77" s="33"/>
      <c r="HW77" s="33"/>
      <c r="HX77" s="33"/>
      <c r="HY77" s="33"/>
      <c r="HZ77" s="33"/>
      <c r="IA77" s="33"/>
      <c r="IB77" s="33"/>
      <c r="IC77" s="33"/>
      <c r="ID77" s="33"/>
      <c r="IE77" s="33"/>
      <c r="IF77" s="33"/>
      <c r="IG77" s="33"/>
      <c r="IH77" s="33"/>
      <c r="II77" s="33"/>
      <c r="IJ77" s="33"/>
      <c r="IK77" s="33"/>
      <c r="IL77" s="33"/>
      <c r="IM77" s="33"/>
      <c r="IN77" s="33"/>
      <c r="IO77" s="33"/>
      <c r="IP77" s="33"/>
      <c r="IQ77" s="33"/>
      <c r="IR77" s="33"/>
      <c r="IS77" s="33"/>
      <c r="IT77" s="33"/>
      <c r="IU77" s="33"/>
      <c r="IV77" s="33"/>
      <c r="IW77" s="33"/>
      <c r="IX77" s="33"/>
      <c r="IY77" s="33"/>
      <c r="IZ77" s="33"/>
      <c r="JA77" s="33"/>
      <c r="JB77" s="33"/>
      <c r="JC77" s="33"/>
      <c r="JD77" s="33"/>
      <c r="JE77" s="33"/>
      <c r="JF77" s="33"/>
      <c r="JG77" s="33"/>
      <c r="JH77" s="33"/>
      <c r="JI77" s="33"/>
      <c r="JJ77" s="33"/>
      <c r="JK77" s="33"/>
      <c r="JL77" s="33"/>
      <c r="JM77" s="33"/>
      <c r="JN77" s="33"/>
      <c r="JO77" s="33"/>
      <c r="JP77" s="33"/>
      <c r="JQ77" s="33"/>
      <c r="JR77" s="33"/>
      <c r="JS77" s="33"/>
      <c r="JT77" s="33"/>
      <c r="JU77" s="33"/>
      <c r="JV77" s="33"/>
      <c r="JW77" s="33"/>
      <c r="JX77" s="33"/>
      <c r="JY77" s="33"/>
      <c r="JZ77" s="33"/>
      <c r="KA77" s="33"/>
      <c r="KB77" s="33"/>
      <c r="KC77" s="33"/>
      <c r="KD77" s="33"/>
      <c r="KE77" s="33"/>
      <c r="KF77" s="33"/>
      <c r="KG77" s="33"/>
      <c r="KH77" s="33"/>
      <c r="KI77" s="33"/>
      <c r="KJ77" s="33"/>
      <c r="KK77" s="33"/>
      <c r="KL77" s="33"/>
      <c r="KM77" s="33"/>
      <c r="KN77" s="33"/>
      <c r="KO77" s="33"/>
      <c r="KP77" s="33"/>
      <c r="KQ77" s="33"/>
      <c r="KR77" s="33"/>
      <c r="KS77" s="33"/>
      <c r="KT77" s="33"/>
      <c r="KU77" s="33"/>
    </row>
    <row r="78" spans="1:307" ht="10" customHeight="1">
      <c r="A78" s="35" t="s">
        <v>183</v>
      </c>
      <c r="B78" s="33">
        <f>B51*((144.24*2+16*3)/(144.24*2))</f>
        <v>32.019778785357737</v>
      </c>
      <c r="C78" s="33">
        <f>C51*((144.24*2+16*3)/(144.24*2))</f>
        <v>52.445589101497511</v>
      </c>
      <c r="D78" s="33">
        <f>D51*((144.24*2+16*3)/(144.24*2))</f>
        <v>37.942645590682197</v>
      </c>
      <c r="E78" s="33">
        <f>E51*((144.24*2+16*3)/(144.24*2))</f>
        <v>39.918859068219639</v>
      </c>
      <c r="F78" s="33">
        <f>F51*((144.24*2+16*3)/(144.24*2))</f>
        <v>24.65525474209651</v>
      </c>
      <c r="G78" s="33">
        <f>G51*((144.24*2+16*3)/(144.24*2))</f>
        <v>24.850158402662231</v>
      </c>
      <c r="H78" s="33">
        <f>H51*((144.24*2+16*3)/(144.24*2))</f>
        <v>18.416762978369384</v>
      </c>
      <c r="I78" s="33">
        <f>I51*((144.24*2+16*3)/(144.24*2))</f>
        <v>27.586391181364394</v>
      </c>
      <c r="J78" s="33">
        <f>J51*((144.24*2+16*3)/(144.24*2))</f>
        <v>29.34157387687188</v>
      </c>
      <c r="K78" s="33">
        <f>K51*((144.24*2+16*3)/(144.24*2))</f>
        <v>26.073700831946756</v>
      </c>
      <c r="L78" s="33">
        <f>L51*((144.24*2+16*3)/(144.24*2))</f>
        <v>34.967594592346096</v>
      </c>
      <c r="M78" s="33">
        <f>M51*((144.24*2+16*3)/(144.24*2))</f>
        <v>34.712271963394343</v>
      </c>
      <c r="N78" s="33">
        <f>N51*((144.24*2+16*3)/(144.24*2))</f>
        <v>33.052674875207991</v>
      </c>
      <c r="O78" s="33">
        <f>O51*((144.24*2+16*3)/(144.24*2))</f>
        <v>23.907482529118138</v>
      </c>
      <c r="P78" s="33">
        <f>P51*((144.24*2+16*3)/(144.24*2))</f>
        <v>21.830084775374377</v>
      </c>
      <c r="Q78" s="33">
        <f>Q51*((144.24*2+16*3)/(144.24*2))</f>
        <v>32.066725956738772</v>
      </c>
      <c r="R78" s="33">
        <f>R51*((144.24*2+16*3)/(144.24*2))</f>
        <v>21.916689184692178</v>
      </c>
      <c r="S78" s="33">
        <f>S51*((144.24*2+16*3)/(144.24*2))</f>
        <v>20.205304409317804</v>
      </c>
      <c r="T78" s="33">
        <f>T51*((144.24*2+16*3)/(144.24*2))</f>
        <v>23.675371048252913</v>
      </c>
      <c r="U78" s="33">
        <f>U51*((144.24*2+16*3)/(144.24*2))</f>
        <v>16.842662229617304</v>
      </c>
      <c r="V78" s="33">
        <f>V51*((144.24*2+16*3)/(144.24*2))</f>
        <v>9.1451923460898517</v>
      </c>
      <c r="W78" s="33">
        <f>W51*((144.24*2+16*3)/(144.24*2))</f>
        <v>19.427730948419299</v>
      </c>
      <c r="X78" s="33">
        <f>X51*((144.24*2+16*3)/(144.24*2))</f>
        <v>14.959584941763728</v>
      </c>
      <c r="Y78" s="33">
        <f>Y51*((144.24*2+16*3)/(144.24*2))</f>
        <v>16.704911647254576</v>
      </c>
      <c r="Z78" s="33">
        <f>Z51*((144.24*2+16*3)/(144.24*2))</f>
        <v>18.220751247920134</v>
      </c>
      <c r="AA78" s="33">
        <f>AA51*((144.24*2+16*3)/(144.24*2))</f>
        <v>12.355562396006656</v>
      </c>
      <c r="AB78" s="33">
        <f>AB51*((144.24*2+16*3)/(144.24*2))</f>
        <v>14.838222129783693</v>
      </c>
      <c r="AC78" s="33">
        <f>AC51*((144.24*2+16*3)/(144.24*2))</f>
        <v>19.376293178036608</v>
      </c>
      <c r="AD78" s="33">
        <f>AD51*((144.24*2+16*3)/(144.24*2))</f>
        <v>26.985933943427625</v>
      </c>
      <c r="AE78" s="33">
        <f>AE51*((144.24*2+16*3)/(144.24*2))</f>
        <v>34.341535108153082</v>
      </c>
      <c r="AF78" s="33">
        <f>AF51*((144.24*2+16*3)/(144.24*2))</f>
        <v>28.856589184692179</v>
      </c>
      <c r="AG78" s="33">
        <f>AG51*((144.24*2+16*3)/(144.24*2))</f>
        <v>25.530979866888519</v>
      </c>
      <c r="AH78" s="33">
        <f>AH51*((144.24*2+16*3)/(144.24*2))</f>
        <v>23.756610066555741</v>
      </c>
      <c r="AI78" s="33">
        <f>AI51*((144.24*2+16*3)/(144.24*2))</f>
        <v>19.728484442595668</v>
      </c>
      <c r="AJ78" s="33">
        <f>AJ51*((144.24*2+16*3)/(144.24*2))</f>
        <v>14.12229234608985</v>
      </c>
      <c r="AK78" s="33">
        <f>AK51*((144.24*2+16*3)/(144.24*2))</f>
        <v>16.383221464226288</v>
      </c>
      <c r="AL78" s="33">
        <f>AL51*((144.24*2+16*3)/(144.24*2))</f>
        <v>17.286240099833613</v>
      </c>
      <c r="AM78" s="33">
        <f>AM51*((144.24*2+16*3)/(144.24*2))</f>
        <v>13.021454076539102</v>
      </c>
      <c r="AN78" s="33">
        <f>AN51*((144.24*2+16*3)/(144.24*2))</f>
        <v>46.132156821963399</v>
      </c>
      <c r="AO78" s="33">
        <f>AO51*((144.24*2+16*3)/(144.24*2))</f>
        <v>17.002165973377707</v>
      </c>
      <c r="AP78" s="33">
        <f>AP51*((144.24*2+16*3)/(144.24*2))</f>
        <v>10.069205990016641</v>
      </c>
      <c r="AQ78" s="33">
        <f>AQ51*((144.24*2+16*3)/(144.24*2))</f>
        <v>31.373890682196343</v>
      </c>
      <c r="AR78" s="33">
        <f>AR51*((144.24*2+16*3)/(144.24*2))</f>
        <v>27.876588851913478</v>
      </c>
      <c r="AS78" s="33">
        <f>AS51*((144.24*2+16*3)/(144.24*2))</f>
        <v>49.811123793677211</v>
      </c>
      <c r="AT78" s="33">
        <f>AT51*((144.24*2+16*3)/(144.24*2))</f>
        <v>18.706552412645593</v>
      </c>
      <c r="AU78" s="33">
        <f>AU51*((144.24*2+16*3)/(144.24*2))</f>
        <v>36.027434276206321</v>
      </c>
      <c r="AV78" s="33">
        <f>AV51*((144.24*2+16*3)/(144.24*2))</f>
        <v>19.590208985024962</v>
      </c>
      <c r="AW78" s="33">
        <f>AW51*((144.24*2+16*3)/(144.24*2))</f>
        <v>28.781823627287856</v>
      </c>
      <c r="AX78" s="33">
        <f>AX51*((144.24*2+16*3)/(144.24*2))</f>
        <v>26.367864226289516</v>
      </c>
      <c r="AY78" s="33">
        <f>AY51*((144.24*2+16*3)/(144.24*2))</f>
        <v>18.544890848585691</v>
      </c>
      <c r="AZ78" s="33">
        <f>AZ51*((144.24*2+16*3)/(144.24*2))</f>
        <v>62.820972296173046</v>
      </c>
      <c r="BA78" s="33">
        <f>BA51*((144.24*2+16*3)/(144.24*2))</f>
        <v>19.376293178036608</v>
      </c>
      <c r="BB78" s="33">
        <f>BB51*((144.24*2+16*3)/(144.24*2))</f>
        <v>28.81040016638935</v>
      </c>
      <c r="BC78" s="33"/>
      <c r="BD78" s="33">
        <f>BD51*((144.24*2+16*3)/(144.24*2))</f>
        <v>52.445589101497511</v>
      </c>
      <c r="BE78" s="33">
        <f>BE51*((144.24*2+16*3)/(144.24*2))</f>
        <v>55.41661605657238</v>
      </c>
      <c r="BF78" s="33">
        <f>BF51*((144.24*2+16*3)/(144.24*2))</f>
        <v>18.220751247920134</v>
      </c>
      <c r="BG78" s="33">
        <f>BG51*((144.24*2+16*3)/(144.24*2))</f>
        <v>16.096872878535773</v>
      </c>
      <c r="BH78" s="33"/>
      <c r="BI78" s="34">
        <f>BI51*((144.24*2+16*3)/(144.24*2))</f>
        <v>35.563211314475872</v>
      </c>
      <c r="BJ78" s="33">
        <f>BJ51*((144.24*2+16*3)/(144.24*2))</f>
        <v>34.571780366056572</v>
      </c>
      <c r="BK78" s="34">
        <f>BK51*((144.24*2+16*3)/(144.24*2))</f>
        <v>32.962163061564063</v>
      </c>
      <c r="BL78" s="33">
        <f>BL51*((144.24*2+16*3)/(144.24*2))</f>
        <v>33.696988352745429</v>
      </c>
      <c r="BM78" s="34">
        <f>BM51*((144.24*2+16*3)/(144.24*2))</f>
        <v>233.27787021630618</v>
      </c>
      <c r="BN78" s="33">
        <f>BN51*((144.24*2+16*3)/(144.24*2))</f>
        <v>237.0919633943428</v>
      </c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  <c r="FP78" s="33"/>
      <c r="FQ78" s="33"/>
      <c r="FR78" s="33"/>
      <c r="FS78" s="33"/>
      <c r="FT78" s="33"/>
      <c r="FU78" s="33"/>
      <c r="FV78" s="33"/>
      <c r="FW78" s="33"/>
      <c r="FX78" s="33"/>
      <c r="FY78" s="33"/>
      <c r="FZ78" s="33"/>
      <c r="GA78" s="33"/>
      <c r="GB78" s="33"/>
      <c r="GC78" s="33"/>
      <c r="GD78" s="33"/>
      <c r="GE78" s="33"/>
      <c r="GF78" s="33"/>
      <c r="GG78" s="33"/>
      <c r="GH78" s="33"/>
      <c r="GI78" s="33"/>
      <c r="GJ78" s="33"/>
      <c r="GK78" s="33"/>
      <c r="GL78" s="33"/>
      <c r="GM78" s="33"/>
      <c r="GN78" s="33"/>
      <c r="GO78" s="33"/>
      <c r="GP78" s="33"/>
      <c r="GQ78" s="33"/>
      <c r="GR78" s="33"/>
      <c r="GS78" s="33"/>
      <c r="GT78" s="33"/>
      <c r="GU78" s="33"/>
      <c r="GV78" s="33"/>
      <c r="GW78" s="33"/>
      <c r="GX78" s="33"/>
      <c r="GY78" s="33"/>
      <c r="GZ78" s="33"/>
      <c r="HA78" s="33"/>
      <c r="HB78" s="33"/>
      <c r="HC78" s="33"/>
      <c r="HD78" s="33"/>
      <c r="HE78" s="33"/>
      <c r="HF78" s="33"/>
      <c r="HG78" s="33"/>
      <c r="HH78" s="33"/>
      <c r="HI78" s="33"/>
      <c r="HJ78" s="33"/>
      <c r="HK78" s="33"/>
      <c r="HL78" s="33"/>
      <c r="HM78" s="33"/>
      <c r="HN78" s="33"/>
      <c r="HO78" s="33"/>
      <c r="HP78" s="33"/>
      <c r="HQ78" s="33"/>
      <c r="HR78" s="33"/>
      <c r="HS78" s="33"/>
      <c r="HT78" s="33"/>
      <c r="HU78" s="33"/>
      <c r="HV78" s="33"/>
      <c r="HW78" s="33"/>
      <c r="HX78" s="33"/>
      <c r="HY78" s="33"/>
      <c r="HZ78" s="33"/>
      <c r="IA78" s="33"/>
      <c r="IB78" s="33"/>
      <c r="IC78" s="33"/>
      <c r="ID78" s="33"/>
      <c r="IE78" s="33"/>
      <c r="IF78" s="33"/>
      <c r="IG78" s="33"/>
      <c r="IH78" s="33"/>
      <c r="II78" s="33"/>
      <c r="IJ78" s="33"/>
      <c r="IK78" s="33"/>
      <c r="IL78" s="33"/>
      <c r="IM78" s="33"/>
      <c r="IN78" s="33"/>
      <c r="IO78" s="33"/>
      <c r="IP78" s="33"/>
      <c r="IQ78" s="33"/>
      <c r="IR78" s="33"/>
      <c r="IS78" s="33"/>
      <c r="IT78" s="33"/>
      <c r="IU78" s="33"/>
      <c r="IV78" s="33"/>
      <c r="IW78" s="33"/>
      <c r="IX78" s="33"/>
      <c r="IY78" s="33"/>
      <c r="IZ78" s="33"/>
      <c r="JA78" s="33"/>
      <c r="JB78" s="33"/>
      <c r="JC78" s="33"/>
      <c r="JD78" s="33"/>
      <c r="JE78" s="33"/>
      <c r="JF78" s="33"/>
      <c r="JG78" s="33"/>
      <c r="JH78" s="33"/>
      <c r="JI78" s="33"/>
      <c r="JJ78" s="33"/>
      <c r="JK78" s="33"/>
      <c r="JL78" s="33"/>
      <c r="JM78" s="33"/>
      <c r="JN78" s="33"/>
      <c r="JO78" s="33"/>
      <c r="JP78" s="33"/>
      <c r="JQ78" s="33"/>
      <c r="JR78" s="33"/>
      <c r="JS78" s="33"/>
      <c r="JT78" s="33"/>
      <c r="JU78" s="33"/>
      <c r="JV78" s="33"/>
      <c r="JW78" s="33"/>
      <c r="JX78" s="33"/>
      <c r="JY78" s="33"/>
      <c r="JZ78" s="33"/>
      <c r="KA78" s="33"/>
      <c r="KB78" s="33"/>
      <c r="KC78" s="33"/>
      <c r="KD78" s="33"/>
      <c r="KE78" s="33"/>
      <c r="KF78" s="33"/>
      <c r="KG78" s="33"/>
      <c r="KH78" s="33"/>
      <c r="KI78" s="33"/>
      <c r="KJ78" s="33"/>
      <c r="KK78" s="33"/>
      <c r="KL78" s="33"/>
      <c r="KM78" s="33"/>
      <c r="KN78" s="33"/>
      <c r="KO78" s="33"/>
      <c r="KP78" s="33"/>
      <c r="KQ78" s="33"/>
      <c r="KR78" s="33"/>
      <c r="KS78" s="33"/>
      <c r="KT78" s="33"/>
      <c r="KU78" s="33"/>
    </row>
    <row r="79" spans="1:307" ht="10" customHeight="1">
      <c r="A79" s="35" t="s">
        <v>184</v>
      </c>
      <c r="B79" s="33">
        <f>B52*((238.03*2+16*3)/(238.03*2))</f>
        <v>3.3516898752258117</v>
      </c>
      <c r="C79" s="33">
        <f>C52*((238.03*2+16*3)/(238.03*2))</f>
        <v>8.2915988089736583</v>
      </c>
      <c r="D79" s="33">
        <f>D52*((238.03*2+16*3)/(238.03*2))</f>
        <v>1.7393076502961811</v>
      </c>
      <c r="E79" s="33">
        <f>E52*((238.03*2+16*3)/(238.03*2))</f>
        <v>1.3840705751375877</v>
      </c>
      <c r="F79" s="33">
        <f>F52*((238.03*2+16*3)/(238.03*2))</f>
        <v>0.83492271352350533</v>
      </c>
      <c r="G79" s="33">
        <f>G52*((238.03*2+16*3)/(238.03*2))</f>
        <v>1.7260977187749442</v>
      </c>
      <c r="H79" s="33">
        <f>H52*((238.03*2+16*3)/(238.03*2))</f>
        <v>2.2770619459731964</v>
      </c>
      <c r="I79" s="33">
        <f>I52*((238.03*2+16*3)/(238.03*2))</f>
        <v>1.1879030920472209</v>
      </c>
      <c r="J79" s="33">
        <f>J52*((238.03*2+16*3)/(238.03*2))</f>
        <v>0</v>
      </c>
      <c r="K79" s="33">
        <f>K52*((238.03*2+16*3)/(238.03*2))</f>
        <v>1.0571247699869761</v>
      </c>
      <c r="L79" s="33">
        <f>L52*((238.03*2+16*3)/(238.03*2))</f>
        <v>2.6287763727261266</v>
      </c>
      <c r="M79" s="33">
        <f>M52*((238.03*2+16*3)/(238.03*2))</f>
        <v>0.72291350249968489</v>
      </c>
      <c r="N79" s="33">
        <f>N52*((238.03*2+16*3)/(238.03*2))</f>
        <v>1.3801075956812165</v>
      </c>
      <c r="O79" s="33">
        <f>O52*((238.03*2+16*3)/(238.03*2))</f>
        <v>0.20811146284081836</v>
      </c>
      <c r="P79" s="33">
        <f>P52*((238.03*2+16*3)/(238.03*2))</f>
        <v>0.65719409318153166</v>
      </c>
      <c r="Q79" s="33">
        <f>Q52*((238.03*2+16*3)/(238.03*2))</f>
        <v>1.5584416712179134</v>
      </c>
      <c r="R79" s="33">
        <f>R52*((238.03*2+16*3)/(238.03*2))</f>
        <v>0.55580786875603916</v>
      </c>
      <c r="S79" s="33">
        <f>S52*((238.03*2+16*3)/(238.03*2))</f>
        <v>1.6977514073856237</v>
      </c>
      <c r="T79" s="33">
        <f>T52*((238.03*2+16*3)/(238.03*2))</f>
        <v>0.59147468386337854</v>
      </c>
      <c r="U79" s="33">
        <f>U52*((238.03*2+16*3)/(238.03*2))</f>
        <v>0.97973658782506401</v>
      </c>
      <c r="V79" s="33">
        <f>V52*((238.03*2+16*3)/(238.03*2))</f>
        <v>0.7886329118178379</v>
      </c>
      <c r="W79" s="33">
        <f>W52*((238.03*2+16*3)/(238.03*2))</f>
        <v>0</v>
      </c>
      <c r="X79" s="33">
        <f>X52*((238.03*2+16*3)/(238.03*2))</f>
        <v>1.0076976095450152</v>
      </c>
      <c r="Y79" s="33">
        <f>Y52*((238.03*2+16*3)/(238.03*2))</f>
        <v>0.6289028231735494</v>
      </c>
      <c r="Z79" s="33">
        <f>Z52*((238.03*2+16*3)/(238.03*2))</f>
        <v>0.89816526068142655</v>
      </c>
      <c r="AA79" s="33">
        <f>AA52*((238.03*2+16*3)/(238.03*2))</f>
        <v>1.1552085115321598</v>
      </c>
      <c r="AB79" s="33">
        <f>AB52*((238.03*2+16*3)/(238.03*2))</f>
        <v>1.1879030920472209</v>
      </c>
      <c r="AC79" s="33">
        <f>AC52*((238.03*2+16*3)/(238.03*2))</f>
        <v>0</v>
      </c>
      <c r="AD79" s="33">
        <f>AD52*((238.03*2+16*3)/(238.03*2))</f>
        <v>0</v>
      </c>
      <c r="AE79" s="33">
        <f>AE52*((238.03*2+16*3)/(238.03*2))</f>
        <v>1.8199983153384025</v>
      </c>
      <c r="AF79" s="33">
        <f>AF52*((238.03*2+16*3)/(238.03*2))</f>
        <v>0.66478980380624286</v>
      </c>
      <c r="AG79" s="33">
        <f>AG52*((238.03*2+16*3)/(238.03*2))</f>
        <v>1.8091001218333822</v>
      </c>
      <c r="AH79" s="33">
        <f>AH52*((238.03*2+16*3)/(238.03*2))</f>
        <v>2.0263484539763894</v>
      </c>
      <c r="AI79" s="33">
        <f>AI52*((238.03*2+16*3)/(238.03*2))</f>
        <v>1.006761906062261</v>
      </c>
      <c r="AJ79" s="33">
        <f>AJ52*((238.03*2+16*3)/(238.03*2))</f>
        <v>0.88275367390665038</v>
      </c>
      <c r="AK79" s="33">
        <f>AK52*((238.03*2+16*3)/(238.03*2))</f>
        <v>1.1602172772339618</v>
      </c>
      <c r="AL79" s="33">
        <f>AL52*((238.03*2+16*3)/(238.03*2))</f>
        <v>2.2995188295592985</v>
      </c>
      <c r="AM79" s="33">
        <f>AM52*((238.03*2+16*3)/(238.03*2))</f>
        <v>1.0953234886358862E-2</v>
      </c>
      <c r="AN79" s="33">
        <f>AN52*((238.03*2+16*3)/(238.03*2))</f>
        <v>0.2519244023862538</v>
      </c>
      <c r="AO79" s="33">
        <f>AO52*((238.03*2+16*3)/(238.03*2))</f>
        <v>0</v>
      </c>
      <c r="AP79" s="33">
        <f>AP52*((238.03*2+16*3)/(238.03*2))</f>
        <v>0</v>
      </c>
      <c r="AQ79" s="33">
        <f>AQ52*((238.03*2+16*3)/(238.03*2))</f>
        <v>4.35927740200815E-2</v>
      </c>
      <c r="AR79" s="33">
        <f>AR52*((238.03*2+16*3)/(238.03*2))</f>
        <v>1.8182369911355709</v>
      </c>
      <c r="AS79" s="33">
        <f>AS52*((238.03*2+16*3)/(238.03*2))</f>
        <v>1.1719961328403983</v>
      </c>
      <c r="AT79" s="33">
        <f>AT52*((238.03*2+16*3)/(238.03*2))</f>
        <v>3.9451460488173757</v>
      </c>
      <c r="AU79" s="33">
        <f>AU52*((238.03*2+16*3)/(238.03*2))</f>
        <v>1.3186814141074652</v>
      </c>
      <c r="AV79" s="33">
        <f>AV52*((238.03*2+16*3)/(238.03*2))</f>
        <v>0.33955028147712468</v>
      </c>
      <c r="AW79" s="33">
        <f>AW52*((238.03*2+16*3)/(238.03*2))</f>
        <v>4.5017795382934924</v>
      </c>
      <c r="AX79" s="33">
        <f>AX52*((238.03*2+16*3)/(238.03*2))</f>
        <v>2.048254923749107</v>
      </c>
      <c r="AY79" s="33">
        <f>AY52*((238.03*2+16*3)/(238.03*2))</f>
        <v>0.21796387010040749</v>
      </c>
      <c r="AZ79" s="33">
        <f>AZ52*((238.03*2+16*3)/(238.03*2))</f>
        <v>5.739495080452043</v>
      </c>
      <c r="BA79" s="33">
        <f>BA52*((238.03*2+16*3)/(238.03*2))</f>
        <v>0.93724464143175212</v>
      </c>
      <c r="BB79" s="33">
        <f>BB52*((238.03*2+16*3)/(238.03*2))</f>
        <v>1.8962856698735451</v>
      </c>
      <c r="BC79" s="33"/>
      <c r="BD79" s="33">
        <f>BD52*((238.03*2+16*3)/(238.03*2))</f>
        <v>8.2915988089736583</v>
      </c>
      <c r="BE79" s="33">
        <f>BE52*((238.03*2+16*3)/(238.03*2))</f>
        <v>8.0287211717010454</v>
      </c>
      <c r="BF79" s="33">
        <f>BF52*((238.03*2+16*3)/(238.03*2))</f>
        <v>0.89816526068142655</v>
      </c>
      <c r="BG79" s="33">
        <f>BG52*((238.03*2+16*3)/(238.03*2))</f>
        <v>1.9289802503886062</v>
      </c>
      <c r="BH79" s="33"/>
      <c r="BI79" s="34">
        <f>BI52*((238.03*2+16*3)/(238.03*2))</f>
        <v>2.0750600764609501</v>
      </c>
      <c r="BJ79" s="33">
        <f>BJ52*((238.03*2+16*3)/(238.03*2))</f>
        <v>1.6732579926899969</v>
      </c>
      <c r="BK79" s="34">
        <f>BK52*((238.03*2+16*3)/(238.03*2))</f>
        <v>1.8526928958534636</v>
      </c>
      <c r="BL79" s="33">
        <f>BL52*((238.03*2+16*3)/(238.03*2))</f>
        <v>1.5081338486745368</v>
      </c>
      <c r="BM79" s="34">
        <f>BM52*((238.03*2+16*3)/(238.03*2))</f>
        <v>2.6419863042473635</v>
      </c>
      <c r="BN79" s="33">
        <f>BN52*((238.03*2+16*3)/(238.03*2))</f>
        <v>2.0915724908624962</v>
      </c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  <c r="FP79" s="33"/>
      <c r="FQ79" s="33"/>
      <c r="FR79" s="33"/>
      <c r="FS79" s="33"/>
      <c r="FT79" s="33"/>
      <c r="FU79" s="33"/>
      <c r="FV79" s="33"/>
      <c r="FW79" s="33"/>
      <c r="FX79" s="33"/>
      <c r="FY79" s="33"/>
      <c r="FZ79" s="33"/>
      <c r="GA79" s="33"/>
      <c r="GB79" s="33"/>
      <c r="GC79" s="33"/>
      <c r="GD79" s="33"/>
      <c r="GE79" s="33"/>
      <c r="GF79" s="33"/>
      <c r="GG79" s="33"/>
      <c r="GH79" s="33"/>
      <c r="GI79" s="33"/>
      <c r="GJ79" s="33"/>
      <c r="GK79" s="33"/>
      <c r="GL79" s="33"/>
      <c r="GM79" s="33"/>
      <c r="GN79" s="33"/>
      <c r="GO79" s="33"/>
      <c r="GP79" s="33"/>
      <c r="GQ79" s="33"/>
      <c r="GR79" s="33"/>
      <c r="GS79" s="33"/>
      <c r="GT79" s="33"/>
      <c r="GU79" s="33"/>
      <c r="GV79" s="33"/>
      <c r="GW79" s="33"/>
      <c r="GX79" s="33"/>
      <c r="GY79" s="33"/>
      <c r="GZ79" s="33"/>
      <c r="HA79" s="33"/>
      <c r="HB79" s="33"/>
      <c r="HC79" s="33"/>
      <c r="HD79" s="33"/>
      <c r="HE79" s="33"/>
      <c r="HF79" s="33"/>
      <c r="HG79" s="33"/>
      <c r="HH79" s="33"/>
      <c r="HI79" s="33"/>
      <c r="HJ79" s="33"/>
      <c r="HK79" s="33"/>
      <c r="HL79" s="33"/>
      <c r="HM79" s="33"/>
      <c r="HN79" s="33"/>
      <c r="HO79" s="33"/>
      <c r="HP79" s="33"/>
      <c r="HQ79" s="33"/>
      <c r="HR79" s="33"/>
      <c r="HS79" s="33"/>
      <c r="HT79" s="33"/>
      <c r="HU79" s="33"/>
      <c r="HV79" s="33"/>
      <c r="HW79" s="33"/>
      <c r="HX79" s="33"/>
      <c r="HY79" s="33"/>
      <c r="HZ79" s="33"/>
      <c r="IA79" s="33"/>
      <c r="IB79" s="33"/>
      <c r="IC79" s="33"/>
      <c r="ID79" s="33"/>
      <c r="IE79" s="33"/>
      <c r="IF79" s="33"/>
      <c r="IG79" s="33"/>
      <c r="IH79" s="33"/>
      <c r="II79" s="33"/>
      <c r="IJ79" s="33"/>
      <c r="IK79" s="33"/>
      <c r="IL79" s="33"/>
      <c r="IM79" s="33"/>
      <c r="IN79" s="33"/>
      <c r="IO79" s="33"/>
      <c r="IP79" s="33"/>
      <c r="IQ79" s="33"/>
      <c r="IR79" s="33"/>
      <c r="IS79" s="33"/>
      <c r="IT79" s="33"/>
      <c r="IU79" s="33"/>
      <c r="IV79" s="33"/>
      <c r="IW79" s="33"/>
      <c r="IX79" s="33"/>
      <c r="IY79" s="33"/>
      <c r="IZ79" s="33"/>
      <c r="JA79" s="33"/>
      <c r="JB79" s="33"/>
      <c r="JC79" s="33"/>
      <c r="JD79" s="33"/>
      <c r="JE79" s="33"/>
      <c r="JF79" s="33"/>
      <c r="JG79" s="33"/>
      <c r="JH79" s="33"/>
      <c r="JI79" s="33"/>
      <c r="JJ79" s="33"/>
      <c r="JK79" s="33"/>
      <c r="JL79" s="33"/>
      <c r="JM79" s="33"/>
      <c r="JN79" s="33"/>
      <c r="JO79" s="33"/>
      <c r="JP79" s="33"/>
      <c r="JQ79" s="33"/>
      <c r="JR79" s="33"/>
      <c r="JS79" s="33"/>
      <c r="JT79" s="33"/>
      <c r="JU79" s="33"/>
      <c r="JV79" s="33"/>
      <c r="JW79" s="33"/>
      <c r="JX79" s="33"/>
      <c r="JY79" s="33"/>
      <c r="JZ79" s="33"/>
      <c r="KA79" s="33"/>
      <c r="KB79" s="33"/>
      <c r="KC79" s="33"/>
      <c r="KD79" s="33"/>
      <c r="KE79" s="33"/>
      <c r="KF79" s="33"/>
      <c r="KG79" s="33"/>
      <c r="KH79" s="33"/>
      <c r="KI79" s="33"/>
      <c r="KJ79" s="33"/>
      <c r="KK79" s="33"/>
      <c r="KL79" s="33"/>
      <c r="KM79" s="33"/>
      <c r="KN79" s="33"/>
      <c r="KO79" s="33"/>
      <c r="KP79" s="33"/>
      <c r="KQ79" s="33"/>
      <c r="KR79" s="33"/>
      <c r="KS79" s="33"/>
      <c r="KT79" s="33"/>
      <c r="KU79" s="33"/>
    </row>
    <row r="80" spans="1:307" ht="10" customHeight="1">
      <c r="A80" s="1" t="s">
        <v>158</v>
      </c>
      <c r="B80" s="36">
        <f>SUM(B61:B79)</f>
        <v>2227.4863854465866</v>
      </c>
      <c r="C80" s="36">
        <f>SUM(C61:C79)</f>
        <v>3114.0905060474183</v>
      </c>
      <c r="D80" s="36">
        <f>SUM(D61:D79)</f>
        <v>3485.2234643625466</v>
      </c>
      <c r="E80" s="36">
        <f>SUM(E61:E79)</f>
        <v>2620.3003778465713</v>
      </c>
      <c r="F80" s="36">
        <f>SUM(F61:F79)</f>
        <v>2077.5566486829471</v>
      </c>
      <c r="G80" s="36">
        <f>SUM(G61:G79)</f>
        <v>1949.556990560149</v>
      </c>
      <c r="H80" s="36">
        <f>SUM(H61:H79)</f>
        <v>2158.1198552277274</v>
      </c>
      <c r="I80" s="36">
        <f>SUM(I61:I79)</f>
        <v>2061.331516849576</v>
      </c>
      <c r="J80" s="36">
        <f>SUM(J61:J79)</f>
        <v>2554.0498249992274</v>
      </c>
      <c r="K80" s="36">
        <f>SUM(K61:K79)</f>
        <v>1964.0642543132603</v>
      </c>
      <c r="L80" s="36">
        <f>SUM(L61:L79)</f>
        <v>2706.6566042643349</v>
      </c>
      <c r="M80" s="36">
        <f>SUM(M61:M79)</f>
        <v>2721.0950833162369</v>
      </c>
      <c r="N80" s="36">
        <f>SUM(N61:N79)</f>
        <v>1889.7553774354128</v>
      </c>
      <c r="O80" s="36">
        <f>SUM(O61:O79)</f>
        <v>2551.3812282547883</v>
      </c>
      <c r="P80" s="36">
        <f>SUM(P61:P79)</f>
        <v>1655.0542077195034</v>
      </c>
      <c r="Q80" s="36">
        <f>SUM(Q61:Q79)</f>
        <v>1500.6201233791126</v>
      </c>
      <c r="R80" s="36">
        <f>SUM(R61:R79)</f>
        <v>1663.8806773018853</v>
      </c>
      <c r="S80" s="36">
        <f>SUM(S61:S79)</f>
        <v>1719.8269150097858</v>
      </c>
      <c r="T80" s="36">
        <f>SUM(T61:T79)</f>
        <v>1508.588024815547</v>
      </c>
      <c r="U80" s="36">
        <f>SUM(U61:U79)</f>
        <v>1589.5843289342181</v>
      </c>
      <c r="V80" s="36">
        <f>SUM(V61:V79)</f>
        <v>1765.2707227069131</v>
      </c>
      <c r="W80" s="36">
        <f>SUM(W61:W79)</f>
        <v>1815.2601429486422</v>
      </c>
      <c r="X80" s="36">
        <f>SUM(X61:X79)</f>
        <v>1514.1260011459296</v>
      </c>
      <c r="Y80" s="36">
        <f>SUM(Y61:Y79)</f>
        <v>1338.6190400540793</v>
      </c>
      <c r="Z80" s="36">
        <f>SUM(Z61:Z79)</f>
        <v>1343.3351085445759</v>
      </c>
      <c r="AA80" s="36">
        <f>SUM(AA61:AA79)</f>
        <v>1506.0144261899341</v>
      </c>
      <c r="AB80" s="36">
        <f>SUM(AB61:AB79)</f>
        <v>1167.8863373083609</v>
      </c>
      <c r="AC80" s="36">
        <f>SUM(AC61:AC79)</f>
        <v>1766.5851718755453</v>
      </c>
      <c r="AD80" s="36">
        <f>SUM(AD61:AD79)</f>
        <v>1831.030056733427</v>
      </c>
      <c r="AE80" s="36">
        <f>SUM(AE61:AE79)</f>
        <v>2451.6505079028811</v>
      </c>
      <c r="AF80" s="36">
        <f>SUM(AF61:AF79)</f>
        <v>1408.5111131777958</v>
      </c>
      <c r="AG80" s="36">
        <f>SUM(AG61:AG79)</f>
        <v>2117.7713386673213</v>
      </c>
      <c r="AH80" s="36">
        <f>SUM(AH61:AH79)</f>
        <v>1227.8251403376755</v>
      </c>
      <c r="AI80" s="36">
        <f>SUM(AI61:AI79)</f>
        <v>1331.1394692973165</v>
      </c>
      <c r="AJ80" s="36">
        <f>SUM(AJ61:AJ79)</f>
        <v>1664.4376578894255</v>
      </c>
      <c r="AK80" s="36">
        <f>SUM(AK61:AK79)</f>
        <v>1147.4878348372981</v>
      </c>
      <c r="AL80" s="36">
        <f>SUM(AL61:AL79)</f>
        <v>981.13586892419949</v>
      </c>
      <c r="AM80" s="36">
        <f>SUM(AM61:AM79)</f>
        <v>1123.1075888313903</v>
      </c>
      <c r="AN80" s="36">
        <f>SUM(AN61:AN79)</f>
        <v>8433.2213939043722</v>
      </c>
      <c r="AO80" s="36">
        <f>SUM(AO61:AO79)</f>
        <v>1649.6261023785958</v>
      </c>
      <c r="AP80" s="36">
        <f>SUM(AP61:AP79)</f>
        <v>1516.47929394009</v>
      </c>
      <c r="AQ80" s="36">
        <f>SUM(AQ61:AQ79)</f>
        <v>2160.5227486383551</v>
      </c>
      <c r="AR80" s="36">
        <f>SUM(AR61:AR79)</f>
        <v>2174.075556451864</v>
      </c>
      <c r="AS80" s="36">
        <f>SUM(AS61:AS79)</f>
        <v>2191.1965027212636</v>
      </c>
      <c r="AT80" s="36">
        <f>SUM(AT61:AT79)</f>
        <v>1636.8582319007132</v>
      </c>
      <c r="AU80" s="36">
        <f>SUM(AU61:AU79)</f>
        <v>2271.119296927804</v>
      </c>
      <c r="AV80" s="36">
        <f>SUM(AV61:AV79)</f>
        <v>1593.0080038105987</v>
      </c>
      <c r="AW80" s="36">
        <f>SUM(AW61:AW79)</f>
        <v>1712.5598949098808</v>
      </c>
      <c r="AX80" s="36">
        <f>SUM(AX61:AX79)</f>
        <v>1862.3988285769162</v>
      </c>
      <c r="AY80" s="36">
        <f>SUM(AY61:AY79)</f>
        <v>1695.1041150055735</v>
      </c>
      <c r="AZ80" s="36">
        <f>SUM(AZ61:AZ79)</f>
        <v>2432.0802047030356</v>
      </c>
      <c r="BA80" s="36">
        <f>SUM(BA61:BA79)</f>
        <v>1441.6909065759096</v>
      </c>
      <c r="BB80" s="36">
        <f>SUM(BB61:BB79)</f>
        <v>1425.7560967304214</v>
      </c>
      <c r="BC80" s="36"/>
      <c r="BD80" s="36">
        <f>SUM(BD61:BD79)</f>
        <v>3114.0905060474183</v>
      </c>
      <c r="BE80" s="36">
        <f>SUM(BE61:BE79)</f>
        <v>3120.4161638528508</v>
      </c>
      <c r="BF80" s="36">
        <f>SUM(BF61:BF79)</f>
        <v>1343.3351085445759</v>
      </c>
      <c r="BG80" s="36">
        <f>SUM(BG61:BG79)</f>
        <v>1354.6590185153593</v>
      </c>
      <c r="BH80" s="36"/>
      <c r="BI80" s="36">
        <f>SUM(BI61:BI79)</f>
        <v>3109.0491528142798</v>
      </c>
      <c r="BJ80" s="36">
        <f>SUM(BJ61:BJ79)</f>
        <v>3126.3801613459273</v>
      </c>
      <c r="BK80" s="36">
        <f>SUM(BK61:BK79)</f>
        <v>2596.4126054111921</v>
      </c>
      <c r="BL80" s="36">
        <f>SUM(BL61:BL79)</f>
        <v>2572.6387148375261</v>
      </c>
      <c r="BM80" s="36">
        <f>SUM(BM61:BM79)</f>
        <v>4350.5240013641915</v>
      </c>
      <c r="BN80" s="36">
        <f>SUM(BN61:BN79)</f>
        <v>4413.3117102250426</v>
      </c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  <c r="HU80" s="36"/>
      <c r="HV80" s="36"/>
      <c r="HW80" s="36"/>
      <c r="HX80" s="36"/>
      <c r="HY80" s="36"/>
      <c r="HZ80" s="36"/>
      <c r="IA80" s="36"/>
      <c r="IB80" s="36"/>
      <c r="IC80" s="36"/>
      <c r="ID80" s="36"/>
      <c r="IE80" s="36"/>
      <c r="IF80" s="36"/>
      <c r="IG80" s="36"/>
      <c r="IH80" s="36"/>
      <c r="II80" s="36"/>
      <c r="IJ80" s="36"/>
      <c r="IK80" s="36"/>
      <c r="IL80" s="36"/>
      <c r="IM80" s="36"/>
      <c r="IN80" s="36"/>
      <c r="IO80" s="36"/>
      <c r="IP80" s="36"/>
      <c r="IQ80" s="36"/>
      <c r="IR80" s="36"/>
      <c r="IS80" s="36"/>
      <c r="IT80" s="36"/>
      <c r="IU80" s="36"/>
      <c r="IV80" s="36"/>
      <c r="IW80" s="36"/>
      <c r="IX80" s="36"/>
      <c r="IY80" s="36"/>
      <c r="IZ80" s="36"/>
      <c r="JA80" s="36"/>
      <c r="JB80" s="36"/>
      <c r="JC80" s="36"/>
      <c r="JD80" s="36"/>
      <c r="JE80" s="36"/>
      <c r="JF80" s="36"/>
      <c r="JG80" s="36"/>
      <c r="JH80" s="36"/>
      <c r="JI80" s="36"/>
      <c r="JJ80" s="36"/>
      <c r="JK80" s="36"/>
      <c r="JL80" s="36"/>
      <c r="JM80" s="36"/>
      <c r="JN80" s="36"/>
      <c r="JO80" s="36"/>
      <c r="JP80" s="36"/>
      <c r="JQ80" s="36"/>
      <c r="JR80" s="36"/>
      <c r="JS80" s="36"/>
      <c r="JT80" s="36"/>
      <c r="JU80" s="36"/>
      <c r="JV80" s="36"/>
      <c r="JW80" s="36"/>
      <c r="JX80" s="36"/>
      <c r="JY80" s="36"/>
      <c r="JZ80" s="36"/>
      <c r="KA80" s="36"/>
      <c r="KB80" s="36"/>
      <c r="KC80" s="36"/>
      <c r="KD80" s="36"/>
      <c r="KE80" s="36"/>
      <c r="KF80" s="36"/>
      <c r="KG80" s="36"/>
      <c r="KH80" s="36"/>
      <c r="KI80" s="36"/>
      <c r="KJ80" s="36"/>
      <c r="KK80" s="36"/>
      <c r="KL80" s="36"/>
      <c r="KM80" s="36"/>
      <c r="KN80" s="36"/>
      <c r="KO80" s="36"/>
      <c r="KP80" s="36"/>
      <c r="KQ80" s="36"/>
      <c r="KR80" s="36"/>
      <c r="KS80" s="36"/>
      <c r="KT80" s="36"/>
      <c r="KU80" s="36"/>
    </row>
    <row r="81" spans="1:307" ht="10" customHeight="1">
      <c r="A81" s="1" t="s">
        <v>159</v>
      </c>
      <c r="B81" s="37">
        <f>B80/10000</f>
        <v>0.22274863854465865</v>
      </c>
      <c r="C81" s="37">
        <f t="shared" ref="C81:BN81" si="2">C80/10000</f>
        <v>0.31140905060474183</v>
      </c>
      <c r="D81" s="37">
        <f t="shared" si="2"/>
        <v>0.34852234643625468</v>
      </c>
      <c r="E81" s="37">
        <f t="shared" si="2"/>
        <v>0.26203003778465711</v>
      </c>
      <c r="F81" s="37">
        <f t="shared" si="2"/>
        <v>0.20775566486829472</v>
      </c>
      <c r="G81" s="37">
        <f t="shared" si="2"/>
        <v>0.1949556990560149</v>
      </c>
      <c r="H81" s="37">
        <f t="shared" si="2"/>
        <v>0.21581198552277273</v>
      </c>
      <c r="I81" s="37">
        <f t="shared" si="2"/>
        <v>0.20613315168495761</v>
      </c>
      <c r="J81" s="37">
        <f t="shared" si="2"/>
        <v>0.25540498249992272</v>
      </c>
      <c r="K81" s="37">
        <f t="shared" si="2"/>
        <v>0.19640642543132603</v>
      </c>
      <c r="L81" s="37">
        <f t="shared" si="2"/>
        <v>0.27066566042643347</v>
      </c>
      <c r="M81" s="37">
        <f t="shared" si="2"/>
        <v>0.27210950833162367</v>
      </c>
      <c r="N81" s="37">
        <f t="shared" si="2"/>
        <v>0.18897553774354128</v>
      </c>
      <c r="O81" s="37">
        <f t="shared" si="2"/>
        <v>0.25513812282547882</v>
      </c>
      <c r="P81" s="37">
        <f t="shared" si="2"/>
        <v>0.16550542077195035</v>
      </c>
      <c r="Q81" s="37">
        <f t="shared" si="2"/>
        <v>0.15006201233791125</v>
      </c>
      <c r="R81" s="37">
        <f t="shared" si="2"/>
        <v>0.16638806773018852</v>
      </c>
      <c r="S81" s="37">
        <f t="shared" si="2"/>
        <v>0.17198269150097859</v>
      </c>
      <c r="T81" s="37">
        <f t="shared" si="2"/>
        <v>0.1508588024815547</v>
      </c>
      <c r="U81" s="37">
        <f t="shared" si="2"/>
        <v>0.15895843289342182</v>
      </c>
      <c r="V81" s="37">
        <f t="shared" si="2"/>
        <v>0.17652707227069131</v>
      </c>
      <c r="W81" s="37">
        <f t="shared" si="2"/>
        <v>0.18152601429486423</v>
      </c>
      <c r="X81" s="37">
        <f t="shared" si="2"/>
        <v>0.15141260011459295</v>
      </c>
      <c r="Y81" s="37">
        <f t="shared" si="2"/>
        <v>0.13386190400540793</v>
      </c>
      <c r="Z81" s="37">
        <f t="shared" si="2"/>
        <v>0.13433351085445758</v>
      </c>
      <c r="AA81" s="37">
        <f t="shared" si="2"/>
        <v>0.15060144261899341</v>
      </c>
      <c r="AB81" s="37">
        <f t="shared" si="2"/>
        <v>0.11678863373083609</v>
      </c>
      <c r="AC81" s="37">
        <f t="shared" si="2"/>
        <v>0.17665851718755451</v>
      </c>
      <c r="AD81" s="37">
        <f t="shared" si="2"/>
        <v>0.1831030056733427</v>
      </c>
      <c r="AE81" s="37">
        <f t="shared" si="2"/>
        <v>0.24516505079028811</v>
      </c>
      <c r="AF81" s="37">
        <f t="shared" si="2"/>
        <v>0.14085111131777958</v>
      </c>
      <c r="AG81" s="37">
        <f t="shared" si="2"/>
        <v>0.21177713386673214</v>
      </c>
      <c r="AH81" s="37">
        <f t="shared" si="2"/>
        <v>0.12278251403376755</v>
      </c>
      <c r="AI81" s="37">
        <f t="shared" si="2"/>
        <v>0.13311394692973166</v>
      </c>
      <c r="AJ81" s="37">
        <f t="shared" si="2"/>
        <v>0.16644376578894254</v>
      </c>
      <c r="AK81" s="37">
        <f t="shared" si="2"/>
        <v>0.11474878348372981</v>
      </c>
      <c r="AL81" s="37">
        <f t="shared" si="2"/>
        <v>9.8113586892419946E-2</v>
      </c>
      <c r="AM81" s="37">
        <f t="shared" si="2"/>
        <v>0.11231075888313903</v>
      </c>
      <c r="AN81" s="37">
        <f t="shared" si="2"/>
        <v>0.84332213939043721</v>
      </c>
      <c r="AO81" s="37">
        <f t="shared" si="2"/>
        <v>0.16496261023785957</v>
      </c>
      <c r="AP81" s="37">
        <f t="shared" si="2"/>
        <v>0.15164792939400901</v>
      </c>
      <c r="AQ81" s="37">
        <f t="shared" si="2"/>
        <v>0.21605227486383552</v>
      </c>
      <c r="AR81" s="37">
        <f t="shared" si="2"/>
        <v>0.21740755564518641</v>
      </c>
      <c r="AS81" s="37">
        <f t="shared" si="2"/>
        <v>0.21911965027212638</v>
      </c>
      <c r="AT81" s="37">
        <f t="shared" si="2"/>
        <v>0.16368582319007133</v>
      </c>
      <c r="AU81" s="37">
        <f t="shared" si="2"/>
        <v>0.22711192969278041</v>
      </c>
      <c r="AV81" s="37">
        <f t="shared" si="2"/>
        <v>0.15930080038105987</v>
      </c>
      <c r="AW81" s="37">
        <f t="shared" si="2"/>
        <v>0.17125598949098808</v>
      </c>
      <c r="AX81" s="37">
        <f t="shared" si="2"/>
        <v>0.18623988285769164</v>
      </c>
      <c r="AY81" s="37">
        <f t="shared" si="2"/>
        <v>0.16951041150055735</v>
      </c>
      <c r="AZ81" s="37">
        <f t="shared" si="2"/>
        <v>0.24320802047030357</v>
      </c>
      <c r="BA81" s="37">
        <f t="shared" si="2"/>
        <v>0.14416909065759095</v>
      </c>
      <c r="BB81" s="37">
        <f t="shared" si="2"/>
        <v>0.14257560967304214</v>
      </c>
      <c r="BC81" s="37"/>
      <c r="BD81" s="37">
        <f t="shared" si="2"/>
        <v>0.31140905060474183</v>
      </c>
      <c r="BE81" s="37">
        <f t="shared" si="2"/>
        <v>0.3120416163852851</v>
      </c>
      <c r="BF81" s="37">
        <f t="shared" si="2"/>
        <v>0.13433351085445758</v>
      </c>
      <c r="BG81" s="37">
        <f t="shared" si="2"/>
        <v>0.13546590185153592</v>
      </c>
      <c r="BH81" s="37"/>
      <c r="BI81" s="37">
        <f t="shared" si="2"/>
        <v>0.310904915281428</v>
      </c>
      <c r="BJ81" s="37">
        <f t="shared" si="2"/>
        <v>0.31263801613459274</v>
      </c>
      <c r="BK81" s="37">
        <f t="shared" si="2"/>
        <v>0.25964126054111919</v>
      </c>
      <c r="BL81" s="37">
        <f t="shared" si="2"/>
        <v>0.25726387148375263</v>
      </c>
      <c r="BM81" s="37">
        <f t="shared" si="2"/>
        <v>0.43505240013641916</v>
      </c>
      <c r="BN81" s="37">
        <f t="shared" si="2"/>
        <v>0.44133117102250424</v>
      </c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7"/>
      <c r="DS81" s="37"/>
      <c r="DT81" s="37"/>
      <c r="DU81" s="37"/>
      <c r="DV81" s="37"/>
      <c r="DW81" s="37"/>
      <c r="DX81" s="37"/>
      <c r="DY81" s="37"/>
      <c r="DZ81" s="37"/>
      <c r="EA81" s="37"/>
      <c r="EB81" s="37"/>
      <c r="EC81" s="37"/>
      <c r="ED81" s="37"/>
      <c r="EE81" s="37"/>
      <c r="EF81" s="37"/>
      <c r="EG81" s="37"/>
      <c r="EH81" s="37"/>
      <c r="EI81" s="37"/>
      <c r="EJ81" s="37"/>
      <c r="EK81" s="37"/>
      <c r="EL81" s="37"/>
      <c r="EM81" s="37"/>
      <c r="EN81" s="37"/>
      <c r="EO81" s="37"/>
      <c r="EP81" s="37"/>
      <c r="EQ81" s="37"/>
      <c r="ER81" s="37"/>
      <c r="ES81" s="37"/>
      <c r="ET81" s="37"/>
      <c r="EU81" s="37"/>
      <c r="EV81" s="37"/>
      <c r="EW81" s="37"/>
      <c r="EX81" s="37"/>
      <c r="EY81" s="37"/>
      <c r="EZ81" s="37"/>
      <c r="FA81" s="37"/>
      <c r="FB81" s="37"/>
      <c r="FC81" s="37"/>
      <c r="FD81" s="37"/>
      <c r="FE81" s="37"/>
      <c r="FF81" s="37"/>
      <c r="FG81" s="37"/>
      <c r="FH81" s="37"/>
      <c r="FI81" s="37"/>
      <c r="FJ81" s="37"/>
      <c r="FK81" s="37"/>
      <c r="FL81" s="37"/>
      <c r="FM81" s="37"/>
      <c r="FN81" s="37"/>
      <c r="FO81" s="37"/>
      <c r="FP81" s="37"/>
      <c r="FQ81" s="37"/>
      <c r="FR81" s="37"/>
      <c r="FS81" s="37"/>
      <c r="FT81" s="37"/>
      <c r="FU81" s="37"/>
      <c r="FV81" s="37"/>
      <c r="FW81" s="37"/>
      <c r="FX81" s="37"/>
      <c r="FY81" s="37"/>
      <c r="FZ81" s="37"/>
      <c r="GA81" s="37"/>
      <c r="GB81" s="37"/>
      <c r="GC81" s="37"/>
      <c r="GD81" s="37"/>
      <c r="GE81" s="37"/>
      <c r="GF81" s="37"/>
      <c r="GG81" s="37"/>
      <c r="GH81" s="37"/>
      <c r="GI81" s="37"/>
      <c r="GJ81" s="37"/>
      <c r="GK81" s="37"/>
      <c r="GL81" s="37"/>
      <c r="GM81" s="37"/>
      <c r="GN81" s="37"/>
      <c r="GO81" s="37"/>
      <c r="GP81" s="37"/>
      <c r="GQ81" s="37"/>
      <c r="GR81" s="37"/>
      <c r="GS81" s="37"/>
      <c r="GT81" s="37"/>
      <c r="GU81" s="37"/>
      <c r="GV81" s="37"/>
      <c r="GW81" s="37"/>
      <c r="GX81" s="37"/>
      <c r="GY81" s="37"/>
      <c r="GZ81" s="37"/>
      <c r="HA81" s="37"/>
      <c r="HB81" s="37"/>
      <c r="HC81" s="37"/>
      <c r="HD81" s="37"/>
      <c r="HE81" s="37"/>
      <c r="HF81" s="37"/>
      <c r="HG81" s="37"/>
      <c r="HH81" s="37"/>
      <c r="HI81" s="37"/>
      <c r="HJ81" s="37"/>
      <c r="HK81" s="37"/>
      <c r="HL81" s="37"/>
      <c r="HM81" s="37"/>
      <c r="HN81" s="37"/>
      <c r="HO81" s="37"/>
      <c r="HP81" s="37"/>
      <c r="HQ81" s="37"/>
      <c r="HR81" s="37"/>
      <c r="HS81" s="37"/>
      <c r="HT81" s="37"/>
      <c r="HU81" s="37"/>
      <c r="HV81" s="37"/>
      <c r="HW81" s="37"/>
      <c r="HX81" s="37"/>
      <c r="HY81" s="37"/>
      <c r="HZ81" s="37"/>
      <c r="IA81" s="37"/>
      <c r="IB81" s="37"/>
      <c r="IC81" s="37"/>
      <c r="ID81" s="37"/>
      <c r="IE81" s="37"/>
      <c r="IF81" s="37"/>
      <c r="IG81" s="37"/>
      <c r="IH81" s="37"/>
      <c r="II81" s="37"/>
      <c r="IJ81" s="37"/>
      <c r="IK81" s="37"/>
      <c r="IL81" s="37"/>
      <c r="IM81" s="37"/>
      <c r="IN81" s="37"/>
      <c r="IO81" s="37"/>
      <c r="IP81" s="37"/>
      <c r="IQ81" s="37"/>
      <c r="IR81" s="37"/>
      <c r="IS81" s="37"/>
      <c r="IT81" s="37"/>
      <c r="IU81" s="37"/>
      <c r="IV81" s="37"/>
      <c r="IW81" s="37"/>
      <c r="IX81" s="37"/>
      <c r="IY81" s="37"/>
      <c r="IZ81" s="37"/>
      <c r="JA81" s="37"/>
      <c r="JB81" s="37"/>
      <c r="JC81" s="37"/>
      <c r="JD81" s="37"/>
      <c r="JE81" s="37"/>
      <c r="JF81" s="37"/>
      <c r="JG81" s="37"/>
      <c r="JH81" s="37"/>
      <c r="JI81" s="37"/>
      <c r="JJ81" s="37"/>
      <c r="JK81" s="37"/>
      <c r="JL81" s="37"/>
      <c r="JM81" s="37"/>
      <c r="JN81" s="37"/>
      <c r="JO81" s="37"/>
      <c r="JP81" s="37"/>
      <c r="JQ81" s="37"/>
      <c r="JR81" s="37"/>
      <c r="JS81" s="37"/>
      <c r="JT81" s="37"/>
      <c r="JU81" s="37"/>
      <c r="JV81" s="37"/>
      <c r="JW81" s="37"/>
      <c r="JX81" s="37"/>
      <c r="JY81" s="37"/>
      <c r="JZ81" s="37"/>
      <c r="KA81" s="37"/>
      <c r="KB81" s="37"/>
      <c r="KC81" s="37"/>
      <c r="KD81" s="37"/>
      <c r="KE81" s="37"/>
      <c r="KF81" s="37"/>
      <c r="KG81" s="37"/>
      <c r="KH81" s="37"/>
      <c r="KI81" s="37"/>
      <c r="KJ81" s="37"/>
      <c r="KK81" s="37"/>
      <c r="KL81" s="37"/>
      <c r="KM81" s="37"/>
      <c r="KN81" s="37"/>
      <c r="KO81" s="37"/>
      <c r="KP81" s="37"/>
      <c r="KQ81" s="37"/>
      <c r="KR81" s="37"/>
      <c r="KS81" s="37"/>
      <c r="KT81" s="37"/>
      <c r="KU81" s="37"/>
    </row>
    <row r="82" spans="1:307" ht="10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7"/>
      <c r="BJ82" s="38"/>
      <c r="BK82" s="37"/>
      <c r="BL82" s="38"/>
      <c r="BM82" s="37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8"/>
      <c r="GM82" s="38"/>
      <c r="GN82" s="38"/>
      <c r="GO82" s="38"/>
      <c r="GP82" s="38"/>
      <c r="GQ82" s="38"/>
      <c r="GR82" s="38"/>
      <c r="GS82" s="38"/>
    </row>
    <row r="83" spans="1:307" ht="10" customHeight="1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  <c r="IN83" s="39"/>
      <c r="IO83" s="39"/>
      <c r="IP83" s="39"/>
      <c r="IQ83" s="39"/>
      <c r="IR83" s="39"/>
      <c r="IS83" s="39"/>
      <c r="IT83" s="39"/>
      <c r="IU83" s="39"/>
      <c r="IV83" s="39"/>
      <c r="IW83" s="39"/>
      <c r="IX83" s="39"/>
      <c r="IY83" s="39"/>
      <c r="IZ83" s="39"/>
      <c r="JA83" s="39"/>
      <c r="JB83" s="39"/>
      <c r="JC83" s="39"/>
      <c r="JD83" s="39"/>
      <c r="JE83" s="39"/>
      <c r="JF83" s="39"/>
      <c r="JG83" s="39"/>
      <c r="JH83" s="39"/>
      <c r="JI83" s="39"/>
      <c r="JJ83" s="39"/>
      <c r="JK83" s="39"/>
      <c r="JL83" s="39"/>
      <c r="JM83" s="39"/>
      <c r="JN83" s="39"/>
      <c r="JO83" s="39"/>
      <c r="JP83" s="39"/>
      <c r="JQ83" s="39"/>
      <c r="JR83" s="39"/>
      <c r="JS83" s="39"/>
      <c r="JT83" s="39"/>
      <c r="JU83" s="39"/>
      <c r="JV83" s="39"/>
      <c r="JW83" s="39"/>
      <c r="JX83" s="39"/>
      <c r="JY83" s="39"/>
      <c r="JZ83" s="39"/>
      <c r="KA83" s="39"/>
      <c r="KB83" s="39"/>
      <c r="KC83" s="39"/>
      <c r="KD83" s="39"/>
      <c r="KE83" s="39"/>
      <c r="KF83" s="39"/>
      <c r="KG83" s="39"/>
      <c r="KH83" s="39"/>
      <c r="KI83" s="39"/>
      <c r="KJ83" s="39"/>
      <c r="KK83" s="39"/>
      <c r="KL83" s="39"/>
      <c r="KM83" s="39"/>
      <c r="KN83" s="39"/>
      <c r="KO83" s="39"/>
    </row>
    <row r="84" spans="1:307" ht="10" customHeight="1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  <c r="IC84" s="6"/>
      <c r="ID84" s="6"/>
      <c r="IE84" s="6"/>
      <c r="IF84" s="6"/>
      <c r="IG84" s="6"/>
      <c r="IH84" s="6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  <c r="IW84" s="6"/>
      <c r="IX84" s="6"/>
      <c r="IY84" s="6"/>
      <c r="IZ84" s="6"/>
      <c r="JA84" s="6"/>
      <c r="JB84" s="6"/>
      <c r="JC84" s="6"/>
      <c r="JD84" s="6"/>
      <c r="JE84" s="6"/>
      <c r="JF84" s="6"/>
      <c r="JG84" s="6"/>
      <c r="JH84" s="6"/>
      <c r="JI84" s="6"/>
      <c r="JJ84" s="6"/>
      <c r="JK84" s="6"/>
      <c r="JL84" s="6"/>
      <c r="JM84" s="6"/>
      <c r="JN84" s="6"/>
      <c r="JO84" s="6"/>
      <c r="JP84" s="6"/>
      <c r="JQ84" s="6"/>
      <c r="JR84" s="6"/>
      <c r="JS84" s="6"/>
      <c r="JT84" s="6"/>
      <c r="JU84" s="6"/>
      <c r="JV84" s="6"/>
      <c r="JW84" s="6"/>
      <c r="JX84" s="6"/>
      <c r="JY84" s="6"/>
      <c r="JZ84" s="6"/>
      <c r="KA84" s="6"/>
      <c r="KB84" s="6"/>
      <c r="KC84" s="6"/>
      <c r="KD84" s="6"/>
      <c r="KE84" s="6"/>
      <c r="KF84" s="6"/>
      <c r="KG84" s="6"/>
      <c r="KH84" s="6"/>
      <c r="KI84" s="6"/>
      <c r="KJ84" s="6"/>
      <c r="KK84" s="6"/>
      <c r="KL84" s="6"/>
      <c r="KM84" s="6"/>
      <c r="KN84" s="6"/>
      <c r="KO84" s="6"/>
    </row>
    <row r="85" spans="1:307" ht="10" customHeight="1">
      <c r="A85" s="28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30"/>
      <c r="BJ85" s="29"/>
      <c r="BK85" s="30"/>
      <c r="BL85" s="29"/>
      <c r="BM85" s="30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  <c r="DJ85" s="29"/>
      <c r="DK85" s="29"/>
      <c r="DL85" s="29"/>
      <c r="DM85" s="29"/>
      <c r="DN85" s="29"/>
      <c r="DO85" s="29"/>
      <c r="DP85" s="29"/>
      <c r="DQ85" s="29"/>
      <c r="DR85" s="29"/>
      <c r="DS85" s="29"/>
      <c r="DT85" s="29"/>
      <c r="DU85" s="29"/>
      <c r="DV85" s="29"/>
      <c r="DW85" s="29"/>
      <c r="DX85" s="29"/>
      <c r="DY85" s="29"/>
      <c r="DZ85" s="29"/>
      <c r="EA85" s="29"/>
      <c r="EB85" s="29"/>
      <c r="EC85" s="29"/>
      <c r="ED85" s="29"/>
      <c r="EE85" s="29"/>
      <c r="EF85" s="29"/>
      <c r="EG85" s="29"/>
      <c r="EH85" s="29"/>
      <c r="EI85" s="29"/>
      <c r="EJ85" s="29"/>
      <c r="EK85" s="29"/>
      <c r="EL85" s="29"/>
      <c r="EM85" s="29"/>
      <c r="EN85" s="29"/>
      <c r="EO85" s="29"/>
      <c r="EP85" s="29"/>
      <c r="EQ85" s="29"/>
      <c r="ER85" s="29"/>
      <c r="ES85" s="29"/>
      <c r="ET85" s="29"/>
      <c r="EU85" s="29"/>
      <c r="EV85" s="29"/>
      <c r="EW85" s="29"/>
      <c r="EX85" s="29"/>
      <c r="EY85" s="29"/>
      <c r="EZ85" s="29"/>
      <c r="FA85" s="29"/>
      <c r="FB85" s="29"/>
      <c r="FC85" s="29"/>
      <c r="FD85" s="29"/>
      <c r="FE85" s="29"/>
      <c r="FF85" s="29"/>
      <c r="FG85" s="29"/>
      <c r="FH85" s="29"/>
      <c r="FI85" s="29"/>
      <c r="FJ85" s="29"/>
      <c r="FK85" s="29"/>
      <c r="FL85" s="29"/>
      <c r="FM85" s="29"/>
      <c r="FN85" s="29"/>
      <c r="FO85" s="29"/>
      <c r="FP85" s="29"/>
      <c r="FQ85" s="29"/>
      <c r="FR85" s="29"/>
      <c r="FS85" s="29"/>
      <c r="FT85" s="29"/>
      <c r="FU85" s="29"/>
      <c r="FV85" s="29"/>
      <c r="FW85" s="29"/>
      <c r="FX85" s="29"/>
      <c r="FY85" s="29"/>
      <c r="FZ85" s="29"/>
      <c r="GA85" s="29"/>
      <c r="GB85" s="29"/>
      <c r="GC85" s="29"/>
      <c r="GD85" s="29"/>
      <c r="GE85" s="29"/>
      <c r="GF85" s="29"/>
      <c r="GG85" s="29"/>
      <c r="GH85" s="29"/>
      <c r="GI85" s="29"/>
      <c r="GJ85" s="29"/>
      <c r="GK85" s="29"/>
      <c r="GL85" s="29"/>
      <c r="GM85" s="29"/>
      <c r="GN85" s="29"/>
      <c r="GO85" s="29"/>
      <c r="GP85" s="29"/>
      <c r="GQ85" s="29"/>
      <c r="GR85" s="29"/>
      <c r="GS85" s="29"/>
      <c r="GT85" s="29"/>
      <c r="GU85" s="29"/>
      <c r="GV85" s="29"/>
      <c r="GW85" s="29"/>
      <c r="GX85" s="29"/>
      <c r="GY85" s="29"/>
      <c r="GZ85" s="29"/>
      <c r="HA85" s="29"/>
      <c r="HB85" s="29"/>
      <c r="HC85" s="29"/>
      <c r="HD85" s="29"/>
      <c r="HE85" s="29"/>
      <c r="HF85" s="29"/>
      <c r="HG85" s="29"/>
      <c r="HH85" s="29"/>
      <c r="HI85" s="29"/>
      <c r="HJ85" s="29"/>
      <c r="HK85" s="29"/>
      <c r="HL85" s="29"/>
      <c r="HM85" s="29"/>
      <c r="HN85" s="29"/>
      <c r="HO85" s="29"/>
      <c r="HP85" s="29"/>
      <c r="HQ85" s="29"/>
      <c r="HR85" s="29"/>
      <c r="HS85" s="29"/>
      <c r="HT85" s="29"/>
      <c r="HU85" s="29"/>
      <c r="HV85" s="29"/>
      <c r="HW85" s="29"/>
      <c r="HX85" s="29"/>
      <c r="HY85" s="29"/>
      <c r="HZ85" s="29"/>
      <c r="IA85" s="29"/>
      <c r="IB85" s="29"/>
      <c r="IC85" s="29"/>
      <c r="ID85" s="29"/>
      <c r="IE85" s="29"/>
      <c r="IF85" s="29"/>
      <c r="IG85" s="29"/>
      <c r="IH85" s="29"/>
      <c r="II85" s="29"/>
      <c r="IJ85" s="29"/>
      <c r="IK85" s="29"/>
      <c r="IL85" s="29"/>
      <c r="IM85" s="29"/>
      <c r="IN85" s="29"/>
      <c r="IO85" s="29"/>
      <c r="IP85" s="29"/>
      <c r="IQ85" s="29"/>
      <c r="IR85" s="29"/>
      <c r="IS85" s="29"/>
      <c r="IT85" s="29"/>
      <c r="IU85" s="29"/>
      <c r="IV85" s="29"/>
      <c r="IW85" s="29"/>
      <c r="IX85" s="29"/>
      <c r="IY85" s="29"/>
      <c r="IZ85" s="29"/>
      <c r="JA85" s="29"/>
      <c r="JB85" s="29"/>
      <c r="JC85" s="29"/>
      <c r="JD85" s="29"/>
      <c r="JE85" s="29"/>
      <c r="JF85" s="29"/>
      <c r="JG85" s="29"/>
      <c r="JH85" s="29"/>
      <c r="JI85" s="29"/>
      <c r="JJ85" s="29"/>
      <c r="JK85" s="29"/>
      <c r="JL85" s="29"/>
      <c r="JM85" s="29"/>
      <c r="JN85" s="29"/>
      <c r="JO85" s="29"/>
      <c r="JP85" s="29"/>
      <c r="JQ85" s="29"/>
      <c r="JR85" s="29"/>
      <c r="JS85" s="29"/>
      <c r="JT85" s="29"/>
      <c r="JU85" s="29"/>
      <c r="JV85" s="29"/>
      <c r="JW85" s="29"/>
      <c r="JX85" s="29"/>
      <c r="JY85" s="29"/>
      <c r="JZ85" s="29"/>
      <c r="KA85" s="29"/>
      <c r="KB85" s="29"/>
      <c r="KC85" s="29"/>
      <c r="KD85" s="29"/>
      <c r="KE85" s="29"/>
      <c r="KF85" s="29"/>
      <c r="KG85" s="29"/>
      <c r="KH85" s="29"/>
      <c r="KI85" s="29"/>
      <c r="KJ85" s="29"/>
      <c r="KK85" s="29"/>
      <c r="KL85" s="29"/>
      <c r="KM85" s="29"/>
      <c r="KN85" s="29"/>
      <c r="KO85" s="29"/>
    </row>
    <row r="86" spans="1:307" ht="10" customHeight="1">
      <c r="A86" s="3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30"/>
      <c r="BJ86" s="29"/>
      <c r="BK86" s="30"/>
      <c r="BL86" s="29"/>
      <c r="BM86" s="30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/>
      <c r="DQ86" s="29"/>
      <c r="DR86" s="29"/>
      <c r="DS86" s="29"/>
      <c r="DT86" s="29"/>
      <c r="DU86" s="29"/>
      <c r="DV86" s="29"/>
      <c r="DW86" s="29"/>
      <c r="DX86" s="29"/>
      <c r="DY86" s="29"/>
      <c r="DZ86" s="29"/>
      <c r="EA86" s="29"/>
      <c r="EB86" s="29"/>
      <c r="EC86" s="29"/>
      <c r="ED86" s="29"/>
      <c r="EE86" s="29"/>
      <c r="EF86" s="29"/>
      <c r="EG86" s="29"/>
      <c r="EH86" s="29"/>
      <c r="EI86" s="29"/>
      <c r="EJ86" s="29"/>
      <c r="EK86" s="29"/>
      <c r="EL86" s="29"/>
      <c r="EM86" s="29"/>
      <c r="EN86" s="29"/>
      <c r="EO86" s="29"/>
      <c r="EP86" s="29"/>
      <c r="EQ86" s="29"/>
      <c r="ER86" s="29"/>
      <c r="ES86" s="29"/>
      <c r="ET86" s="29"/>
      <c r="EU86" s="29"/>
      <c r="EV86" s="29"/>
      <c r="EW86" s="29"/>
      <c r="EX86" s="29"/>
      <c r="EY86" s="29"/>
      <c r="EZ86" s="29"/>
      <c r="FA86" s="29"/>
      <c r="FB86" s="29"/>
      <c r="FC86" s="29"/>
      <c r="FD86" s="29"/>
      <c r="FE86" s="29"/>
      <c r="FF86" s="29"/>
      <c r="FG86" s="29"/>
      <c r="FH86" s="29"/>
      <c r="FI86" s="29"/>
      <c r="FJ86" s="29"/>
      <c r="FK86" s="29"/>
      <c r="FL86" s="29"/>
      <c r="FM86" s="29"/>
      <c r="FN86" s="29"/>
      <c r="FO86" s="29"/>
      <c r="FP86" s="29"/>
      <c r="FQ86" s="29"/>
      <c r="FR86" s="29"/>
      <c r="FS86" s="29"/>
      <c r="FT86" s="29"/>
      <c r="FU86" s="29"/>
      <c r="FV86" s="29"/>
      <c r="FW86" s="29"/>
      <c r="FX86" s="29"/>
      <c r="FY86" s="29"/>
      <c r="FZ86" s="29"/>
      <c r="GA86" s="29"/>
      <c r="GB86" s="29"/>
      <c r="GC86" s="29"/>
      <c r="GD86" s="29"/>
      <c r="GE86" s="29"/>
      <c r="GF86" s="29"/>
      <c r="GG86" s="29"/>
      <c r="GH86" s="29"/>
      <c r="GI86" s="29"/>
      <c r="GJ86" s="29"/>
      <c r="GK86" s="29"/>
      <c r="GL86" s="29"/>
      <c r="GM86" s="29"/>
      <c r="GN86" s="29"/>
      <c r="GO86" s="29"/>
      <c r="GP86" s="29"/>
      <c r="GQ86" s="29"/>
      <c r="GR86" s="29"/>
      <c r="GS86" s="29"/>
      <c r="GT86" s="29"/>
      <c r="GU86" s="29"/>
      <c r="GV86" s="29"/>
      <c r="GW86" s="29"/>
      <c r="GX86" s="29"/>
      <c r="GY86" s="29"/>
      <c r="GZ86" s="29"/>
      <c r="HA86" s="29"/>
      <c r="HB86" s="29"/>
      <c r="HC86" s="29"/>
      <c r="HD86" s="29"/>
      <c r="HE86" s="29"/>
      <c r="HF86" s="29"/>
      <c r="HG86" s="29"/>
      <c r="HH86" s="29"/>
      <c r="HI86" s="29"/>
      <c r="HJ86" s="29"/>
      <c r="HK86" s="29"/>
      <c r="HL86" s="29"/>
      <c r="HM86" s="29"/>
      <c r="HN86" s="29"/>
      <c r="HO86" s="29"/>
      <c r="HP86" s="29"/>
      <c r="HQ86" s="29"/>
      <c r="HR86" s="29"/>
      <c r="HS86" s="29"/>
      <c r="HT86" s="29"/>
      <c r="HU86" s="29"/>
      <c r="HV86" s="29"/>
      <c r="HW86" s="29"/>
      <c r="HX86" s="29"/>
      <c r="HY86" s="29"/>
      <c r="HZ86" s="29"/>
      <c r="IA86" s="29"/>
      <c r="IB86" s="29"/>
      <c r="IC86" s="29"/>
      <c r="ID86" s="29"/>
      <c r="IE86" s="29"/>
      <c r="IF86" s="29"/>
      <c r="IG86" s="29"/>
      <c r="IH86" s="29"/>
      <c r="II86" s="29"/>
      <c r="IJ86" s="29"/>
      <c r="IK86" s="29"/>
      <c r="IL86" s="29"/>
      <c r="IM86" s="29"/>
      <c r="IN86" s="29"/>
      <c r="IO86" s="29"/>
      <c r="IP86" s="29"/>
      <c r="IQ86" s="29"/>
      <c r="IR86" s="29"/>
      <c r="IS86" s="29"/>
      <c r="IT86" s="29"/>
      <c r="IU86" s="29"/>
      <c r="IV86" s="29"/>
      <c r="IW86" s="29"/>
      <c r="IX86" s="29"/>
      <c r="IY86" s="29"/>
      <c r="IZ86" s="29"/>
      <c r="JA86" s="29"/>
      <c r="JB86" s="29"/>
      <c r="JC86" s="29"/>
      <c r="JD86" s="29"/>
      <c r="JE86" s="29"/>
      <c r="JF86" s="29"/>
      <c r="JG86" s="29"/>
      <c r="JH86" s="29"/>
      <c r="JI86" s="29"/>
      <c r="JJ86" s="29"/>
      <c r="JK86" s="29"/>
      <c r="JL86" s="29"/>
      <c r="JM86" s="29"/>
      <c r="JN86" s="29"/>
      <c r="JO86" s="29"/>
      <c r="JP86" s="29"/>
      <c r="JQ86" s="29"/>
      <c r="JR86" s="29"/>
      <c r="JS86" s="29"/>
      <c r="JT86" s="29"/>
      <c r="JU86" s="29"/>
      <c r="JV86" s="29"/>
      <c r="JW86" s="29"/>
      <c r="JX86" s="29"/>
      <c r="JY86" s="29"/>
      <c r="JZ86" s="29"/>
      <c r="KA86" s="29"/>
      <c r="KB86" s="29"/>
      <c r="KC86" s="29"/>
      <c r="KD86" s="29"/>
      <c r="KE86" s="29"/>
      <c r="KF86" s="29"/>
      <c r="KG86" s="29"/>
      <c r="KH86" s="29"/>
      <c r="KI86" s="29"/>
      <c r="KJ86" s="29"/>
      <c r="KK86" s="29"/>
      <c r="KL86" s="29"/>
      <c r="KM86" s="29"/>
      <c r="KN86" s="29"/>
      <c r="KO86" s="29"/>
    </row>
    <row r="87" spans="1:307" ht="10" customHeight="1">
      <c r="A87" s="3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30"/>
      <c r="BJ87" s="29"/>
      <c r="BK87" s="30"/>
      <c r="BL87" s="29"/>
      <c r="BM87" s="30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  <c r="DV87" s="29"/>
      <c r="DW87" s="29"/>
      <c r="DX87" s="29"/>
      <c r="DY87" s="29"/>
      <c r="DZ87" s="29"/>
      <c r="EA87" s="29"/>
      <c r="EB87" s="29"/>
      <c r="EC87" s="29"/>
      <c r="ED87" s="29"/>
      <c r="EE87" s="29"/>
      <c r="EF87" s="29"/>
      <c r="EG87" s="29"/>
      <c r="EH87" s="29"/>
      <c r="EI87" s="29"/>
      <c r="EJ87" s="29"/>
      <c r="EK87" s="29"/>
      <c r="EL87" s="29"/>
      <c r="EM87" s="29"/>
      <c r="EN87" s="29"/>
      <c r="EO87" s="29"/>
      <c r="EP87" s="29"/>
      <c r="EQ87" s="29"/>
      <c r="ER87" s="29"/>
      <c r="ES87" s="29"/>
      <c r="ET87" s="29"/>
      <c r="EU87" s="29"/>
      <c r="EV87" s="29"/>
      <c r="EW87" s="29"/>
      <c r="EX87" s="29"/>
      <c r="EY87" s="29"/>
      <c r="EZ87" s="29"/>
      <c r="FA87" s="29"/>
      <c r="FB87" s="29"/>
      <c r="FC87" s="29"/>
      <c r="FD87" s="29"/>
      <c r="FE87" s="29"/>
      <c r="FF87" s="29"/>
      <c r="FG87" s="29"/>
      <c r="FH87" s="29"/>
      <c r="FI87" s="29"/>
      <c r="FJ87" s="29"/>
      <c r="FK87" s="29"/>
      <c r="FL87" s="29"/>
      <c r="FM87" s="29"/>
      <c r="FN87" s="29"/>
      <c r="FO87" s="29"/>
      <c r="FP87" s="29"/>
      <c r="FQ87" s="29"/>
      <c r="FR87" s="29"/>
      <c r="FS87" s="29"/>
      <c r="FT87" s="29"/>
      <c r="FU87" s="29"/>
      <c r="FV87" s="29"/>
      <c r="FW87" s="29"/>
      <c r="FX87" s="29"/>
      <c r="FY87" s="29"/>
      <c r="FZ87" s="29"/>
      <c r="GA87" s="29"/>
      <c r="GB87" s="29"/>
      <c r="GC87" s="29"/>
      <c r="GD87" s="29"/>
      <c r="GE87" s="29"/>
      <c r="GF87" s="29"/>
      <c r="GG87" s="29"/>
      <c r="GH87" s="29"/>
      <c r="GI87" s="29"/>
      <c r="GJ87" s="29"/>
      <c r="GK87" s="29"/>
      <c r="GL87" s="29"/>
      <c r="GM87" s="29"/>
      <c r="GN87" s="29"/>
      <c r="GO87" s="29"/>
      <c r="GP87" s="29"/>
      <c r="GQ87" s="29"/>
      <c r="GR87" s="29"/>
      <c r="GS87" s="29"/>
      <c r="GT87" s="29"/>
      <c r="GU87" s="29"/>
      <c r="GV87" s="29"/>
      <c r="GW87" s="29"/>
      <c r="GX87" s="29"/>
      <c r="GY87" s="29"/>
      <c r="GZ87" s="29"/>
      <c r="HA87" s="29"/>
      <c r="HB87" s="29"/>
      <c r="HC87" s="29"/>
      <c r="HD87" s="29"/>
      <c r="HE87" s="29"/>
      <c r="HF87" s="29"/>
      <c r="HG87" s="29"/>
      <c r="HH87" s="29"/>
      <c r="HI87" s="29"/>
      <c r="HJ87" s="29"/>
      <c r="HK87" s="29"/>
      <c r="HL87" s="29"/>
      <c r="HM87" s="29"/>
      <c r="HN87" s="29"/>
      <c r="HO87" s="29"/>
      <c r="HP87" s="29"/>
      <c r="HQ87" s="29"/>
      <c r="HR87" s="29"/>
      <c r="HS87" s="29"/>
      <c r="HT87" s="29"/>
      <c r="HU87" s="29"/>
      <c r="HV87" s="29"/>
      <c r="HW87" s="29"/>
      <c r="HX87" s="29"/>
      <c r="HY87" s="29"/>
      <c r="HZ87" s="29"/>
      <c r="IA87" s="29"/>
      <c r="IB87" s="29"/>
      <c r="IC87" s="29"/>
      <c r="ID87" s="29"/>
      <c r="IE87" s="29"/>
      <c r="IF87" s="29"/>
      <c r="IG87" s="29"/>
      <c r="IH87" s="29"/>
      <c r="II87" s="29"/>
      <c r="IJ87" s="29"/>
      <c r="IK87" s="29"/>
      <c r="IL87" s="29"/>
      <c r="IM87" s="29"/>
      <c r="IN87" s="29"/>
      <c r="IO87" s="29"/>
      <c r="IP87" s="29"/>
      <c r="IQ87" s="29"/>
      <c r="IR87" s="29"/>
      <c r="IS87" s="29"/>
      <c r="IT87" s="29"/>
      <c r="IU87" s="29"/>
      <c r="IV87" s="29"/>
      <c r="IW87" s="29"/>
      <c r="IX87" s="29"/>
      <c r="IY87" s="29"/>
      <c r="IZ87" s="29"/>
      <c r="JA87" s="29"/>
      <c r="JB87" s="29"/>
      <c r="JC87" s="29"/>
      <c r="JD87" s="29"/>
      <c r="JE87" s="29"/>
      <c r="JF87" s="29"/>
      <c r="JG87" s="29"/>
      <c r="JH87" s="29"/>
      <c r="JI87" s="29"/>
      <c r="JJ87" s="29"/>
      <c r="JK87" s="29"/>
      <c r="JL87" s="29"/>
      <c r="JM87" s="29"/>
      <c r="JN87" s="29"/>
      <c r="JO87" s="29"/>
      <c r="JP87" s="29"/>
      <c r="JQ87" s="29"/>
      <c r="JR87" s="29"/>
      <c r="JS87" s="29"/>
      <c r="JT87" s="29"/>
      <c r="JU87" s="29"/>
      <c r="JV87" s="29"/>
      <c r="JW87" s="29"/>
      <c r="JX87" s="29"/>
      <c r="JY87" s="29"/>
      <c r="JZ87" s="29"/>
      <c r="KA87" s="29"/>
      <c r="KB87" s="29"/>
      <c r="KC87" s="29"/>
      <c r="KD87" s="29"/>
      <c r="KE87" s="29"/>
      <c r="KF87" s="29"/>
      <c r="KG87" s="29"/>
      <c r="KH87" s="29"/>
      <c r="KI87" s="29"/>
      <c r="KJ87" s="29"/>
      <c r="KK87" s="29"/>
      <c r="KL87" s="29"/>
      <c r="KM87" s="29"/>
      <c r="KN87" s="29"/>
      <c r="KO87" s="29"/>
    </row>
    <row r="88" spans="1:307" ht="10" customHeight="1">
      <c r="A88" s="3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30"/>
      <c r="BJ88" s="29"/>
      <c r="BK88" s="30"/>
      <c r="BL88" s="29"/>
      <c r="BM88" s="30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  <c r="DV88" s="29"/>
      <c r="DW88" s="29"/>
      <c r="DX88" s="29"/>
      <c r="DY88" s="29"/>
      <c r="DZ88" s="29"/>
      <c r="EA88" s="29"/>
      <c r="EB88" s="29"/>
      <c r="EC88" s="29"/>
      <c r="ED88" s="29"/>
      <c r="EE88" s="29"/>
      <c r="EF88" s="29"/>
      <c r="EG88" s="29"/>
      <c r="EH88" s="29"/>
      <c r="EI88" s="29"/>
      <c r="EJ88" s="29"/>
      <c r="EK88" s="29"/>
      <c r="EL88" s="29"/>
      <c r="EM88" s="29"/>
      <c r="EN88" s="29"/>
      <c r="EO88" s="29"/>
      <c r="EP88" s="29"/>
      <c r="EQ88" s="29"/>
      <c r="ER88" s="29"/>
      <c r="ES88" s="29"/>
      <c r="ET88" s="29"/>
      <c r="EU88" s="29"/>
      <c r="EV88" s="29"/>
      <c r="EW88" s="29"/>
      <c r="EX88" s="29"/>
      <c r="EY88" s="29"/>
      <c r="EZ88" s="29"/>
      <c r="FA88" s="29"/>
      <c r="FB88" s="29"/>
      <c r="FC88" s="29"/>
      <c r="FD88" s="29"/>
      <c r="FE88" s="29"/>
      <c r="FF88" s="29"/>
      <c r="FG88" s="29"/>
      <c r="FH88" s="29"/>
      <c r="FI88" s="29"/>
      <c r="FJ88" s="29"/>
      <c r="FK88" s="29"/>
      <c r="FL88" s="29"/>
      <c r="FM88" s="29"/>
      <c r="FN88" s="29"/>
      <c r="FO88" s="29"/>
      <c r="FP88" s="29"/>
      <c r="FQ88" s="29"/>
      <c r="FR88" s="29"/>
      <c r="FS88" s="29"/>
      <c r="FT88" s="29"/>
      <c r="FU88" s="29"/>
      <c r="FV88" s="29"/>
      <c r="FW88" s="29"/>
      <c r="FX88" s="29"/>
      <c r="FY88" s="29"/>
      <c r="FZ88" s="29"/>
      <c r="GA88" s="29"/>
      <c r="GB88" s="29"/>
      <c r="GC88" s="29"/>
      <c r="GD88" s="29"/>
      <c r="GE88" s="29"/>
      <c r="GF88" s="29"/>
      <c r="GG88" s="29"/>
      <c r="GH88" s="29"/>
      <c r="GI88" s="29"/>
      <c r="GJ88" s="29"/>
      <c r="GK88" s="29"/>
      <c r="GL88" s="29"/>
      <c r="GM88" s="29"/>
      <c r="GN88" s="29"/>
      <c r="GO88" s="29"/>
      <c r="GP88" s="29"/>
      <c r="GQ88" s="29"/>
      <c r="GR88" s="29"/>
      <c r="GS88" s="29"/>
      <c r="GT88" s="29"/>
      <c r="GU88" s="29"/>
      <c r="GV88" s="29"/>
      <c r="GW88" s="29"/>
      <c r="GX88" s="29"/>
      <c r="GY88" s="29"/>
      <c r="GZ88" s="29"/>
      <c r="HA88" s="29"/>
      <c r="HB88" s="29"/>
      <c r="HC88" s="29"/>
      <c r="HD88" s="29"/>
      <c r="HE88" s="29"/>
      <c r="HF88" s="29"/>
      <c r="HG88" s="29"/>
      <c r="HH88" s="29"/>
      <c r="HI88" s="29"/>
      <c r="HJ88" s="29"/>
      <c r="HK88" s="29"/>
      <c r="HL88" s="29"/>
      <c r="HM88" s="29"/>
      <c r="HN88" s="29"/>
      <c r="HO88" s="29"/>
      <c r="HP88" s="29"/>
      <c r="HQ88" s="29"/>
      <c r="HR88" s="29"/>
      <c r="HS88" s="29"/>
      <c r="HT88" s="29"/>
      <c r="HU88" s="29"/>
      <c r="HV88" s="29"/>
      <c r="HW88" s="29"/>
      <c r="HX88" s="29"/>
      <c r="HY88" s="29"/>
      <c r="HZ88" s="29"/>
      <c r="IA88" s="29"/>
      <c r="IB88" s="29"/>
      <c r="IC88" s="29"/>
      <c r="ID88" s="29"/>
      <c r="IE88" s="29"/>
      <c r="IF88" s="29"/>
      <c r="IG88" s="29"/>
      <c r="IH88" s="29"/>
      <c r="II88" s="29"/>
      <c r="IJ88" s="29"/>
      <c r="IK88" s="29"/>
      <c r="IL88" s="29"/>
      <c r="IM88" s="29"/>
      <c r="IN88" s="29"/>
      <c r="IO88" s="29"/>
      <c r="IP88" s="29"/>
      <c r="IQ88" s="29"/>
      <c r="IR88" s="29"/>
      <c r="IS88" s="29"/>
      <c r="IT88" s="29"/>
      <c r="IU88" s="29"/>
      <c r="IV88" s="29"/>
      <c r="IW88" s="29"/>
      <c r="IX88" s="29"/>
      <c r="IY88" s="29"/>
      <c r="IZ88" s="29"/>
      <c r="JA88" s="29"/>
      <c r="JB88" s="29"/>
      <c r="JC88" s="29"/>
      <c r="JD88" s="29"/>
      <c r="JE88" s="29"/>
      <c r="JF88" s="29"/>
      <c r="JG88" s="29"/>
      <c r="JH88" s="29"/>
      <c r="JI88" s="29"/>
      <c r="JJ88" s="29"/>
      <c r="JK88" s="29"/>
      <c r="JL88" s="29"/>
      <c r="JM88" s="29"/>
      <c r="JN88" s="29"/>
      <c r="JO88" s="29"/>
      <c r="JP88" s="29"/>
      <c r="JQ88" s="29"/>
      <c r="JR88" s="29"/>
      <c r="JS88" s="29"/>
      <c r="JT88" s="29"/>
      <c r="JU88" s="29"/>
      <c r="JV88" s="29"/>
      <c r="JW88" s="29"/>
      <c r="JX88" s="29"/>
      <c r="JY88" s="29"/>
      <c r="JZ88" s="29"/>
      <c r="KA88" s="29"/>
      <c r="KB88" s="29"/>
      <c r="KC88" s="29"/>
      <c r="KD88" s="29"/>
      <c r="KE88" s="29"/>
      <c r="KF88" s="29"/>
      <c r="KG88" s="29"/>
      <c r="KH88" s="29"/>
      <c r="KI88" s="29"/>
      <c r="KJ88" s="29"/>
      <c r="KK88" s="29"/>
      <c r="KL88" s="29"/>
      <c r="KM88" s="29"/>
      <c r="KN88" s="29"/>
      <c r="KO88" s="29"/>
    </row>
    <row r="89" spans="1:307" ht="10" customHeight="1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30"/>
      <c r="BJ89" s="29"/>
      <c r="BK89" s="30"/>
      <c r="BL89" s="29"/>
      <c r="BM89" s="30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29"/>
      <c r="CW89" s="29"/>
      <c r="CX89" s="29"/>
      <c r="CY89" s="29"/>
      <c r="CZ89" s="29"/>
      <c r="DA89" s="29"/>
      <c r="DB89" s="29"/>
      <c r="DC89" s="29"/>
      <c r="DD89" s="29"/>
      <c r="DE89" s="29"/>
      <c r="DF89" s="29"/>
      <c r="DG89" s="29"/>
      <c r="DH89" s="29"/>
      <c r="DI89" s="29"/>
      <c r="DJ89" s="29"/>
      <c r="DK89" s="29"/>
      <c r="DL89" s="29"/>
      <c r="DM89" s="29"/>
      <c r="DN89" s="29"/>
      <c r="DO89" s="29"/>
      <c r="DP89" s="29"/>
      <c r="DQ89" s="29"/>
      <c r="DR89" s="29"/>
      <c r="DS89" s="29"/>
      <c r="DT89" s="29"/>
      <c r="DU89" s="29"/>
      <c r="DV89" s="29"/>
      <c r="DW89" s="29"/>
      <c r="DX89" s="29"/>
      <c r="DY89" s="29"/>
      <c r="DZ89" s="29"/>
      <c r="EA89" s="29"/>
      <c r="EB89" s="29"/>
      <c r="EC89" s="29"/>
      <c r="ED89" s="29"/>
      <c r="EE89" s="29"/>
      <c r="EF89" s="29"/>
      <c r="EG89" s="29"/>
      <c r="EH89" s="29"/>
      <c r="EI89" s="29"/>
      <c r="EJ89" s="29"/>
      <c r="EK89" s="29"/>
      <c r="EL89" s="29"/>
      <c r="EM89" s="29"/>
      <c r="EN89" s="29"/>
      <c r="EO89" s="29"/>
      <c r="EP89" s="29"/>
      <c r="EQ89" s="29"/>
      <c r="ER89" s="29"/>
      <c r="ES89" s="29"/>
      <c r="ET89" s="29"/>
      <c r="EU89" s="29"/>
      <c r="EV89" s="29"/>
      <c r="EW89" s="29"/>
      <c r="EX89" s="29"/>
      <c r="EY89" s="29"/>
      <c r="EZ89" s="29"/>
      <c r="FA89" s="29"/>
      <c r="FB89" s="29"/>
      <c r="FC89" s="29"/>
      <c r="FD89" s="29"/>
      <c r="FE89" s="29"/>
      <c r="FF89" s="29"/>
      <c r="FG89" s="29"/>
      <c r="FH89" s="29"/>
      <c r="FI89" s="29"/>
      <c r="FJ89" s="29"/>
      <c r="FK89" s="29"/>
      <c r="FL89" s="29"/>
      <c r="FM89" s="29"/>
      <c r="FN89" s="29"/>
      <c r="FO89" s="29"/>
      <c r="FP89" s="29"/>
      <c r="FQ89" s="29"/>
      <c r="FR89" s="29"/>
      <c r="FS89" s="29"/>
      <c r="FT89" s="29"/>
      <c r="FU89" s="29"/>
      <c r="FV89" s="29"/>
      <c r="FW89" s="29"/>
      <c r="FX89" s="29"/>
      <c r="FY89" s="29"/>
      <c r="FZ89" s="29"/>
      <c r="GA89" s="29"/>
      <c r="GB89" s="29"/>
      <c r="GC89" s="29"/>
      <c r="GD89" s="29"/>
      <c r="GE89" s="29"/>
      <c r="GF89" s="29"/>
      <c r="GG89" s="29"/>
      <c r="GH89" s="29"/>
      <c r="GI89" s="29"/>
      <c r="GJ89" s="29"/>
      <c r="GK89" s="29"/>
      <c r="GL89" s="29"/>
      <c r="GM89" s="29"/>
      <c r="GN89" s="29"/>
      <c r="GO89" s="29"/>
      <c r="GP89" s="29"/>
      <c r="GQ89" s="29"/>
      <c r="GR89" s="29"/>
      <c r="GS89" s="29"/>
      <c r="GT89" s="29"/>
      <c r="GU89" s="29"/>
      <c r="GV89" s="29"/>
      <c r="GW89" s="29"/>
      <c r="GX89" s="29"/>
      <c r="GY89" s="29"/>
      <c r="GZ89" s="29"/>
      <c r="HA89" s="29"/>
      <c r="HB89" s="29"/>
      <c r="HC89" s="29"/>
      <c r="HD89" s="29"/>
      <c r="HE89" s="29"/>
      <c r="HF89" s="29"/>
      <c r="HG89" s="29"/>
      <c r="HH89" s="29"/>
      <c r="HI89" s="29"/>
      <c r="HJ89" s="29"/>
      <c r="HK89" s="29"/>
      <c r="HL89" s="29"/>
      <c r="HM89" s="29"/>
      <c r="HN89" s="29"/>
      <c r="HO89" s="29"/>
      <c r="HP89" s="29"/>
      <c r="HQ89" s="29"/>
      <c r="HR89" s="29"/>
      <c r="HS89" s="29"/>
      <c r="HT89" s="29"/>
      <c r="HU89" s="29"/>
      <c r="HV89" s="29"/>
      <c r="HW89" s="29"/>
      <c r="HX89" s="29"/>
      <c r="HY89" s="29"/>
      <c r="HZ89" s="29"/>
      <c r="IA89" s="29"/>
      <c r="IB89" s="29"/>
      <c r="IC89" s="29"/>
      <c r="ID89" s="29"/>
      <c r="IE89" s="29"/>
      <c r="IF89" s="29"/>
      <c r="IG89" s="29"/>
      <c r="IH89" s="29"/>
      <c r="II89" s="29"/>
      <c r="IJ89" s="29"/>
      <c r="IK89" s="29"/>
      <c r="IL89" s="29"/>
      <c r="IM89" s="29"/>
      <c r="IN89" s="29"/>
      <c r="IO89" s="29"/>
      <c r="IP89" s="29"/>
      <c r="IQ89" s="29"/>
      <c r="IR89" s="29"/>
      <c r="IS89" s="29"/>
      <c r="IT89" s="29"/>
      <c r="IU89" s="29"/>
      <c r="IV89" s="29"/>
      <c r="IW89" s="29"/>
      <c r="IX89" s="29"/>
      <c r="IY89" s="29"/>
      <c r="IZ89" s="29"/>
      <c r="JA89" s="29"/>
      <c r="JB89" s="29"/>
      <c r="JC89" s="29"/>
      <c r="JD89" s="29"/>
      <c r="JE89" s="29"/>
      <c r="JF89" s="29"/>
      <c r="JG89" s="29"/>
      <c r="JH89" s="29"/>
      <c r="JI89" s="29"/>
      <c r="JJ89" s="29"/>
      <c r="JK89" s="29"/>
      <c r="JL89" s="29"/>
      <c r="JM89" s="29"/>
      <c r="JN89" s="29"/>
      <c r="JO89" s="29"/>
      <c r="JP89" s="29"/>
      <c r="JQ89" s="29"/>
      <c r="JR89" s="29"/>
      <c r="JS89" s="29"/>
      <c r="JT89" s="29"/>
      <c r="JU89" s="29"/>
      <c r="JV89" s="29"/>
      <c r="JW89" s="29"/>
      <c r="JX89" s="29"/>
      <c r="JY89" s="29"/>
      <c r="JZ89" s="29"/>
      <c r="KA89" s="29"/>
      <c r="KB89" s="29"/>
      <c r="KC89" s="29"/>
      <c r="KD89" s="29"/>
      <c r="KE89" s="29"/>
      <c r="KF89" s="29"/>
      <c r="KG89" s="29"/>
      <c r="KH89" s="29"/>
      <c r="KI89" s="29"/>
      <c r="KJ89" s="29"/>
      <c r="KK89" s="29"/>
      <c r="KL89" s="29"/>
      <c r="KM89" s="29"/>
      <c r="KN89" s="29"/>
      <c r="KO89" s="29"/>
    </row>
    <row r="90" spans="1:307" ht="10" customHeight="1">
      <c r="A90" s="3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30"/>
      <c r="BJ90" s="29"/>
      <c r="BK90" s="30"/>
      <c r="BL90" s="29"/>
      <c r="BM90" s="30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  <c r="CO90" s="29"/>
      <c r="CP90" s="29"/>
      <c r="CQ90" s="29"/>
      <c r="CR90" s="29"/>
      <c r="CS90" s="29"/>
      <c r="CT90" s="29"/>
      <c r="CU90" s="29"/>
      <c r="CV90" s="29"/>
      <c r="CW90" s="29"/>
      <c r="CX90" s="29"/>
      <c r="CY90" s="29"/>
      <c r="CZ90" s="29"/>
      <c r="DA90" s="29"/>
      <c r="DB90" s="29"/>
      <c r="DC90" s="29"/>
      <c r="DD90" s="29"/>
      <c r="DE90" s="29"/>
      <c r="DF90" s="29"/>
      <c r="DG90" s="29"/>
      <c r="DH90" s="29"/>
      <c r="DI90" s="29"/>
      <c r="DJ90" s="29"/>
      <c r="DK90" s="29"/>
      <c r="DL90" s="29"/>
      <c r="DM90" s="29"/>
      <c r="DN90" s="29"/>
      <c r="DO90" s="29"/>
      <c r="DP90" s="29"/>
      <c r="DQ90" s="29"/>
      <c r="DR90" s="29"/>
      <c r="DS90" s="29"/>
      <c r="DT90" s="29"/>
      <c r="DU90" s="29"/>
      <c r="DV90" s="29"/>
      <c r="DW90" s="29"/>
      <c r="DX90" s="29"/>
      <c r="DY90" s="29"/>
      <c r="DZ90" s="29"/>
      <c r="EA90" s="29"/>
      <c r="EB90" s="29"/>
      <c r="EC90" s="29"/>
      <c r="ED90" s="29"/>
      <c r="EE90" s="29"/>
      <c r="EF90" s="29"/>
      <c r="EG90" s="29"/>
      <c r="EH90" s="29"/>
      <c r="EI90" s="29"/>
      <c r="EJ90" s="29"/>
      <c r="EK90" s="29"/>
      <c r="EL90" s="29"/>
      <c r="EM90" s="29"/>
      <c r="EN90" s="29"/>
      <c r="EO90" s="29"/>
      <c r="EP90" s="29"/>
      <c r="EQ90" s="29"/>
      <c r="ER90" s="29"/>
      <c r="ES90" s="29"/>
      <c r="ET90" s="29"/>
      <c r="EU90" s="29"/>
      <c r="EV90" s="29"/>
      <c r="EW90" s="29"/>
      <c r="EX90" s="29"/>
      <c r="EY90" s="29"/>
      <c r="EZ90" s="29"/>
      <c r="FA90" s="29"/>
      <c r="FB90" s="29"/>
      <c r="FC90" s="29"/>
      <c r="FD90" s="29"/>
      <c r="FE90" s="29"/>
      <c r="FF90" s="29"/>
      <c r="FG90" s="29"/>
      <c r="FH90" s="29"/>
      <c r="FI90" s="29"/>
      <c r="FJ90" s="29"/>
      <c r="FK90" s="29"/>
      <c r="FL90" s="29"/>
      <c r="FM90" s="29"/>
      <c r="FN90" s="29"/>
      <c r="FO90" s="29"/>
      <c r="FP90" s="29"/>
      <c r="FQ90" s="29"/>
      <c r="FR90" s="29"/>
      <c r="FS90" s="29"/>
      <c r="FT90" s="29"/>
      <c r="FU90" s="29"/>
      <c r="FV90" s="29"/>
      <c r="FW90" s="29"/>
      <c r="FX90" s="29"/>
      <c r="FY90" s="29"/>
      <c r="FZ90" s="29"/>
      <c r="GA90" s="29"/>
      <c r="GB90" s="29"/>
      <c r="GC90" s="29"/>
      <c r="GD90" s="29"/>
      <c r="GE90" s="29"/>
      <c r="GF90" s="29"/>
      <c r="GG90" s="29"/>
      <c r="GH90" s="29"/>
      <c r="GI90" s="29"/>
      <c r="GJ90" s="29"/>
      <c r="GK90" s="29"/>
      <c r="GL90" s="29"/>
      <c r="GM90" s="29"/>
      <c r="GN90" s="29"/>
      <c r="GO90" s="29"/>
      <c r="GP90" s="29"/>
      <c r="GQ90" s="29"/>
      <c r="GR90" s="29"/>
      <c r="GS90" s="29"/>
      <c r="GT90" s="29"/>
      <c r="GU90" s="29"/>
      <c r="GV90" s="29"/>
      <c r="GW90" s="29"/>
      <c r="GX90" s="29"/>
      <c r="GY90" s="29"/>
      <c r="GZ90" s="29"/>
      <c r="HA90" s="29"/>
      <c r="HB90" s="29"/>
      <c r="HC90" s="29"/>
      <c r="HD90" s="29"/>
      <c r="HE90" s="29"/>
      <c r="HF90" s="29"/>
      <c r="HG90" s="29"/>
      <c r="HH90" s="29"/>
      <c r="HI90" s="29"/>
      <c r="HJ90" s="29"/>
      <c r="HK90" s="29"/>
      <c r="HL90" s="29"/>
      <c r="HM90" s="29"/>
      <c r="HN90" s="29"/>
      <c r="HO90" s="29"/>
      <c r="HP90" s="29"/>
      <c r="HQ90" s="29"/>
      <c r="HR90" s="29"/>
      <c r="HS90" s="29"/>
      <c r="HT90" s="29"/>
      <c r="HU90" s="29"/>
      <c r="HV90" s="29"/>
      <c r="HW90" s="29"/>
      <c r="HX90" s="29"/>
      <c r="HY90" s="29"/>
      <c r="HZ90" s="29"/>
      <c r="IA90" s="29"/>
      <c r="IB90" s="29"/>
      <c r="IC90" s="29"/>
      <c r="ID90" s="29"/>
      <c r="IE90" s="29"/>
      <c r="IF90" s="29"/>
      <c r="IG90" s="29"/>
      <c r="IH90" s="29"/>
      <c r="II90" s="29"/>
      <c r="IJ90" s="29"/>
      <c r="IK90" s="29"/>
      <c r="IL90" s="29"/>
      <c r="IM90" s="29"/>
      <c r="IN90" s="29"/>
      <c r="IO90" s="29"/>
      <c r="IP90" s="29"/>
      <c r="IQ90" s="29"/>
      <c r="IR90" s="29"/>
      <c r="IS90" s="29"/>
      <c r="IT90" s="29"/>
      <c r="IU90" s="29"/>
      <c r="IV90" s="29"/>
      <c r="IW90" s="29"/>
      <c r="IX90" s="29"/>
      <c r="IY90" s="29"/>
      <c r="IZ90" s="29"/>
      <c r="JA90" s="29"/>
      <c r="JB90" s="29"/>
      <c r="JC90" s="29"/>
      <c r="JD90" s="29"/>
      <c r="JE90" s="29"/>
      <c r="JF90" s="29"/>
      <c r="JG90" s="29"/>
      <c r="JH90" s="29"/>
      <c r="JI90" s="29"/>
      <c r="JJ90" s="29"/>
      <c r="JK90" s="29"/>
      <c r="JL90" s="29"/>
      <c r="JM90" s="29"/>
      <c r="JN90" s="29"/>
      <c r="JO90" s="29"/>
      <c r="JP90" s="29"/>
      <c r="JQ90" s="29"/>
      <c r="JR90" s="29"/>
      <c r="JS90" s="29"/>
      <c r="JT90" s="29"/>
      <c r="JU90" s="29"/>
      <c r="JV90" s="29"/>
      <c r="JW90" s="29"/>
      <c r="JX90" s="29"/>
      <c r="JY90" s="29"/>
      <c r="JZ90" s="29"/>
      <c r="KA90" s="29"/>
      <c r="KB90" s="29"/>
      <c r="KC90" s="29"/>
      <c r="KD90" s="29"/>
      <c r="KE90" s="29"/>
      <c r="KF90" s="29"/>
      <c r="KG90" s="29"/>
      <c r="KH90" s="29"/>
      <c r="KI90" s="29"/>
      <c r="KJ90" s="29"/>
      <c r="KK90" s="29"/>
      <c r="KL90" s="29"/>
      <c r="KM90" s="29"/>
      <c r="KN90" s="29"/>
      <c r="KO90" s="29"/>
    </row>
    <row r="91" spans="1:307" ht="10" customHeight="1">
      <c r="A91" s="3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30"/>
      <c r="BJ91" s="29"/>
      <c r="BK91" s="30"/>
      <c r="BL91" s="29"/>
      <c r="BM91" s="30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  <c r="CP91" s="29"/>
      <c r="CQ91" s="29"/>
      <c r="CR91" s="29"/>
      <c r="CS91" s="29"/>
      <c r="CT91" s="29"/>
      <c r="CU91" s="29"/>
      <c r="CV91" s="29"/>
      <c r="CW91" s="29"/>
      <c r="CX91" s="29"/>
      <c r="CY91" s="29"/>
      <c r="CZ91" s="29"/>
      <c r="DA91" s="29"/>
      <c r="DB91" s="29"/>
      <c r="DC91" s="29"/>
      <c r="DD91" s="29"/>
      <c r="DE91" s="29"/>
      <c r="DF91" s="29"/>
      <c r="DG91" s="29"/>
      <c r="DH91" s="29"/>
      <c r="DI91" s="29"/>
      <c r="DJ91" s="29"/>
      <c r="DK91" s="29"/>
      <c r="DL91" s="29"/>
      <c r="DM91" s="29"/>
      <c r="DN91" s="29"/>
      <c r="DO91" s="29"/>
      <c r="DP91" s="29"/>
      <c r="DQ91" s="29"/>
      <c r="DR91" s="29"/>
      <c r="DS91" s="29"/>
      <c r="DT91" s="29"/>
      <c r="DU91" s="29"/>
      <c r="DV91" s="29"/>
      <c r="DW91" s="29"/>
      <c r="DX91" s="29"/>
      <c r="DY91" s="29"/>
      <c r="DZ91" s="29"/>
      <c r="EA91" s="29"/>
      <c r="EB91" s="29"/>
      <c r="EC91" s="29"/>
      <c r="ED91" s="29"/>
      <c r="EE91" s="29"/>
      <c r="EF91" s="29"/>
      <c r="EG91" s="29"/>
      <c r="EH91" s="29"/>
      <c r="EI91" s="29"/>
      <c r="EJ91" s="29"/>
      <c r="EK91" s="29"/>
      <c r="EL91" s="29"/>
      <c r="EM91" s="29"/>
      <c r="EN91" s="29"/>
      <c r="EO91" s="29"/>
      <c r="EP91" s="29"/>
      <c r="EQ91" s="29"/>
      <c r="ER91" s="29"/>
      <c r="ES91" s="29"/>
      <c r="ET91" s="29"/>
      <c r="EU91" s="29"/>
      <c r="EV91" s="29"/>
      <c r="EW91" s="29"/>
      <c r="EX91" s="29"/>
      <c r="EY91" s="29"/>
      <c r="EZ91" s="29"/>
      <c r="FA91" s="29"/>
      <c r="FB91" s="29"/>
      <c r="FC91" s="29"/>
      <c r="FD91" s="29"/>
      <c r="FE91" s="29"/>
      <c r="FF91" s="29"/>
      <c r="FG91" s="29"/>
      <c r="FH91" s="29"/>
      <c r="FI91" s="29"/>
      <c r="FJ91" s="29"/>
      <c r="FK91" s="29"/>
      <c r="FL91" s="29"/>
      <c r="FM91" s="29"/>
      <c r="FN91" s="29"/>
      <c r="FO91" s="29"/>
      <c r="FP91" s="29"/>
      <c r="FQ91" s="29"/>
      <c r="FR91" s="29"/>
      <c r="FS91" s="29"/>
      <c r="FT91" s="29"/>
      <c r="FU91" s="29"/>
      <c r="FV91" s="29"/>
      <c r="FW91" s="29"/>
      <c r="FX91" s="29"/>
      <c r="FY91" s="29"/>
      <c r="FZ91" s="29"/>
      <c r="GA91" s="29"/>
      <c r="GB91" s="29"/>
      <c r="GC91" s="29"/>
      <c r="GD91" s="29"/>
      <c r="GE91" s="29"/>
      <c r="GF91" s="29"/>
      <c r="GG91" s="29"/>
      <c r="GH91" s="29"/>
      <c r="GI91" s="29"/>
      <c r="GJ91" s="29"/>
      <c r="GK91" s="29"/>
      <c r="GL91" s="29"/>
      <c r="GM91" s="29"/>
      <c r="GN91" s="29"/>
      <c r="GO91" s="29"/>
      <c r="GP91" s="29"/>
      <c r="GQ91" s="29"/>
      <c r="GR91" s="29"/>
      <c r="GS91" s="29"/>
      <c r="GT91" s="29"/>
      <c r="GU91" s="29"/>
      <c r="GV91" s="29"/>
      <c r="GW91" s="29"/>
      <c r="GX91" s="29"/>
      <c r="GY91" s="29"/>
      <c r="GZ91" s="29"/>
      <c r="HA91" s="29"/>
      <c r="HB91" s="29"/>
      <c r="HC91" s="29"/>
      <c r="HD91" s="29"/>
      <c r="HE91" s="29"/>
      <c r="HF91" s="29"/>
      <c r="HG91" s="29"/>
      <c r="HH91" s="29"/>
      <c r="HI91" s="29"/>
      <c r="HJ91" s="29"/>
      <c r="HK91" s="29"/>
      <c r="HL91" s="29"/>
      <c r="HM91" s="29"/>
      <c r="HN91" s="29"/>
      <c r="HO91" s="29"/>
      <c r="HP91" s="29"/>
      <c r="HQ91" s="29"/>
      <c r="HR91" s="29"/>
      <c r="HS91" s="29"/>
      <c r="HT91" s="29"/>
      <c r="HU91" s="29"/>
      <c r="HV91" s="29"/>
      <c r="HW91" s="29"/>
      <c r="HX91" s="29"/>
      <c r="HY91" s="29"/>
      <c r="HZ91" s="29"/>
      <c r="IA91" s="29"/>
      <c r="IB91" s="29"/>
      <c r="IC91" s="29"/>
      <c r="ID91" s="29"/>
      <c r="IE91" s="29"/>
      <c r="IF91" s="29"/>
      <c r="IG91" s="29"/>
      <c r="IH91" s="29"/>
      <c r="II91" s="29"/>
      <c r="IJ91" s="29"/>
      <c r="IK91" s="29"/>
      <c r="IL91" s="29"/>
      <c r="IM91" s="29"/>
      <c r="IN91" s="29"/>
      <c r="IO91" s="29"/>
      <c r="IP91" s="29"/>
      <c r="IQ91" s="29"/>
      <c r="IR91" s="29"/>
      <c r="IS91" s="29"/>
      <c r="IT91" s="29"/>
      <c r="IU91" s="29"/>
      <c r="IV91" s="29"/>
      <c r="IW91" s="29"/>
      <c r="IX91" s="29"/>
      <c r="IY91" s="29"/>
      <c r="IZ91" s="29"/>
      <c r="JA91" s="29"/>
      <c r="JB91" s="29"/>
      <c r="JC91" s="29"/>
      <c r="JD91" s="29"/>
      <c r="JE91" s="29"/>
      <c r="JF91" s="29"/>
      <c r="JG91" s="29"/>
      <c r="JH91" s="29"/>
      <c r="JI91" s="29"/>
      <c r="JJ91" s="29"/>
      <c r="JK91" s="29"/>
      <c r="JL91" s="29"/>
      <c r="JM91" s="29"/>
      <c r="JN91" s="29"/>
      <c r="JO91" s="29"/>
      <c r="JP91" s="29"/>
      <c r="JQ91" s="29"/>
      <c r="JR91" s="29"/>
      <c r="JS91" s="29"/>
      <c r="JT91" s="29"/>
      <c r="JU91" s="29"/>
      <c r="JV91" s="29"/>
      <c r="JW91" s="29"/>
      <c r="JX91" s="29"/>
      <c r="JY91" s="29"/>
      <c r="JZ91" s="29"/>
      <c r="KA91" s="29"/>
      <c r="KB91" s="29"/>
      <c r="KC91" s="29"/>
      <c r="KD91" s="29"/>
      <c r="KE91" s="29"/>
      <c r="KF91" s="29"/>
      <c r="KG91" s="29"/>
      <c r="KH91" s="29"/>
      <c r="KI91" s="29"/>
      <c r="KJ91" s="29"/>
      <c r="KK91" s="29"/>
      <c r="KL91" s="29"/>
      <c r="KM91" s="29"/>
      <c r="KN91" s="29"/>
      <c r="KO91" s="29"/>
    </row>
    <row r="92" spans="1:307" ht="10" customHeight="1">
      <c r="A92" s="3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30"/>
      <c r="BJ92" s="29"/>
      <c r="BK92" s="30"/>
      <c r="BL92" s="29"/>
      <c r="BM92" s="30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29"/>
      <c r="DA92" s="29"/>
      <c r="DB92" s="29"/>
      <c r="DC92" s="29"/>
      <c r="DD92" s="29"/>
      <c r="DE92" s="29"/>
      <c r="DF92" s="29"/>
      <c r="DG92" s="29"/>
      <c r="DH92" s="29"/>
      <c r="DI92" s="29"/>
      <c r="DJ92" s="29"/>
      <c r="DK92" s="29"/>
      <c r="DL92" s="29"/>
      <c r="DM92" s="29"/>
      <c r="DN92" s="29"/>
      <c r="DO92" s="29"/>
      <c r="DP92" s="29"/>
      <c r="DQ92" s="29"/>
      <c r="DR92" s="29"/>
      <c r="DS92" s="29"/>
      <c r="DT92" s="29"/>
      <c r="DU92" s="29"/>
      <c r="DV92" s="29"/>
      <c r="DW92" s="29"/>
      <c r="DX92" s="29"/>
      <c r="DY92" s="29"/>
      <c r="DZ92" s="29"/>
      <c r="EA92" s="29"/>
      <c r="EB92" s="29"/>
      <c r="EC92" s="29"/>
      <c r="ED92" s="29"/>
      <c r="EE92" s="29"/>
      <c r="EF92" s="29"/>
      <c r="EG92" s="29"/>
      <c r="EH92" s="29"/>
      <c r="EI92" s="29"/>
      <c r="EJ92" s="29"/>
      <c r="EK92" s="29"/>
      <c r="EL92" s="29"/>
      <c r="EM92" s="29"/>
      <c r="EN92" s="29"/>
      <c r="EO92" s="29"/>
      <c r="EP92" s="29"/>
      <c r="EQ92" s="29"/>
      <c r="ER92" s="29"/>
      <c r="ES92" s="29"/>
      <c r="ET92" s="29"/>
      <c r="EU92" s="29"/>
      <c r="EV92" s="29"/>
      <c r="EW92" s="29"/>
      <c r="EX92" s="29"/>
      <c r="EY92" s="29"/>
      <c r="EZ92" s="29"/>
      <c r="FA92" s="29"/>
      <c r="FB92" s="29"/>
      <c r="FC92" s="29"/>
      <c r="FD92" s="29"/>
      <c r="FE92" s="29"/>
      <c r="FF92" s="29"/>
      <c r="FG92" s="29"/>
      <c r="FH92" s="29"/>
      <c r="FI92" s="29"/>
      <c r="FJ92" s="29"/>
      <c r="FK92" s="29"/>
      <c r="FL92" s="29"/>
      <c r="FM92" s="29"/>
      <c r="FN92" s="29"/>
      <c r="FO92" s="29"/>
      <c r="FP92" s="29"/>
      <c r="FQ92" s="29"/>
      <c r="FR92" s="29"/>
      <c r="FS92" s="29"/>
      <c r="FT92" s="29"/>
      <c r="FU92" s="29"/>
      <c r="FV92" s="29"/>
      <c r="FW92" s="29"/>
      <c r="FX92" s="29"/>
      <c r="FY92" s="29"/>
      <c r="FZ92" s="29"/>
      <c r="GA92" s="29"/>
      <c r="GB92" s="29"/>
      <c r="GC92" s="29"/>
      <c r="GD92" s="29"/>
      <c r="GE92" s="29"/>
      <c r="GF92" s="29"/>
      <c r="GG92" s="29"/>
      <c r="GH92" s="29"/>
      <c r="GI92" s="29"/>
      <c r="GJ92" s="29"/>
      <c r="GK92" s="29"/>
      <c r="GL92" s="29"/>
      <c r="GM92" s="29"/>
      <c r="GN92" s="29"/>
      <c r="GO92" s="29"/>
      <c r="GP92" s="29"/>
      <c r="GQ92" s="29"/>
      <c r="GR92" s="29"/>
      <c r="GS92" s="29"/>
      <c r="GT92" s="29"/>
      <c r="GU92" s="29"/>
      <c r="GV92" s="29"/>
      <c r="GW92" s="29"/>
      <c r="GX92" s="29"/>
      <c r="GY92" s="29"/>
      <c r="GZ92" s="29"/>
      <c r="HA92" s="29"/>
      <c r="HB92" s="29"/>
      <c r="HC92" s="29"/>
      <c r="HD92" s="29"/>
      <c r="HE92" s="29"/>
      <c r="HF92" s="29"/>
      <c r="HG92" s="29"/>
      <c r="HH92" s="29"/>
      <c r="HI92" s="29"/>
      <c r="HJ92" s="29"/>
      <c r="HK92" s="29"/>
      <c r="HL92" s="29"/>
      <c r="HM92" s="29"/>
      <c r="HN92" s="29"/>
      <c r="HO92" s="29"/>
      <c r="HP92" s="29"/>
      <c r="HQ92" s="29"/>
      <c r="HR92" s="29"/>
      <c r="HS92" s="29"/>
      <c r="HT92" s="29"/>
      <c r="HU92" s="29"/>
      <c r="HV92" s="29"/>
      <c r="HW92" s="29"/>
      <c r="HX92" s="29"/>
      <c r="HY92" s="29"/>
      <c r="HZ92" s="29"/>
      <c r="IA92" s="29"/>
      <c r="IB92" s="29"/>
      <c r="IC92" s="29"/>
      <c r="ID92" s="29"/>
      <c r="IE92" s="29"/>
      <c r="IF92" s="29"/>
      <c r="IG92" s="29"/>
      <c r="IH92" s="29"/>
      <c r="II92" s="29"/>
      <c r="IJ92" s="29"/>
      <c r="IK92" s="29"/>
      <c r="IL92" s="29"/>
      <c r="IM92" s="29"/>
      <c r="IN92" s="29"/>
      <c r="IO92" s="29"/>
      <c r="IP92" s="29"/>
      <c r="IQ92" s="29"/>
      <c r="IR92" s="29"/>
      <c r="IS92" s="29"/>
      <c r="IT92" s="29"/>
      <c r="IU92" s="29"/>
      <c r="IV92" s="29"/>
      <c r="IW92" s="29"/>
      <c r="IX92" s="29"/>
      <c r="IY92" s="29"/>
      <c r="IZ92" s="29"/>
      <c r="JA92" s="29"/>
      <c r="JB92" s="29"/>
      <c r="JC92" s="29"/>
      <c r="JD92" s="29"/>
      <c r="JE92" s="29"/>
      <c r="JF92" s="29"/>
      <c r="JG92" s="29"/>
      <c r="JH92" s="29"/>
      <c r="JI92" s="29"/>
      <c r="JJ92" s="29"/>
      <c r="JK92" s="29"/>
      <c r="JL92" s="29"/>
      <c r="JM92" s="29"/>
      <c r="JN92" s="29"/>
      <c r="JO92" s="29"/>
      <c r="JP92" s="29"/>
      <c r="JQ92" s="29"/>
      <c r="JR92" s="29"/>
      <c r="JS92" s="29"/>
      <c r="JT92" s="29"/>
      <c r="JU92" s="29"/>
      <c r="JV92" s="29"/>
      <c r="JW92" s="29"/>
      <c r="JX92" s="29"/>
      <c r="JY92" s="29"/>
      <c r="JZ92" s="29"/>
      <c r="KA92" s="29"/>
      <c r="KB92" s="29"/>
      <c r="KC92" s="29"/>
      <c r="KD92" s="29"/>
      <c r="KE92" s="29"/>
      <c r="KF92" s="29"/>
      <c r="KG92" s="29"/>
      <c r="KH92" s="29"/>
      <c r="KI92" s="29"/>
      <c r="KJ92" s="29"/>
      <c r="KK92" s="29"/>
      <c r="KL92" s="29"/>
      <c r="KM92" s="29"/>
      <c r="KN92" s="29"/>
      <c r="KO92" s="29"/>
    </row>
    <row r="93" spans="1:307" ht="10" customHeight="1">
      <c r="A93" s="3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30"/>
      <c r="BJ93" s="29"/>
      <c r="BK93" s="30"/>
      <c r="BL93" s="29"/>
      <c r="BM93" s="30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  <c r="CJ93" s="29"/>
      <c r="CK93" s="29"/>
      <c r="CL93" s="29"/>
      <c r="CM93" s="29"/>
      <c r="CN93" s="29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9"/>
      <c r="DA93" s="29"/>
      <c r="DB93" s="29"/>
      <c r="DC93" s="29"/>
      <c r="DD93" s="29"/>
      <c r="DE93" s="29"/>
      <c r="DF93" s="29"/>
      <c r="DG93" s="29"/>
      <c r="DH93" s="29"/>
      <c r="DI93" s="29"/>
      <c r="DJ93" s="29"/>
      <c r="DK93" s="29"/>
      <c r="DL93" s="29"/>
      <c r="DM93" s="29"/>
      <c r="DN93" s="29"/>
      <c r="DO93" s="29"/>
      <c r="DP93" s="29"/>
      <c r="DQ93" s="29"/>
      <c r="DR93" s="29"/>
      <c r="DS93" s="29"/>
      <c r="DT93" s="29"/>
      <c r="DU93" s="29"/>
      <c r="DV93" s="29"/>
      <c r="DW93" s="29"/>
      <c r="DX93" s="29"/>
      <c r="DY93" s="29"/>
      <c r="DZ93" s="29"/>
      <c r="EA93" s="29"/>
      <c r="EB93" s="29"/>
      <c r="EC93" s="29"/>
      <c r="ED93" s="29"/>
      <c r="EE93" s="29"/>
      <c r="EF93" s="29"/>
      <c r="EG93" s="29"/>
      <c r="EH93" s="29"/>
      <c r="EI93" s="29"/>
      <c r="EJ93" s="29"/>
      <c r="EK93" s="29"/>
      <c r="EL93" s="29"/>
      <c r="EM93" s="29"/>
      <c r="EN93" s="29"/>
      <c r="EO93" s="29"/>
      <c r="EP93" s="29"/>
      <c r="EQ93" s="29"/>
      <c r="ER93" s="29"/>
      <c r="ES93" s="29"/>
      <c r="ET93" s="29"/>
      <c r="EU93" s="29"/>
      <c r="EV93" s="29"/>
      <c r="EW93" s="29"/>
      <c r="EX93" s="29"/>
      <c r="EY93" s="29"/>
      <c r="EZ93" s="29"/>
      <c r="FA93" s="29"/>
      <c r="FB93" s="29"/>
      <c r="FC93" s="29"/>
      <c r="FD93" s="29"/>
      <c r="FE93" s="29"/>
      <c r="FF93" s="29"/>
      <c r="FG93" s="29"/>
      <c r="FH93" s="29"/>
      <c r="FI93" s="29"/>
      <c r="FJ93" s="29"/>
      <c r="FK93" s="29"/>
      <c r="FL93" s="29"/>
      <c r="FM93" s="29"/>
      <c r="FN93" s="29"/>
      <c r="FO93" s="29"/>
      <c r="FP93" s="29"/>
      <c r="FQ93" s="29"/>
      <c r="FR93" s="29"/>
      <c r="FS93" s="29"/>
      <c r="FT93" s="29"/>
      <c r="FU93" s="29"/>
      <c r="FV93" s="29"/>
      <c r="FW93" s="29"/>
      <c r="FX93" s="29"/>
      <c r="FY93" s="29"/>
      <c r="FZ93" s="29"/>
      <c r="GA93" s="29"/>
      <c r="GB93" s="29"/>
      <c r="GC93" s="29"/>
      <c r="GD93" s="29"/>
      <c r="GE93" s="29"/>
      <c r="GF93" s="29"/>
      <c r="GG93" s="29"/>
      <c r="GH93" s="29"/>
      <c r="GI93" s="29"/>
      <c r="GJ93" s="29"/>
      <c r="GK93" s="29"/>
      <c r="GL93" s="29"/>
      <c r="GM93" s="29"/>
      <c r="GN93" s="29"/>
      <c r="GO93" s="29"/>
      <c r="GP93" s="29"/>
      <c r="GQ93" s="29"/>
      <c r="GR93" s="29"/>
      <c r="GS93" s="29"/>
      <c r="GT93" s="29"/>
      <c r="GU93" s="29"/>
      <c r="GV93" s="29"/>
      <c r="GW93" s="29"/>
      <c r="GX93" s="29"/>
      <c r="GY93" s="29"/>
      <c r="GZ93" s="29"/>
      <c r="HA93" s="29"/>
      <c r="HB93" s="29"/>
      <c r="HC93" s="29"/>
      <c r="HD93" s="29"/>
      <c r="HE93" s="29"/>
      <c r="HF93" s="29"/>
      <c r="HG93" s="29"/>
      <c r="HH93" s="29"/>
      <c r="HI93" s="29"/>
      <c r="HJ93" s="29"/>
      <c r="HK93" s="29"/>
      <c r="HL93" s="29"/>
      <c r="HM93" s="29"/>
      <c r="HN93" s="29"/>
      <c r="HO93" s="29"/>
      <c r="HP93" s="29"/>
      <c r="HQ93" s="29"/>
      <c r="HR93" s="29"/>
      <c r="HS93" s="29"/>
      <c r="HT93" s="29"/>
      <c r="HU93" s="29"/>
      <c r="HV93" s="29"/>
      <c r="HW93" s="29"/>
      <c r="HX93" s="29"/>
      <c r="HY93" s="29"/>
      <c r="HZ93" s="29"/>
      <c r="IA93" s="29"/>
      <c r="IB93" s="29"/>
      <c r="IC93" s="29"/>
      <c r="ID93" s="29"/>
      <c r="IE93" s="29"/>
      <c r="IF93" s="29"/>
      <c r="IG93" s="29"/>
      <c r="IH93" s="29"/>
      <c r="II93" s="29"/>
      <c r="IJ93" s="29"/>
      <c r="IK93" s="29"/>
      <c r="IL93" s="29"/>
      <c r="IM93" s="29"/>
      <c r="IN93" s="29"/>
      <c r="IO93" s="29"/>
      <c r="IP93" s="29"/>
      <c r="IQ93" s="29"/>
      <c r="IR93" s="29"/>
      <c r="IS93" s="29"/>
      <c r="IT93" s="29"/>
      <c r="IU93" s="29"/>
      <c r="IV93" s="29"/>
      <c r="IW93" s="29"/>
      <c r="IX93" s="29"/>
      <c r="IY93" s="29"/>
      <c r="IZ93" s="29"/>
      <c r="JA93" s="29"/>
      <c r="JB93" s="29"/>
      <c r="JC93" s="29"/>
      <c r="JD93" s="29"/>
      <c r="JE93" s="29"/>
      <c r="JF93" s="29"/>
      <c r="JG93" s="29"/>
      <c r="JH93" s="29"/>
      <c r="JI93" s="29"/>
      <c r="JJ93" s="29"/>
      <c r="JK93" s="29"/>
      <c r="JL93" s="29"/>
      <c r="JM93" s="29"/>
      <c r="JN93" s="29"/>
      <c r="JO93" s="29"/>
      <c r="JP93" s="29"/>
      <c r="JQ93" s="29"/>
      <c r="JR93" s="29"/>
      <c r="JS93" s="29"/>
      <c r="JT93" s="29"/>
      <c r="JU93" s="29"/>
      <c r="JV93" s="29"/>
      <c r="JW93" s="29"/>
      <c r="JX93" s="29"/>
      <c r="JY93" s="29"/>
      <c r="JZ93" s="29"/>
      <c r="KA93" s="29"/>
      <c r="KB93" s="29"/>
      <c r="KC93" s="29"/>
      <c r="KD93" s="29"/>
      <c r="KE93" s="29"/>
      <c r="KF93" s="29"/>
      <c r="KG93" s="29"/>
      <c r="KH93" s="29"/>
      <c r="KI93" s="29"/>
      <c r="KJ93" s="29"/>
      <c r="KK93" s="29"/>
      <c r="KL93" s="29"/>
      <c r="KM93" s="29"/>
      <c r="KN93" s="29"/>
      <c r="KO93" s="29"/>
    </row>
    <row r="94" spans="1:307" ht="10" customHeight="1">
      <c r="A94" s="3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30"/>
      <c r="BJ94" s="29"/>
      <c r="BK94" s="30"/>
      <c r="BL94" s="29"/>
      <c r="BM94" s="30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  <c r="CP94" s="29"/>
      <c r="CQ94" s="29"/>
      <c r="CR94" s="29"/>
      <c r="CS94" s="29"/>
      <c r="CT94" s="29"/>
      <c r="CU94" s="29"/>
      <c r="CV94" s="29"/>
      <c r="CW94" s="29"/>
      <c r="CX94" s="29"/>
      <c r="CY94" s="29"/>
      <c r="CZ94" s="29"/>
      <c r="DA94" s="29"/>
      <c r="DB94" s="29"/>
      <c r="DC94" s="29"/>
      <c r="DD94" s="29"/>
      <c r="DE94" s="29"/>
      <c r="DF94" s="29"/>
      <c r="DG94" s="29"/>
      <c r="DH94" s="29"/>
      <c r="DI94" s="29"/>
      <c r="DJ94" s="29"/>
      <c r="DK94" s="29"/>
      <c r="DL94" s="29"/>
      <c r="DM94" s="29"/>
      <c r="DN94" s="29"/>
      <c r="DO94" s="29"/>
      <c r="DP94" s="29"/>
      <c r="DQ94" s="29"/>
      <c r="DR94" s="29"/>
      <c r="DS94" s="29"/>
      <c r="DT94" s="29"/>
      <c r="DU94" s="29"/>
      <c r="DV94" s="29"/>
      <c r="DW94" s="29"/>
      <c r="DX94" s="29"/>
      <c r="DY94" s="29"/>
      <c r="DZ94" s="29"/>
      <c r="EA94" s="29"/>
      <c r="EB94" s="29"/>
      <c r="EC94" s="29"/>
      <c r="ED94" s="29"/>
      <c r="EE94" s="29"/>
      <c r="EF94" s="29"/>
      <c r="EG94" s="29"/>
      <c r="EH94" s="29"/>
      <c r="EI94" s="29"/>
      <c r="EJ94" s="29"/>
      <c r="EK94" s="29"/>
      <c r="EL94" s="29"/>
      <c r="EM94" s="29"/>
      <c r="EN94" s="29"/>
      <c r="EO94" s="29"/>
      <c r="EP94" s="29"/>
      <c r="EQ94" s="29"/>
      <c r="ER94" s="29"/>
      <c r="ES94" s="29"/>
      <c r="ET94" s="29"/>
      <c r="EU94" s="29"/>
      <c r="EV94" s="29"/>
      <c r="EW94" s="29"/>
      <c r="EX94" s="29"/>
      <c r="EY94" s="29"/>
      <c r="EZ94" s="29"/>
      <c r="FA94" s="29"/>
      <c r="FB94" s="29"/>
      <c r="FC94" s="29"/>
      <c r="FD94" s="29"/>
      <c r="FE94" s="29"/>
      <c r="FF94" s="29"/>
      <c r="FG94" s="29"/>
      <c r="FH94" s="29"/>
      <c r="FI94" s="29"/>
      <c r="FJ94" s="29"/>
      <c r="FK94" s="29"/>
      <c r="FL94" s="29"/>
      <c r="FM94" s="29"/>
      <c r="FN94" s="29"/>
      <c r="FO94" s="29"/>
      <c r="FP94" s="29"/>
      <c r="FQ94" s="29"/>
      <c r="FR94" s="29"/>
      <c r="FS94" s="29"/>
      <c r="FT94" s="29"/>
      <c r="FU94" s="29"/>
      <c r="FV94" s="29"/>
      <c r="FW94" s="29"/>
      <c r="FX94" s="29"/>
      <c r="FY94" s="29"/>
      <c r="FZ94" s="29"/>
      <c r="GA94" s="29"/>
      <c r="GB94" s="29"/>
      <c r="GC94" s="29"/>
      <c r="GD94" s="29"/>
      <c r="GE94" s="29"/>
      <c r="GF94" s="29"/>
      <c r="GG94" s="29"/>
      <c r="GH94" s="29"/>
      <c r="GI94" s="29"/>
      <c r="GJ94" s="29"/>
      <c r="GK94" s="29"/>
      <c r="GL94" s="29"/>
      <c r="GM94" s="29"/>
      <c r="GN94" s="29"/>
      <c r="GO94" s="29"/>
      <c r="GP94" s="29"/>
      <c r="GQ94" s="29"/>
      <c r="GR94" s="29"/>
      <c r="GS94" s="29"/>
      <c r="GT94" s="29"/>
      <c r="GU94" s="29"/>
      <c r="GV94" s="29"/>
      <c r="GW94" s="29"/>
      <c r="GX94" s="29"/>
      <c r="GY94" s="29"/>
      <c r="GZ94" s="29"/>
      <c r="HA94" s="29"/>
      <c r="HB94" s="29"/>
      <c r="HC94" s="29"/>
      <c r="HD94" s="29"/>
      <c r="HE94" s="29"/>
      <c r="HF94" s="29"/>
      <c r="HG94" s="29"/>
      <c r="HH94" s="29"/>
      <c r="HI94" s="29"/>
      <c r="HJ94" s="29"/>
      <c r="HK94" s="29"/>
      <c r="HL94" s="29"/>
      <c r="HM94" s="29"/>
      <c r="HN94" s="29"/>
      <c r="HO94" s="29"/>
      <c r="HP94" s="29"/>
      <c r="HQ94" s="29"/>
      <c r="HR94" s="29"/>
      <c r="HS94" s="29"/>
      <c r="HT94" s="29"/>
      <c r="HU94" s="29"/>
      <c r="HV94" s="29"/>
      <c r="HW94" s="29"/>
      <c r="HX94" s="29"/>
      <c r="HY94" s="29"/>
      <c r="HZ94" s="29"/>
      <c r="IA94" s="29"/>
      <c r="IB94" s="29"/>
      <c r="IC94" s="29"/>
      <c r="ID94" s="29"/>
      <c r="IE94" s="29"/>
      <c r="IF94" s="29"/>
      <c r="IG94" s="29"/>
      <c r="IH94" s="29"/>
      <c r="II94" s="29"/>
      <c r="IJ94" s="29"/>
      <c r="IK94" s="29"/>
      <c r="IL94" s="29"/>
      <c r="IM94" s="29"/>
      <c r="IN94" s="29"/>
      <c r="IO94" s="29"/>
      <c r="IP94" s="29"/>
      <c r="IQ94" s="29"/>
      <c r="IR94" s="29"/>
      <c r="IS94" s="29"/>
      <c r="IT94" s="29"/>
      <c r="IU94" s="29"/>
      <c r="IV94" s="29"/>
      <c r="IW94" s="29"/>
      <c r="IX94" s="29"/>
      <c r="IY94" s="29"/>
      <c r="IZ94" s="29"/>
      <c r="JA94" s="29"/>
      <c r="JB94" s="29"/>
      <c r="JC94" s="29"/>
      <c r="JD94" s="29"/>
      <c r="JE94" s="29"/>
      <c r="JF94" s="29"/>
      <c r="JG94" s="29"/>
      <c r="JH94" s="29"/>
      <c r="JI94" s="29"/>
      <c r="JJ94" s="29"/>
      <c r="JK94" s="29"/>
      <c r="JL94" s="29"/>
      <c r="JM94" s="29"/>
      <c r="JN94" s="29"/>
      <c r="JO94" s="29"/>
      <c r="JP94" s="29"/>
      <c r="JQ94" s="29"/>
      <c r="JR94" s="29"/>
      <c r="JS94" s="29"/>
      <c r="JT94" s="29"/>
      <c r="JU94" s="29"/>
      <c r="JV94" s="29"/>
      <c r="JW94" s="29"/>
      <c r="JX94" s="29"/>
      <c r="JY94" s="29"/>
      <c r="JZ94" s="29"/>
      <c r="KA94" s="29"/>
      <c r="KB94" s="29"/>
      <c r="KC94" s="29"/>
      <c r="KD94" s="29"/>
      <c r="KE94" s="29"/>
      <c r="KF94" s="29"/>
      <c r="KG94" s="29"/>
      <c r="KH94" s="29"/>
      <c r="KI94" s="29"/>
      <c r="KJ94" s="29"/>
      <c r="KK94" s="29"/>
      <c r="KL94" s="29"/>
      <c r="KM94" s="29"/>
      <c r="KN94" s="29"/>
      <c r="KO94" s="29"/>
    </row>
    <row r="95" spans="1:307" ht="10" customHeight="1">
      <c r="A95" s="3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30"/>
      <c r="BJ95" s="29"/>
      <c r="BK95" s="30"/>
      <c r="BL95" s="29"/>
      <c r="BM95" s="30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29"/>
      <c r="DL95" s="29"/>
      <c r="DM95" s="29"/>
      <c r="DN95" s="29"/>
      <c r="DO95" s="29"/>
      <c r="DP95" s="29"/>
      <c r="DQ95" s="29"/>
      <c r="DR95" s="29"/>
      <c r="DS95" s="29"/>
      <c r="DT95" s="29"/>
      <c r="DU95" s="29"/>
      <c r="DV95" s="29"/>
      <c r="DW95" s="29"/>
      <c r="DX95" s="29"/>
      <c r="DY95" s="29"/>
      <c r="DZ95" s="29"/>
      <c r="EA95" s="29"/>
      <c r="EB95" s="29"/>
      <c r="EC95" s="29"/>
      <c r="ED95" s="29"/>
      <c r="EE95" s="29"/>
      <c r="EF95" s="29"/>
      <c r="EG95" s="29"/>
      <c r="EH95" s="29"/>
      <c r="EI95" s="29"/>
      <c r="EJ95" s="29"/>
      <c r="EK95" s="29"/>
      <c r="EL95" s="29"/>
      <c r="EM95" s="29"/>
      <c r="EN95" s="29"/>
      <c r="EO95" s="29"/>
      <c r="EP95" s="29"/>
      <c r="EQ95" s="29"/>
      <c r="ER95" s="29"/>
      <c r="ES95" s="29"/>
      <c r="ET95" s="29"/>
      <c r="EU95" s="29"/>
      <c r="EV95" s="29"/>
      <c r="EW95" s="29"/>
      <c r="EX95" s="29"/>
      <c r="EY95" s="29"/>
      <c r="EZ95" s="29"/>
      <c r="FA95" s="29"/>
      <c r="FB95" s="29"/>
      <c r="FC95" s="29"/>
      <c r="FD95" s="29"/>
      <c r="FE95" s="29"/>
      <c r="FF95" s="29"/>
      <c r="FG95" s="29"/>
      <c r="FH95" s="29"/>
      <c r="FI95" s="29"/>
      <c r="FJ95" s="29"/>
      <c r="FK95" s="29"/>
      <c r="FL95" s="29"/>
      <c r="FM95" s="29"/>
      <c r="FN95" s="29"/>
      <c r="FO95" s="29"/>
      <c r="FP95" s="29"/>
      <c r="FQ95" s="29"/>
      <c r="FR95" s="29"/>
      <c r="FS95" s="29"/>
      <c r="FT95" s="29"/>
      <c r="FU95" s="29"/>
      <c r="FV95" s="29"/>
      <c r="FW95" s="29"/>
      <c r="FX95" s="29"/>
      <c r="FY95" s="29"/>
      <c r="FZ95" s="29"/>
      <c r="GA95" s="29"/>
      <c r="GB95" s="29"/>
      <c r="GC95" s="29"/>
      <c r="GD95" s="29"/>
      <c r="GE95" s="29"/>
      <c r="GF95" s="29"/>
      <c r="GG95" s="29"/>
      <c r="GH95" s="29"/>
      <c r="GI95" s="29"/>
      <c r="GJ95" s="29"/>
      <c r="GK95" s="29"/>
      <c r="GL95" s="29"/>
      <c r="GM95" s="29"/>
      <c r="GN95" s="29"/>
      <c r="GO95" s="29"/>
      <c r="GP95" s="29"/>
      <c r="GQ95" s="29"/>
      <c r="GR95" s="29"/>
      <c r="GS95" s="29"/>
      <c r="GT95" s="29"/>
      <c r="GU95" s="29"/>
      <c r="GV95" s="29"/>
      <c r="GW95" s="29"/>
      <c r="GX95" s="29"/>
      <c r="GY95" s="29"/>
      <c r="GZ95" s="29"/>
      <c r="HA95" s="29"/>
      <c r="HB95" s="29"/>
      <c r="HC95" s="29"/>
      <c r="HD95" s="29"/>
      <c r="HE95" s="29"/>
      <c r="HF95" s="29"/>
      <c r="HG95" s="29"/>
      <c r="HH95" s="29"/>
      <c r="HI95" s="29"/>
      <c r="HJ95" s="29"/>
      <c r="HK95" s="29"/>
      <c r="HL95" s="29"/>
      <c r="HM95" s="29"/>
      <c r="HN95" s="29"/>
      <c r="HO95" s="29"/>
      <c r="HP95" s="29"/>
      <c r="HQ95" s="29"/>
      <c r="HR95" s="29"/>
      <c r="HS95" s="29"/>
      <c r="HT95" s="29"/>
      <c r="HU95" s="29"/>
      <c r="HV95" s="29"/>
      <c r="HW95" s="29"/>
      <c r="HX95" s="29"/>
      <c r="HY95" s="29"/>
      <c r="HZ95" s="29"/>
      <c r="IA95" s="29"/>
      <c r="IB95" s="29"/>
      <c r="IC95" s="29"/>
      <c r="ID95" s="29"/>
      <c r="IE95" s="29"/>
      <c r="IF95" s="29"/>
      <c r="IG95" s="29"/>
      <c r="IH95" s="29"/>
      <c r="II95" s="29"/>
      <c r="IJ95" s="29"/>
      <c r="IK95" s="29"/>
      <c r="IL95" s="29"/>
      <c r="IM95" s="29"/>
      <c r="IN95" s="29"/>
      <c r="IO95" s="29"/>
      <c r="IP95" s="29"/>
      <c r="IQ95" s="29"/>
      <c r="IR95" s="29"/>
      <c r="IS95" s="29"/>
      <c r="IT95" s="29"/>
      <c r="IU95" s="29"/>
      <c r="IV95" s="29"/>
      <c r="IW95" s="29"/>
      <c r="IX95" s="29"/>
      <c r="IY95" s="29"/>
      <c r="IZ95" s="29"/>
      <c r="JA95" s="29"/>
      <c r="JB95" s="29"/>
      <c r="JC95" s="29"/>
      <c r="JD95" s="29"/>
      <c r="JE95" s="29"/>
      <c r="JF95" s="29"/>
      <c r="JG95" s="29"/>
      <c r="JH95" s="29"/>
      <c r="JI95" s="29"/>
      <c r="JJ95" s="29"/>
      <c r="JK95" s="29"/>
      <c r="JL95" s="29"/>
      <c r="JM95" s="29"/>
      <c r="JN95" s="29"/>
      <c r="JO95" s="29"/>
      <c r="JP95" s="29"/>
      <c r="JQ95" s="29"/>
      <c r="JR95" s="29"/>
      <c r="JS95" s="29"/>
      <c r="JT95" s="29"/>
      <c r="JU95" s="29"/>
      <c r="JV95" s="29"/>
      <c r="JW95" s="29"/>
      <c r="JX95" s="29"/>
      <c r="JY95" s="29"/>
      <c r="JZ95" s="29"/>
      <c r="KA95" s="29"/>
      <c r="KB95" s="29"/>
      <c r="KC95" s="29"/>
      <c r="KD95" s="29"/>
      <c r="KE95" s="29"/>
      <c r="KF95" s="29"/>
      <c r="KG95" s="29"/>
      <c r="KH95" s="29"/>
      <c r="KI95" s="29"/>
      <c r="KJ95" s="29"/>
      <c r="KK95" s="29"/>
      <c r="KL95" s="29"/>
      <c r="KM95" s="29"/>
      <c r="KN95" s="29"/>
      <c r="KO95" s="29"/>
    </row>
    <row r="96" spans="1:307" ht="10" customHeight="1">
      <c r="A96" s="3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30"/>
      <c r="BJ96" s="29"/>
      <c r="BK96" s="30"/>
      <c r="BL96" s="29"/>
      <c r="BM96" s="30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29"/>
      <c r="CP96" s="29"/>
      <c r="CQ96" s="29"/>
      <c r="CR96" s="29"/>
      <c r="CS96" s="29"/>
      <c r="CT96" s="29"/>
      <c r="CU96" s="29"/>
      <c r="CV96" s="29"/>
      <c r="CW96" s="29"/>
      <c r="CX96" s="29"/>
      <c r="CY96" s="29"/>
      <c r="CZ96" s="29"/>
      <c r="DA96" s="29"/>
      <c r="DB96" s="29"/>
      <c r="DC96" s="29"/>
      <c r="DD96" s="29"/>
      <c r="DE96" s="29"/>
      <c r="DF96" s="29"/>
      <c r="DG96" s="29"/>
      <c r="DH96" s="29"/>
      <c r="DI96" s="29"/>
      <c r="DJ96" s="29"/>
      <c r="DK96" s="29"/>
      <c r="DL96" s="29"/>
      <c r="DM96" s="29"/>
      <c r="DN96" s="29"/>
      <c r="DO96" s="29"/>
      <c r="DP96" s="29"/>
      <c r="DQ96" s="29"/>
      <c r="DR96" s="29"/>
      <c r="DS96" s="29"/>
      <c r="DT96" s="29"/>
      <c r="DU96" s="29"/>
      <c r="DV96" s="29"/>
      <c r="DW96" s="29"/>
      <c r="DX96" s="29"/>
      <c r="DY96" s="29"/>
      <c r="DZ96" s="29"/>
      <c r="EA96" s="29"/>
      <c r="EB96" s="29"/>
      <c r="EC96" s="29"/>
      <c r="ED96" s="29"/>
      <c r="EE96" s="29"/>
      <c r="EF96" s="29"/>
      <c r="EG96" s="29"/>
      <c r="EH96" s="29"/>
      <c r="EI96" s="29"/>
      <c r="EJ96" s="29"/>
      <c r="EK96" s="29"/>
      <c r="EL96" s="29"/>
      <c r="EM96" s="29"/>
      <c r="EN96" s="29"/>
      <c r="EO96" s="29"/>
      <c r="EP96" s="29"/>
      <c r="EQ96" s="29"/>
      <c r="ER96" s="29"/>
      <c r="ES96" s="29"/>
      <c r="ET96" s="29"/>
      <c r="EU96" s="29"/>
      <c r="EV96" s="29"/>
      <c r="EW96" s="29"/>
      <c r="EX96" s="29"/>
      <c r="EY96" s="29"/>
      <c r="EZ96" s="29"/>
      <c r="FA96" s="29"/>
      <c r="FB96" s="29"/>
      <c r="FC96" s="29"/>
      <c r="FD96" s="29"/>
      <c r="FE96" s="29"/>
      <c r="FF96" s="29"/>
      <c r="FG96" s="29"/>
      <c r="FH96" s="29"/>
      <c r="FI96" s="29"/>
      <c r="FJ96" s="29"/>
      <c r="FK96" s="29"/>
      <c r="FL96" s="29"/>
      <c r="FM96" s="29"/>
      <c r="FN96" s="29"/>
      <c r="FO96" s="29"/>
      <c r="FP96" s="29"/>
      <c r="FQ96" s="29"/>
      <c r="FR96" s="29"/>
      <c r="FS96" s="29"/>
      <c r="FT96" s="29"/>
      <c r="FU96" s="29"/>
      <c r="FV96" s="29"/>
      <c r="FW96" s="29"/>
      <c r="FX96" s="29"/>
      <c r="FY96" s="29"/>
      <c r="FZ96" s="29"/>
      <c r="GA96" s="29"/>
      <c r="GB96" s="29"/>
      <c r="GC96" s="29"/>
      <c r="GD96" s="29"/>
      <c r="GE96" s="29"/>
      <c r="GF96" s="29"/>
      <c r="GG96" s="29"/>
      <c r="GH96" s="29"/>
      <c r="GI96" s="29"/>
      <c r="GJ96" s="29"/>
      <c r="GK96" s="29"/>
      <c r="GL96" s="29"/>
      <c r="GM96" s="29"/>
      <c r="GN96" s="29"/>
      <c r="GO96" s="29"/>
      <c r="GP96" s="29"/>
      <c r="GQ96" s="29"/>
      <c r="GR96" s="29"/>
      <c r="GS96" s="29"/>
      <c r="GT96" s="29"/>
      <c r="GU96" s="29"/>
      <c r="GV96" s="29"/>
      <c r="GW96" s="29"/>
      <c r="GX96" s="29"/>
      <c r="GY96" s="29"/>
      <c r="GZ96" s="29"/>
      <c r="HA96" s="29"/>
      <c r="HB96" s="29"/>
      <c r="HC96" s="29"/>
      <c r="HD96" s="29"/>
      <c r="HE96" s="29"/>
      <c r="HF96" s="29"/>
      <c r="HG96" s="29"/>
      <c r="HH96" s="29"/>
      <c r="HI96" s="29"/>
      <c r="HJ96" s="29"/>
      <c r="HK96" s="29"/>
      <c r="HL96" s="29"/>
      <c r="HM96" s="29"/>
      <c r="HN96" s="29"/>
      <c r="HO96" s="29"/>
      <c r="HP96" s="29"/>
      <c r="HQ96" s="29"/>
      <c r="HR96" s="29"/>
      <c r="HS96" s="29"/>
      <c r="HT96" s="29"/>
      <c r="HU96" s="29"/>
      <c r="HV96" s="29"/>
      <c r="HW96" s="29"/>
      <c r="HX96" s="29"/>
      <c r="HY96" s="29"/>
      <c r="HZ96" s="29"/>
      <c r="IA96" s="29"/>
      <c r="IB96" s="29"/>
      <c r="IC96" s="29"/>
      <c r="ID96" s="29"/>
      <c r="IE96" s="29"/>
      <c r="IF96" s="29"/>
      <c r="IG96" s="29"/>
      <c r="IH96" s="29"/>
      <c r="II96" s="29"/>
      <c r="IJ96" s="29"/>
      <c r="IK96" s="29"/>
      <c r="IL96" s="29"/>
      <c r="IM96" s="29"/>
      <c r="IN96" s="29"/>
      <c r="IO96" s="29"/>
      <c r="IP96" s="29"/>
      <c r="IQ96" s="29"/>
      <c r="IR96" s="29"/>
      <c r="IS96" s="29"/>
      <c r="IT96" s="29"/>
      <c r="IU96" s="29"/>
      <c r="IV96" s="29"/>
      <c r="IW96" s="29"/>
      <c r="IX96" s="29"/>
      <c r="IY96" s="29"/>
      <c r="IZ96" s="29"/>
      <c r="JA96" s="29"/>
      <c r="JB96" s="29"/>
      <c r="JC96" s="29"/>
      <c r="JD96" s="29"/>
      <c r="JE96" s="29"/>
      <c r="JF96" s="29"/>
      <c r="JG96" s="29"/>
      <c r="JH96" s="29"/>
      <c r="JI96" s="29"/>
      <c r="JJ96" s="29"/>
      <c r="JK96" s="29"/>
      <c r="JL96" s="29"/>
      <c r="JM96" s="29"/>
      <c r="JN96" s="29"/>
      <c r="JO96" s="29"/>
      <c r="JP96" s="29"/>
      <c r="JQ96" s="29"/>
      <c r="JR96" s="29"/>
      <c r="JS96" s="29"/>
      <c r="JT96" s="29"/>
      <c r="JU96" s="29"/>
      <c r="JV96" s="29"/>
      <c r="JW96" s="29"/>
      <c r="JX96" s="29"/>
      <c r="JY96" s="29"/>
      <c r="JZ96" s="29"/>
      <c r="KA96" s="29"/>
      <c r="KB96" s="29"/>
      <c r="KC96" s="29"/>
      <c r="KD96" s="29"/>
      <c r="KE96" s="29"/>
      <c r="KF96" s="29"/>
      <c r="KG96" s="29"/>
      <c r="KH96" s="29"/>
      <c r="KI96" s="29"/>
      <c r="KJ96" s="29"/>
      <c r="KK96" s="29"/>
      <c r="KL96" s="29"/>
      <c r="KM96" s="29"/>
      <c r="KN96" s="29"/>
      <c r="KO96" s="29"/>
    </row>
    <row r="97" spans="1:301" ht="10" customHeight="1">
      <c r="A97" s="3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30"/>
      <c r="BJ97" s="29"/>
      <c r="BK97" s="30"/>
      <c r="BL97" s="29"/>
      <c r="BM97" s="30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29"/>
      <c r="DG97" s="29"/>
      <c r="DH97" s="29"/>
      <c r="DI97" s="29"/>
      <c r="DJ97" s="29"/>
      <c r="DK97" s="29"/>
      <c r="DL97" s="29"/>
      <c r="DM97" s="29"/>
      <c r="DN97" s="29"/>
      <c r="DO97" s="29"/>
      <c r="DP97" s="29"/>
      <c r="DQ97" s="29"/>
      <c r="DR97" s="29"/>
      <c r="DS97" s="29"/>
      <c r="DT97" s="29"/>
      <c r="DU97" s="29"/>
      <c r="DV97" s="29"/>
      <c r="DW97" s="29"/>
      <c r="DX97" s="29"/>
      <c r="DY97" s="29"/>
      <c r="DZ97" s="29"/>
      <c r="EA97" s="29"/>
      <c r="EB97" s="29"/>
      <c r="EC97" s="29"/>
      <c r="ED97" s="29"/>
      <c r="EE97" s="29"/>
      <c r="EF97" s="29"/>
      <c r="EG97" s="29"/>
      <c r="EH97" s="29"/>
      <c r="EI97" s="29"/>
      <c r="EJ97" s="29"/>
      <c r="EK97" s="29"/>
      <c r="EL97" s="29"/>
      <c r="EM97" s="29"/>
      <c r="EN97" s="29"/>
      <c r="EO97" s="29"/>
      <c r="EP97" s="29"/>
      <c r="EQ97" s="29"/>
      <c r="ER97" s="29"/>
      <c r="ES97" s="29"/>
      <c r="ET97" s="29"/>
      <c r="EU97" s="29"/>
      <c r="EV97" s="29"/>
      <c r="EW97" s="29"/>
      <c r="EX97" s="29"/>
      <c r="EY97" s="29"/>
      <c r="EZ97" s="29"/>
      <c r="FA97" s="29"/>
      <c r="FB97" s="29"/>
      <c r="FC97" s="29"/>
      <c r="FD97" s="29"/>
      <c r="FE97" s="29"/>
      <c r="FF97" s="29"/>
      <c r="FG97" s="29"/>
      <c r="FH97" s="29"/>
      <c r="FI97" s="29"/>
      <c r="FJ97" s="29"/>
      <c r="FK97" s="29"/>
      <c r="FL97" s="29"/>
      <c r="FM97" s="29"/>
      <c r="FN97" s="29"/>
      <c r="FO97" s="29"/>
      <c r="FP97" s="29"/>
      <c r="FQ97" s="29"/>
      <c r="FR97" s="29"/>
      <c r="FS97" s="29"/>
      <c r="FT97" s="29"/>
      <c r="FU97" s="29"/>
      <c r="FV97" s="29"/>
      <c r="FW97" s="29"/>
      <c r="FX97" s="29"/>
      <c r="FY97" s="29"/>
      <c r="FZ97" s="29"/>
      <c r="GA97" s="29"/>
      <c r="GB97" s="29"/>
      <c r="GC97" s="29"/>
      <c r="GD97" s="29"/>
      <c r="GE97" s="29"/>
      <c r="GF97" s="29"/>
      <c r="GG97" s="29"/>
      <c r="GH97" s="29"/>
      <c r="GI97" s="29"/>
      <c r="GJ97" s="29"/>
      <c r="GK97" s="29"/>
      <c r="GL97" s="29"/>
      <c r="GM97" s="29"/>
      <c r="GN97" s="29"/>
      <c r="GO97" s="29"/>
      <c r="GP97" s="29"/>
      <c r="GQ97" s="29"/>
      <c r="GR97" s="29"/>
      <c r="GS97" s="29"/>
      <c r="GT97" s="29"/>
      <c r="GU97" s="29"/>
      <c r="GV97" s="29"/>
      <c r="GW97" s="29"/>
      <c r="GX97" s="29"/>
      <c r="GY97" s="29"/>
      <c r="GZ97" s="29"/>
      <c r="HA97" s="29"/>
      <c r="HB97" s="29"/>
      <c r="HC97" s="29"/>
      <c r="HD97" s="29"/>
      <c r="HE97" s="29"/>
      <c r="HF97" s="29"/>
      <c r="HG97" s="29"/>
      <c r="HH97" s="29"/>
      <c r="HI97" s="29"/>
      <c r="HJ97" s="29"/>
      <c r="HK97" s="29"/>
      <c r="HL97" s="29"/>
      <c r="HM97" s="29"/>
      <c r="HN97" s="29"/>
      <c r="HO97" s="29"/>
      <c r="HP97" s="29"/>
      <c r="HQ97" s="29"/>
      <c r="HR97" s="29"/>
      <c r="HS97" s="29"/>
      <c r="HT97" s="29"/>
      <c r="HU97" s="29"/>
      <c r="HV97" s="29"/>
      <c r="HW97" s="29"/>
      <c r="HX97" s="29"/>
      <c r="HY97" s="29"/>
      <c r="HZ97" s="29"/>
      <c r="IA97" s="29"/>
      <c r="IB97" s="29"/>
      <c r="IC97" s="29"/>
      <c r="ID97" s="29"/>
      <c r="IE97" s="29"/>
      <c r="IF97" s="29"/>
      <c r="IG97" s="29"/>
      <c r="IH97" s="29"/>
      <c r="II97" s="29"/>
      <c r="IJ97" s="29"/>
      <c r="IK97" s="29"/>
      <c r="IL97" s="29"/>
      <c r="IM97" s="29"/>
      <c r="IN97" s="29"/>
      <c r="IO97" s="29"/>
      <c r="IP97" s="29"/>
      <c r="IQ97" s="29"/>
      <c r="IR97" s="29"/>
      <c r="IS97" s="29"/>
      <c r="IT97" s="29"/>
      <c r="IU97" s="29"/>
      <c r="IV97" s="29"/>
      <c r="IW97" s="29"/>
      <c r="IX97" s="29"/>
      <c r="IY97" s="29"/>
      <c r="IZ97" s="29"/>
      <c r="JA97" s="29"/>
      <c r="JB97" s="29"/>
      <c r="JC97" s="29"/>
      <c r="JD97" s="29"/>
      <c r="JE97" s="29"/>
      <c r="JF97" s="29"/>
      <c r="JG97" s="29"/>
      <c r="JH97" s="29"/>
      <c r="JI97" s="29"/>
      <c r="JJ97" s="29"/>
      <c r="JK97" s="29"/>
      <c r="JL97" s="29"/>
      <c r="JM97" s="29"/>
      <c r="JN97" s="29"/>
      <c r="JO97" s="29"/>
      <c r="JP97" s="29"/>
      <c r="JQ97" s="29"/>
      <c r="JR97" s="29"/>
      <c r="JS97" s="29"/>
      <c r="JT97" s="29"/>
      <c r="JU97" s="29"/>
      <c r="JV97" s="29"/>
      <c r="JW97" s="29"/>
      <c r="JX97" s="29"/>
      <c r="JY97" s="29"/>
      <c r="JZ97" s="29"/>
      <c r="KA97" s="29"/>
      <c r="KB97" s="29"/>
      <c r="KC97" s="29"/>
      <c r="KD97" s="29"/>
      <c r="KE97" s="29"/>
      <c r="KF97" s="29"/>
      <c r="KG97" s="29"/>
      <c r="KH97" s="29"/>
      <c r="KI97" s="29"/>
      <c r="KJ97" s="29"/>
      <c r="KK97" s="29"/>
      <c r="KL97" s="29"/>
      <c r="KM97" s="29"/>
      <c r="KN97" s="29"/>
      <c r="KO97" s="29"/>
    </row>
    <row r="98" spans="1:301" ht="10" customHeight="1">
      <c r="A98" s="3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30"/>
      <c r="BJ98" s="29"/>
      <c r="BK98" s="30"/>
      <c r="BL98" s="29"/>
      <c r="BM98" s="30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29"/>
      <c r="CN98" s="29"/>
      <c r="CO98" s="29"/>
      <c r="CP98" s="29"/>
      <c r="CQ98" s="29"/>
      <c r="CR98" s="29"/>
      <c r="CS98" s="29"/>
      <c r="CT98" s="29"/>
      <c r="CU98" s="29"/>
      <c r="CV98" s="29"/>
      <c r="CW98" s="29"/>
      <c r="CX98" s="29"/>
      <c r="CY98" s="29"/>
      <c r="CZ98" s="29"/>
      <c r="DA98" s="29"/>
      <c r="DB98" s="29"/>
      <c r="DC98" s="29"/>
      <c r="DD98" s="29"/>
      <c r="DE98" s="29"/>
      <c r="DF98" s="29"/>
      <c r="DG98" s="29"/>
      <c r="DH98" s="29"/>
      <c r="DI98" s="29"/>
      <c r="DJ98" s="29"/>
      <c r="DK98" s="29"/>
      <c r="DL98" s="29"/>
      <c r="DM98" s="29"/>
      <c r="DN98" s="29"/>
      <c r="DO98" s="29"/>
      <c r="DP98" s="29"/>
      <c r="DQ98" s="29"/>
      <c r="DR98" s="29"/>
      <c r="DS98" s="29"/>
      <c r="DT98" s="29"/>
      <c r="DU98" s="29"/>
      <c r="DV98" s="29"/>
      <c r="DW98" s="29"/>
      <c r="DX98" s="29"/>
      <c r="DY98" s="29"/>
      <c r="DZ98" s="29"/>
      <c r="EA98" s="29"/>
      <c r="EB98" s="29"/>
      <c r="EC98" s="29"/>
      <c r="ED98" s="29"/>
      <c r="EE98" s="29"/>
      <c r="EF98" s="29"/>
      <c r="EG98" s="29"/>
      <c r="EH98" s="29"/>
      <c r="EI98" s="29"/>
      <c r="EJ98" s="29"/>
      <c r="EK98" s="29"/>
      <c r="EL98" s="29"/>
      <c r="EM98" s="29"/>
      <c r="EN98" s="29"/>
      <c r="EO98" s="29"/>
      <c r="EP98" s="29"/>
      <c r="EQ98" s="29"/>
      <c r="ER98" s="29"/>
      <c r="ES98" s="29"/>
      <c r="ET98" s="29"/>
      <c r="EU98" s="29"/>
      <c r="EV98" s="29"/>
      <c r="EW98" s="29"/>
      <c r="EX98" s="29"/>
      <c r="EY98" s="29"/>
      <c r="EZ98" s="29"/>
      <c r="FA98" s="29"/>
      <c r="FB98" s="29"/>
      <c r="FC98" s="29"/>
      <c r="FD98" s="29"/>
      <c r="FE98" s="29"/>
      <c r="FF98" s="29"/>
      <c r="FG98" s="29"/>
      <c r="FH98" s="29"/>
      <c r="FI98" s="29"/>
      <c r="FJ98" s="29"/>
      <c r="FK98" s="29"/>
      <c r="FL98" s="29"/>
      <c r="FM98" s="29"/>
      <c r="FN98" s="29"/>
      <c r="FO98" s="29"/>
      <c r="FP98" s="29"/>
      <c r="FQ98" s="29"/>
      <c r="FR98" s="29"/>
      <c r="FS98" s="29"/>
      <c r="FT98" s="29"/>
      <c r="FU98" s="29"/>
      <c r="FV98" s="29"/>
      <c r="FW98" s="29"/>
      <c r="FX98" s="29"/>
      <c r="FY98" s="29"/>
      <c r="FZ98" s="29"/>
      <c r="GA98" s="29"/>
      <c r="GB98" s="29"/>
      <c r="GC98" s="29"/>
      <c r="GD98" s="29"/>
      <c r="GE98" s="29"/>
      <c r="GF98" s="29"/>
      <c r="GG98" s="29"/>
      <c r="GH98" s="29"/>
      <c r="GI98" s="29"/>
      <c r="GJ98" s="29"/>
      <c r="GK98" s="29"/>
      <c r="GL98" s="29"/>
      <c r="GM98" s="29"/>
      <c r="GN98" s="29"/>
      <c r="GO98" s="29"/>
      <c r="GP98" s="29"/>
      <c r="GQ98" s="29"/>
      <c r="GR98" s="29"/>
      <c r="GS98" s="29"/>
      <c r="GT98" s="29"/>
      <c r="GU98" s="29"/>
      <c r="GV98" s="29"/>
      <c r="GW98" s="29"/>
      <c r="GX98" s="29"/>
      <c r="GY98" s="29"/>
      <c r="GZ98" s="29"/>
      <c r="HA98" s="29"/>
      <c r="HB98" s="29"/>
      <c r="HC98" s="29"/>
      <c r="HD98" s="29"/>
      <c r="HE98" s="29"/>
      <c r="HF98" s="29"/>
      <c r="HG98" s="29"/>
      <c r="HH98" s="29"/>
      <c r="HI98" s="29"/>
      <c r="HJ98" s="29"/>
      <c r="HK98" s="29"/>
      <c r="HL98" s="29"/>
      <c r="HM98" s="29"/>
      <c r="HN98" s="29"/>
      <c r="HO98" s="29"/>
      <c r="HP98" s="29"/>
      <c r="HQ98" s="29"/>
      <c r="HR98" s="29"/>
      <c r="HS98" s="29"/>
      <c r="HT98" s="29"/>
      <c r="HU98" s="29"/>
      <c r="HV98" s="29"/>
      <c r="HW98" s="29"/>
      <c r="HX98" s="29"/>
      <c r="HY98" s="29"/>
      <c r="HZ98" s="29"/>
      <c r="IA98" s="29"/>
      <c r="IB98" s="29"/>
      <c r="IC98" s="29"/>
      <c r="ID98" s="29"/>
      <c r="IE98" s="29"/>
      <c r="IF98" s="29"/>
      <c r="IG98" s="29"/>
      <c r="IH98" s="29"/>
      <c r="II98" s="29"/>
      <c r="IJ98" s="29"/>
      <c r="IK98" s="29"/>
      <c r="IL98" s="29"/>
      <c r="IM98" s="29"/>
      <c r="IN98" s="29"/>
      <c r="IO98" s="29"/>
      <c r="IP98" s="29"/>
      <c r="IQ98" s="29"/>
      <c r="IR98" s="29"/>
      <c r="IS98" s="29"/>
      <c r="IT98" s="29"/>
      <c r="IU98" s="29"/>
      <c r="IV98" s="29"/>
      <c r="IW98" s="29"/>
      <c r="IX98" s="29"/>
      <c r="IY98" s="29"/>
      <c r="IZ98" s="29"/>
      <c r="JA98" s="29"/>
      <c r="JB98" s="29"/>
      <c r="JC98" s="29"/>
      <c r="JD98" s="29"/>
      <c r="JE98" s="29"/>
      <c r="JF98" s="29"/>
      <c r="JG98" s="29"/>
      <c r="JH98" s="29"/>
      <c r="JI98" s="29"/>
      <c r="JJ98" s="29"/>
      <c r="JK98" s="29"/>
      <c r="JL98" s="29"/>
      <c r="JM98" s="29"/>
      <c r="JN98" s="29"/>
      <c r="JO98" s="29"/>
      <c r="JP98" s="29"/>
      <c r="JQ98" s="29"/>
      <c r="JR98" s="29"/>
      <c r="JS98" s="29"/>
      <c r="JT98" s="29"/>
      <c r="JU98" s="29"/>
      <c r="JV98" s="29"/>
      <c r="JW98" s="29"/>
      <c r="JX98" s="29"/>
      <c r="JY98" s="29"/>
      <c r="JZ98" s="29"/>
      <c r="KA98" s="29"/>
      <c r="KB98" s="29"/>
      <c r="KC98" s="29"/>
      <c r="KD98" s="29"/>
      <c r="KE98" s="29"/>
      <c r="KF98" s="29"/>
      <c r="KG98" s="29"/>
      <c r="KH98" s="29"/>
      <c r="KI98" s="29"/>
      <c r="KJ98" s="29"/>
      <c r="KK98" s="29"/>
      <c r="KL98" s="29"/>
      <c r="KM98" s="29"/>
      <c r="KN98" s="29"/>
      <c r="KO98" s="29"/>
    </row>
    <row r="99" spans="1:301" ht="10" customHeight="1">
      <c r="A99" s="3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30"/>
      <c r="BJ99" s="29"/>
      <c r="BK99" s="30"/>
      <c r="BL99" s="29"/>
      <c r="BM99" s="30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  <c r="DV99" s="29"/>
      <c r="DW99" s="29"/>
      <c r="DX99" s="29"/>
      <c r="DY99" s="29"/>
      <c r="DZ99" s="29"/>
      <c r="EA99" s="29"/>
      <c r="EB99" s="29"/>
      <c r="EC99" s="29"/>
      <c r="ED99" s="29"/>
      <c r="EE99" s="29"/>
      <c r="EF99" s="29"/>
      <c r="EG99" s="29"/>
      <c r="EH99" s="29"/>
      <c r="EI99" s="29"/>
      <c r="EJ99" s="29"/>
      <c r="EK99" s="29"/>
      <c r="EL99" s="29"/>
      <c r="EM99" s="29"/>
      <c r="EN99" s="29"/>
      <c r="EO99" s="29"/>
      <c r="EP99" s="29"/>
      <c r="EQ99" s="29"/>
      <c r="ER99" s="29"/>
      <c r="ES99" s="29"/>
      <c r="ET99" s="29"/>
      <c r="EU99" s="29"/>
      <c r="EV99" s="29"/>
      <c r="EW99" s="29"/>
      <c r="EX99" s="29"/>
      <c r="EY99" s="29"/>
      <c r="EZ99" s="29"/>
      <c r="FA99" s="29"/>
      <c r="FB99" s="29"/>
      <c r="FC99" s="29"/>
      <c r="FD99" s="29"/>
      <c r="FE99" s="29"/>
      <c r="FF99" s="29"/>
      <c r="FG99" s="29"/>
      <c r="FH99" s="29"/>
      <c r="FI99" s="29"/>
      <c r="FJ99" s="29"/>
      <c r="FK99" s="29"/>
      <c r="FL99" s="29"/>
      <c r="FM99" s="29"/>
      <c r="FN99" s="29"/>
      <c r="FO99" s="29"/>
      <c r="FP99" s="29"/>
      <c r="FQ99" s="29"/>
      <c r="FR99" s="29"/>
      <c r="FS99" s="29"/>
      <c r="FT99" s="29"/>
      <c r="FU99" s="29"/>
      <c r="FV99" s="29"/>
      <c r="FW99" s="29"/>
      <c r="FX99" s="29"/>
      <c r="FY99" s="29"/>
      <c r="FZ99" s="29"/>
      <c r="GA99" s="29"/>
      <c r="GB99" s="29"/>
      <c r="GC99" s="29"/>
      <c r="GD99" s="29"/>
      <c r="GE99" s="29"/>
      <c r="GF99" s="29"/>
      <c r="GG99" s="29"/>
      <c r="GH99" s="29"/>
      <c r="GI99" s="29"/>
      <c r="GJ99" s="29"/>
      <c r="GK99" s="29"/>
      <c r="GL99" s="29"/>
      <c r="GM99" s="29"/>
      <c r="GN99" s="29"/>
      <c r="GO99" s="29"/>
      <c r="GP99" s="29"/>
      <c r="GQ99" s="29"/>
      <c r="GR99" s="29"/>
      <c r="GS99" s="29"/>
      <c r="GT99" s="29"/>
      <c r="GU99" s="29"/>
      <c r="GV99" s="29"/>
      <c r="GW99" s="29"/>
      <c r="GX99" s="29"/>
      <c r="GY99" s="29"/>
      <c r="GZ99" s="29"/>
      <c r="HA99" s="29"/>
      <c r="HB99" s="29"/>
      <c r="HC99" s="29"/>
      <c r="HD99" s="29"/>
      <c r="HE99" s="29"/>
      <c r="HF99" s="29"/>
      <c r="HG99" s="29"/>
      <c r="HH99" s="29"/>
      <c r="HI99" s="29"/>
      <c r="HJ99" s="29"/>
      <c r="HK99" s="29"/>
      <c r="HL99" s="29"/>
      <c r="HM99" s="29"/>
      <c r="HN99" s="29"/>
      <c r="HO99" s="29"/>
      <c r="HP99" s="29"/>
      <c r="HQ99" s="29"/>
      <c r="HR99" s="29"/>
      <c r="HS99" s="29"/>
      <c r="HT99" s="29"/>
      <c r="HU99" s="29"/>
      <c r="HV99" s="29"/>
      <c r="HW99" s="29"/>
      <c r="HX99" s="29"/>
      <c r="HY99" s="29"/>
      <c r="HZ99" s="29"/>
      <c r="IA99" s="29"/>
      <c r="IB99" s="29"/>
      <c r="IC99" s="29"/>
      <c r="ID99" s="29"/>
      <c r="IE99" s="29"/>
      <c r="IF99" s="29"/>
      <c r="IG99" s="29"/>
      <c r="IH99" s="29"/>
      <c r="II99" s="29"/>
      <c r="IJ99" s="29"/>
      <c r="IK99" s="29"/>
      <c r="IL99" s="29"/>
      <c r="IM99" s="29"/>
      <c r="IN99" s="29"/>
      <c r="IO99" s="29"/>
      <c r="IP99" s="29"/>
      <c r="IQ99" s="29"/>
      <c r="IR99" s="29"/>
      <c r="IS99" s="29"/>
      <c r="IT99" s="29"/>
      <c r="IU99" s="29"/>
      <c r="IV99" s="29"/>
      <c r="IW99" s="29"/>
      <c r="IX99" s="29"/>
      <c r="IY99" s="29"/>
      <c r="IZ99" s="29"/>
      <c r="JA99" s="29"/>
      <c r="JB99" s="29"/>
      <c r="JC99" s="29"/>
      <c r="JD99" s="29"/>
      <c r="JE99" s="29"/>
      <c r="JF99" s="29"/>
      <c r="JG99" s="29"/>
      <c r="JH99" s="29"/>
      <c r="JI99" s="29"/>
      <c r="JJ99" s="29"/>
      <c r="JK99" s="29"/>
      <c r="JL99" s="29"/>
      <c r="JM99" s="29"/>
      <c r="JN99" s="29"/>
      <c r="JO99" s="29"/>
      <c r="JP99" s="29"/>
      <c r="JQ99" s="29"/>
      <c r="JR99" s="29"/>
      <c r="JS99" s="29"/>
      <c r="JT99" s="29"/>
      <c r="JU99" s="29"/>
      <c r="JV99" s="29"/>
      <c r="JW99" s="29"/>
      <c r="JX99" s="29"/>
      <c r="JY99" s="29"/>
      <c r="JZ99" s="29"/>
      <c r="KA99" s="29"/>
      <c r="KB99" s="29"/>
      <c r="KC99" s="29"/>
      <c r="KD99" s="29"/>
      <c r="KE99" s="29"/>
      <c r="KF99" s="29"/>
      <c r="KG99" s="29"/>
      <c r="KH99" s="29"/>
      <c r="KI99" s="29"/>
      <c r="KJ99" s="29"/>
      <c r="KK99" s="29"/>
      <c r="KL99" s="29"/>
      <c r="KM99" s="29"/>
      <c r="KN99" s="29"/>
      <c r="KO99" s="29"/>
    </row>
    <row r="100" spans="1:301" ht="10" customHeight="1">
      <c r="A100" s="3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30"/>
      <c r="BJ100" s="29"/>
      <c r="BK100" s="30"/>
      <c r="BL100" s="29"/>
      <c r="BM100" s="30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  <c r="DS100" s="29"/>
      <c r="DT100" s="29"/>
      <c r="DU100" s="29"/>
      <c r="DV100" s="29"/>
      <c r="DW100" s="29"/>
      <c r="DX100" s="29"/>
      <c r="DY100" s="29"/>
      <c r="DZ100" s="29"/>
      <c r="EA100" s="29"/>
      <c r="EB100" s="29"/>
      <c r="EC100" s="29"/>
      <c r="ED100" s="29"/>
      <c r="EE100" s="29"/>
      <c r="EF100" s="29"/>
      <c r="EG100" s="29"/>
      <c r="EH100" s="29"/>
      <c r="EI100" s="29"/>
      <c r="EJ100" s="29"/>
      <c r="EK100" s="29"/>
      <c r="EL100" s="29"/>
      <c r="EM100" s="29"/>
      <c r="EN100" s="29"/>
      <c r="EO100" s="29"/>
      <c r="EP100" s="29"/>
      <c r="EQ100" s="29"/>
      <c r="ER100" s="29"/>
      <c r="ES100" s="29"/>
      <c r="ET100" s="29"/>
      <c r="EU100" s="29"/>
      <c r="EV100" s="29"/>
      <c r="EW100" s="29"/>
      <c r="EX100" s="29"/>
      <c r="EY100" s="29"/>
      <c r="EZ100" s="29"/>
      <c r="FA100" s="29"/>
      <c r="FB100" s="29"/>
      <c r="FC100" s="29"/>
      <c r="FD100" s="29"/>
      <c r="FE100" s="29"/>
      <c r="FF100" s="29"/>
      <c r="FG100" s="29"/>
      <c r="FH100" s="29"/>
      <c r="FI100" s="29"/>
      <c r="FJ100" s="29"/>
      <c r="FK100" s="29"/>
      <c r="FL100" s="29"/>
      <c r="FM100" s="29"/>
      <c r="FN100" s="29"/>
      <c r="FO100" s="29"/>
      <c r="FP100" s="29"/>
      <c r="FQ100" s="29"/>
      <c r="FR100" s="29"/>
      <c r="FS100" s="29"/>
      <c r="FT100" s="29"/>
      <c r="FU100" s="29"/>
      <c r="FV100" s="29"/>
      <c r="FW100" s="29"/>
      <c r="FX100" s="29"/>
      <c r="FY100" s="29"/>
      <c r="FZ100" s="29"/>
      <c r="GA100" s="29"/>
      <c r="GB100" s="29"/>
      <c r="GC100" s="29"/>
      <c r="GD100" s="29"/>
      <c r="GE100" s="29"/>
      <c r="GF100" s="29"/>
      <c r="GG100" s="29"/>
      <c r="GH100" s="29"/>
      <c r="GI100" s="29"/>
      <c r="GJ100" s="29"/>
      <c r="GK100" s="29"/>
      <c r="GL100" s="29"/>
      <c r="GM100" s="29"/>
      <c r="GN100" s="29"/>
      <c r="GO100" s="29"/>
      <c r="GP100" s="29"/>
      <c r="GQ100" s="29"/>
      <c r="GR100" s="29"/>
      <c r="GS100" s="29"/>
      <c r="GT100" s="29"/>
      <c r="GU100" s="29"/>
      <c r="GV100" s="29"/>
      <c r="GW100" s="29"/>
      <c r="GX100" s="29"/>
      <c r="GY100" s="29"/>
      <c r="GZ100" s="29"/>
      <c r="HA100" s="29"/>
      <c r="HB100" s="29"/>
      <c r="HC100" s="29"/>
      <c r="HD100" s="29"/>
      <c r="HE100" s="29"/>
      <c r="HF100" s="29"/>
      <c r="HG100" s="29"/>
      <c r="HH100" s="29"/>
      <c r="HI100" s="29"/>
      <c r="HJ100" s="29"/>
      <c r="HK100" s="29"/>
      <c r="HL100" s="29"/>
      <c r="HM100" s="29"/>
      <c r="HN100" s="29"/>
      <c r="HO100" s="29"/>
      <c r="HP100" s="29"/>
      <c r="HQ100" s="29"/>
      <c r="HR100" s="29"/>
      <c r="HS100" s="29"/>
      <c r="HT100" s="29"/>
      <c r="HU100" s="29"/>
      <c r="HV100" s="29"/>
      <c r="HW100" s="29"/>
      <c r="HX100" s="29"/>
      <c r="HY100" s="29"/>
      <c r="HZ100" s="29"/>
      <c r="IA100" s="29"/>
      <c r="IB100" s="29"/>
      <c r="IC100" s="29"/>
      <c r="ID100" s="29"/>
      <c r="IE100" s="29"/>
      <c r="IF100" s="29"/>
      <c r="IG100" s="29"/>
      <c r="IH100" s="29"/>
      <c r="II100" s="29"/>
      <c r="IJ100" s="29"/>
      <c r="IK100" s="29"/>
      <c r="IL100" s="29"/>
      <c r="IM100" s="29"/>
      <c r="IN100" s="29"/>
      <c r="IO100" s="29"/>
      <c r="IP100" s="29"/>
      <c r="IQ100" s="29"/>
      <c r="IR100" s="29"/>
      <c r="IS100" s="29"/>
      <c r="IT100" s="29"/>
      <c r="IU100" s="29"/>
      <c r="IV100" s="29"/>
      <c r="IW100" s="29"/>
      <c r="IX100" s="29"/>
      <c r="IY100" s="29"/>
      <c r="IZ100" s="29"/>
      <c r="JA100" s="29"/>
      <c r="JB100" s="29"/>
      <c r="JC100" s="29"/>
      <c r="JD100" s="29"/>
      <c r="JE100" s="29"/>
      <c r="JF100" s="29"/>
      <c r="JG100" s="29"/>
      <c r="JH100" s="29"/>
      <c r="JI100" s="29"/>
      <c r="JJ100" s="29"/>
      <c r="JK100" s="29"/>
      <c r="JL100" s="29"/>
      <c r="JM100" s="29"/>
      <c r="JN100" s="29"/>
      <c r="JO100" s="29"/>
      <c r="JP100" s="29"/>
      <c r="JQ100" s="29"/>
      <c r="JR100" s="29"/>
      <c r="JS100" s="29"/>
      <c r="JT100" s="29"/>
      <c r="JU100" s="29"/>
      <c r="JV100" s="29"/>
      <c r="JW100" s="29"/>
      <c r="JX100" s="29"/>
      <c r="JY100" s="29"/>
      <c r="JZ100" s="29"/>
      <c r="KA100" s="29"/>
      <c r="KB100" s="29"/>
      <c r="KC100" s="29"/>
      <c r="KD100" s="29"/>
      <c r="KE100" s="29"/>
      <c r="KF100" s="29"/>
      <c r="KG100" s="29"/>
      <c r="KH100" s="29"/>
      <c r="KI100" s="29"/>
      <c r="KJ100" s="29"/>
      <c r="KK100" s="29"/>
      <c r="KL100" s="29"/>
      <c r="KM100" s="29"/>
      <c r="KN100" s="29"/>
      <c r="KO100" s="29"/>
    </row>
    <row r="101" spans="1:301" ht="10" customHeight="1">
      <c r="A101" s="3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30"/>
      <c r="BJ101" s="29"/>
      <c r="BK101" s="30"/>
      <c r="BL101" s="29"/>
      <c r="BM101" s="30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  <c r="DV101" s="29"/>
      <c r="DW101" s="29"/>
      <c r="DX101" s="29"/>
      <c r="DY101" s="29"/>
      <c r="DZ101" s="29"/>
      <c r="EA101" s="29"/>
      <c r="EB101" s="29"/>
      <c r="EC101" s="29"/>
      <c r="ED101" s="29"/>
      <c r="EE101" s="29"/>
      <c r="EF101" s="29"/>
      <c r="EG101" s="29"/>
      <c r="EH101" s="29"/>
      <c r="EI101" s="29"/>
      <c r="EJ101" s="29"/>
      <c r="EK101" s="29"/>
      <c r="EL101" s="29"/>
      <c r="EM101" s="29"/>
      <c r="EN101" s="29"/>
      <c r="EO101" s="29"/>
      <c r="EP101" s="29"/>
      <c r="EQ101" s="29"/>
      <c r="ER101" s="29"/>
      <c r="ES101" s="29"/>
      <c r="ET101" s="29"/>
      <c r="EU101" s="29"/>
      <c r="EV101" s="29"/>
      <c r="EW101" s="29"/>
      <c r="EX101" s="29"/>
      <c r="EY101" s="29"/>
      <c r="EZ101" s="29"/>
      <c r="FA101" s="29"/>
      <c r="FB101" s="29"/>
      <c r="FC101" s="29"/>
      <c r="FD101" s="29"/>
      <c r="FE101" s="29"/>
      <c r="FF101" s="29"/>
      <c r="FG101" s="29"/>
      <c r="FH101" s="29"/>
      <c r="FI101" s="29"/>
      <c r="FJ101" s="29"/>
      <c r="FK101" s="29"/>
      <c r="FL101" s="29"/>
      <c r="FM101" s="29"/>
      <c r="FN101" s="29"/>
      <c r="FO101" s="29"/>
      <c r="FP101" s="29"/>
      <c r="FQ101" s="29"/>
      <c r="FR101" s="29"/>
      <c r="FS101" s="29"/>
      <c r="FT101" s="29"/>
      <c r="FU101" s="29"/>
      <c r="FV101" s="29"/>
      <c r="FW101" s="29"/>
      <c r="FX101" s="29"/>
      <c r="FY101" s="29"/>
      <c r="FZ101" s="29"/>
      <c r="GA101" s="29"/>
      <c r="GB101" s="29"/>
      <c r="GC101" s="29"/>
      <c r="GD101" s="29"/>
      <c r="GE101" s="29"/>
      <c r="GF101" s="29"/>
      <c r="GG101" s="29"/>
      <c r="GH101" s="29"/>
      <c r="GI101" s="29"/>
      <c r="GJ101" s="29"/>
      <c r="GK101" s="29"/>
      <c r="GL101" s="29"/>
      <c r="GM101" s="29"/>
      <c r="GN101" s="29"/>
      <c r="GO101" s="29"/>
      <c r="GP101" s="29"/>
      <c r="GQ101" s="29"/>
      <c r="GR101" s="29"/>
      <c r="GS101" s="29"/>
      <c r="GT101" s="29"/>
      <c r="GU101" s="29"/>
      <c r="GV101" s="29"/>
      <c r="GW101" s="29"/>
      <c r="GX101" s="29"/>
      <c r="GY101" s="29"/>
      <c r="GZ101" s="29"/>
      <c r="HA101" s="29"/>
      <c r="HB101" s="29"/>
      <c r="HC101" s="29"/>
      <c r="HD101" s="29"/>
      <c r="HE101" s="29"/>
      <c r="HF101" s="29"/>
      <c r="HG101" s="29"/>
      <c r="HH101" s="29"/>
      <c r="HI101" s="29"/>
      <c r="HJ101" s="29"/>
      <c r="HK101" s="29"/>
      <c r="HL101" s="29"/>
      <c r="HM101" s="29"/>
      <c r="HN101" s="29"/>
      <c r="HO101" s="29"/>
      <c r="HP101" s="29"/>
      <c r="HQ101" s="29"/>
      <c r="HR101" s="29"/>
      <c r="HS101" s="29"/>
      <c r="HT101" s="29"/>
      <c r="HU101" s="29"/>
      <c r="HV101" s="29"/>
      <c r="HW101" s="29"/>
      <c r="HX101" s="29"/>
      <c r="HY101" s="29"/>
      <c r="HZ101" s="29"/>
      <c r="IA101" s="29"/>
      <c r="IB101" s="29"/>
      <c r="IC101" s="29"/>
      <c r="ID101" s="29"/>
      <c r="IE101" s="29"/>
      <c r="IF101" s="29"/>
      <c r="IG101" s="29"/>
      <c r="IH101" s="29"/>
      <c r="II101" s="29"/>
      <c r="IJ101" s="29"/>
      <c r="IK101" s="29"/>
      <c r="IL101" s="29"/>
      <c r="IM101" s="29"/>
      <c r="IN101" s="29"/>
      <c r="IO101" s="29"/>
      <c r="IP101" s="29"/>
      <c r="IQ101" s="29"/>
      <c r="IR101" s="29"/>
      <c r="IS101" s="29"/>
      <c r="IT101" s="29"/>
      <c r="IU101" s="29"/>
      <c r="IV101" s="29"/>
      <c r="IW101" s="29"/>
      <c r="IX101" s="29"/>
      <c r="IY101" s="29"/>
      <c r="IZ101" s="29"/>
      <c r="JA101" s="29"/>
      <c r="JB101" s="29"/>
      <c r="JC101" s="29"/>
      <c r="JD101" s="29"/>
      <c r="JE101" s="29"/>
      <c r="JF101" s="29"/>
      <c r="JG101" s="29"/>
      <c r="JH101" s="29"/>
      <c r="JI101" s="29"/>
      <c r="JJ101" s="29"/>
      <c r="JK101" s="29"/>
      <c r="JL101" s="29"/>
      <c r="JM101" s="29"/>
      <c r="JN101" s="29"/>
      <c r="JO101" s="29"/>
      <c r="JP101" s="29"/>
      <c r="JQ101" s="29"/>
      <c r="JR101" s="29"/>
      <c r="JS101" s="29"/>
      <c r="JT101" s="29"/>
      <c r="JU101" s="29"/>
      <c r="JV101" s="29"/>
      <c r="JW101" s="29"/>
      <c r="JX101" s="29"/>
      <c r="JY101" s="29"/>
      <c r="JZ101" s="29"/>
      <c r="KA101" s="29"/>
      <c r="KB101" s="29"/>
      <c r="KC101" s="29"/>
      <c r="KD101" s="29"/>
      <c r="KE101" s="29"/>
      <c r="KF101" s="29"/>
      <c r="KG101" s="29"/>
      <c r="KH101" s="29"/>
      <c r="KI101" s="29"/>
      <c r="KJ101" s="29"/>
      <c r="KK101" s="29"/>
      <c r="KL101" s="29"/>
      <c r="KM101" s="29"/>
      <c r="KN101" s="29"/>
      <c r="KO101" s="29"/>
    </row>
    <row r="102" spans="1:301" ht="10" customHeight="1">
      <c r="A102" s="3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30"/>
      <c r="BJ102" s="29"/>
      <c r="BK102" s="30"/>
      <c r="BL102" s="29"/>
      <c r="BM102" s="30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  <c r="DS102" s="29"/>
      <c r="DT102" s="29"/>
      <c r="DU102" s="29"/>
      <c r="DV102" s="29"/>
      <c r="DW102" s="29"/>
      <c r="DX102" s="29"/>
      <c r="DY102" s="29"/>
      <c r="DZ102" s="29"/>
      <c r="EA102" s="29"/>
      <c r="EB102" s="29"/>
      <c r="EC102" s="29"/>
      <c r="ED102" s="29"/>
      <c r="EE102" s="29"/>
      <c r="EF102" s="29"/>
      <c r="EG102" s="29"/>
      <c r="EH102" s="29"/>
      <c r="EI102" s="29"/>
      <c r="EJ102" s="29"/>
      <c r="EK102" s="29"/>
      <c r="EL102" s="29"/>
      <c r="EM102" s="29"/>
      <c r="EN102" s="29"/>
      <c r="EO102" s="29"/>
      <c r="EP102" s="29"/>
      <c r="EQ102" s="29"/>
      <c r="ER102" s="29"/>
      <c r="ES102" s="29"/>
      <c r="ET102" s="29"/>
      <c r="EU102" s="29"/>
      <c r="EV102" s="29"/>
      <c r="EW102" s="29"/>
      <c r="EX102" s="29"/>
      <c r="EY102" s="29"/>
      <c r="EZ102" s="29"/>
      <c r="FA102" s="29"/>
      <c r="FB102" s="29"/>
      <c r="FC102" s="29"/>
      <c r="FD102" s="29"/>
      <c r="FE102" s="29"/>
      <c r="FF102" s="29"/>
      <c r="FG102" s="29"/>
      <c r="FH102" s="29"/>
      <c r="FI102" s="29"/>
      <c r="FJ102" s="29"/>
      <c r="FK102" s="29"/>
      <c r="FL102" s="29"/>
      <c r="FM102" s="29"/>
      <c r="FN102" s="29"/>
      <c r="FO102" s="29"/>
      <c r="FP102" s="29"/>
      <c r="FQ102" s="29"/>
      <c r="FR102" s="29"/>
      <c r="FS102" s="29"/>
      <c r="FT102" s="29"/>
      <c r="FU102" s="29"/>
      <c r="FV102" s="29"/>
      <c r="FW102" s="29"/>
      <c r="FX102" s="29"/>
      <c r="FY102" s="29"/>
      <c r="FZ102" s="29"/>
      <c r="GA102" s="29"/>
      <c r="GB102" s="29"/>
      <c r="GC102" s="29"/>
      <c r="GD102" s="29"/>
      <c r="GE102" s="29"/>
      <c r="GF102" s="29"/>
      <c r="GG102" s="29"/>
      <c r="GH102" s="29"/>
      <c r="GI102" s="29"/>
      <c r="GJ102" s="29"/>
      <c r="GK102" s="29"/>
      <c r="GL102" s="29"/>
      <c r="GM102" s="29"/>
      <c r="GN102" s="29"/>
      <c r="GO102" s="29"/>
      <c r="GP102" s="29"/>
      <c r="GQ102" s="29"/>
      <c r="GR102" s="29"/>
      <c r="GS102" s="29"/>
      <c r="GT102" s="29"/>
      <c r="GU102" s="29"/>
      <c r="GV102" s="29"/>
      <c r="GW102" s="29"/>
      <c r="GX102" s="29"/>
      <c r="GY102" s="29"/>
      <c r="GZ102" s="29"/>
      <c r="HA102" s="29"/>
      <c r="HB102" s="29"/>
      <c r="HC102" s="29"/>
      <c r="HD102" s="29"/>
      <c r="HE102" s="29"/>
      <c r="HF102" s="29"/>
      <c r="HG102" s="29"/>
      <c r="HH102" s="29"/>
      <c r="HI102" s="29"/>
      <c r="HJ102" s="29"/>
      <c r="HK102" s="29"/>
      <c r="HL102" s="29"/>
      <c r="HM102" s="29"/>
      <c r="HN102" s="29"/>
      <c r="HO102" s="29"/>
      <c r="HP102" s="29"/>
      <c r="HQ102" s="29"/>
      <c r="HR102" s="29"/>
      <c r="HS102" s="29"/>
      <c r="HT102" s="29"/>
      <c r="HU102" s="29"/>
      <c r="HV102" s="29"/>
      <c r="HW102" s="29"/>
      <c r="HX102" s="29"/>
      <c r="HY102" s="29"/>
      <c r="HZ102" s="29"/>
      <c r="IA102" s="29"/>
      <c r="IB102" s="29"/>
      <c r="IC102" s="29"/>
      <c r="ID102" s="29"/>
      <c r="IE102" s="29"/>
      <c r="IF102" s="29"/>
      <c r="IG102" s="29"/>
      <c r="IH102" s="29"/>
      <c r="II102" s="29"/>
      <c r="IJ102" s="29"/>
      <c r="IK102" s="29"/>
      <c r="IL102" s="29"/>
      <c r="IM102" s="29"/>
      <c r="IN102" s="29"/>
      <c r="IO102" s="29"/>
      <c r="IP102" s="29"/>
      <c r="IQ102" s="29"/>
      <c r="IR102" s="29"/>
      <c r="IS102" s="29"/>
      <c r="IT102" s="29"/>
      <c r="IU102" s="29"/>
      <c r="IV102" s="29"/>
      <c r="IW102" s="29"/>
      <c r="IX102" s="29"/>
      <c r="IY102" s="29"/>
      <c r="IZ102" s="29"/>
      <c r="JA102" s="29"/>
      <c r="JB102" s="29"/>
      <c r="JC102" s="29"/>
      <c r="JD102" s="29"/>
      <c r="JE102" s="29"/>
      <c r="JF102" s="29"/>
      <c r="JG102" s="29"/>
      <c r="JH102" s="29"/>
      <c r="JI102" s="29"/>
      <c r="JJ102" s="29"/>
      <c r="JK102" s="29"/>
      <c r="JL102" s="29"/>
      <c r="JM102" s="29"/>
      <c r="JN102" s="29"/>
      <c r="JO102" s="29"/>
      <c r="JP102" s="29"/>
      <c r="JQ102" s="29"/>
      <c r="JR102" s="29"/>
      <c r="JS102" s="29"/>
      <c r="JT102" s="29"/>
      <c r="JU102" s="29"/>
      <c r="JV102" s="29"/>
      <c r="JW102" s="29"/>
      <c r="JX102" s="29"/>
      <c r="JY102" s="29"/>
      <c r="JZ102" s="29"/>
      <c r="KA102" s="29"/>
      <c r="KB102" s="29"/>
      <c r="KC102" s="29"/>
      <c r="KD102" s="29"/>
      <c r="KE102" s="29"/>
      <c r="KF102" s="29"/>
      <c r="KG102" s="29"/>
      <c r="KH102" s="29"/>
      <c r="KI102" s="29"/>
      <c r="KJ102" s="29"/>
      <c r="KK102" s="29"/>
      <c r="KL102" s="29"/>
      <c r="KM102" s="29"/>
      <c r="KN102" s="29"/>
      <c r="KO102" s="29"/>
    </row>
    <row r="103" spans="1:301" ht="10" customHeight="1">
      <c r="A103" s="3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30"/>
      <c r="BJ103" s="29"/>
      <c r="BK103" s="30"/>
      <c r="BL103" s="29"/>
      <c r="BM103" s="30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29"/>
      <c r="DC103" s="29"/>
      <c r="DD103" s="29"/>
      <c r="DE103" s="29"/>
      <c r="DF103" s="29"/>
      <c r="DG103" s="29"/>
      <c r="DH103" s="29"/>
      <c r="DI103" s="29"/>
      <c r="DJ103" s="29"/>
      <c r="DK103" s="29"/>
      <c r="DL103" s="29"/>
      <c r="DM103" s="29"/>
      <c r="DN103" s="29"/>
      <c r="DO103" s="29"/>
      <c r="DP103" s="29"/>
      <c r="DQ103" s="29"/>
      <c r="DR103" s="29"/>
      <c r="DS103" s="29"/>
      <c r="DT103" s="29"/>
      <c r="DU103" s="29"/>
      <c r="DV103" s="29"/>
      <c r="DW103" s="29"/>
      <c r="DX103" s="29"/>
      <c r="DY103" s="29"/>
      <c r="DZ103" s="29"/>
      <c r="EA103" s="29"/>
      <c r="EB103" s="29"/>
      <c r="EC103" s="29"/>
      <c r="ED103" s="29"/>
      <c r="EE103" s="29"/>
      <c r="EF103" s="29"/>
      <c r="EG103" s="29"/>
      <c r="EH103" s="29"/>
      <c r="EI103" s="29"/>
      <c r="EJ103" s="29"/>
      <c r="EK103" s="29"/>
      <c r="EL103" s="29"/>
      <c r="EM103" s="29"/>
      <c r="EN103" s="29"/>
      <c r="EO103" s="29"/>
      <c r="EP103" s="29"/>
      <c r="EQ103" s="29"/>
      <c r="ER103" s="29"/>
      <c r="ES103" s="29"/>
      <c r="ET103" s="29"/>
      <c r="EU103" s="29"/>
      <c r="EV103" s="29"/>
      <c r="EW103" s="29"/>
      <c r="EX103" s="29"/>
      <c r="EY103" s="29"/>
      <c r="EZ103" s="29"/>
      <c r="FA103" s="29"/>
      <c r="FB103" s="29"/>
      <c r="FC103" s="29"/>
      <c r="FD103" s="29"/>
      <c r="FE103" s="29"/>
      <c r="FF103" s="29"/>
      <c r="FG103" s="29"/>
      <c r="FH103" s="29"/>
      <c r="FI103" s="29"/>
      <c r="FJ103" s="29"/>
      <c r="FK103" s="29"/>
      <c r="FL103" s="29"/>
      <c r="FM103" s="29"/>
      <c r="FN103" s="29"/>
      <c r="FO103" s="29"/>
      <c r="FP103" s="29"/>
      <c r="FQ103" s="29"/>
      <c r="FR103" s="29"/>
      <c r="FS103" s="29"/>
      <c r="FT103" s="29"/>
      <c r="FU103" s="29"/>
      <c r="FV103" s="29"/>
      <c r="FW103" s="29"/>
      <c r="FX103" s="29"/>
      <c r="FY103" s="29"/>
      <c r="FZ103" s="29"/>
      <c r="GA103" s="29"/>
      <c r="GB103" s="29"/>
      <c r="GC103" s="29"/>
      <c r="GD103" s="29"/>
      <c r="GE103" s="29"/>
      <c r="GF103" s="29"/>
      <c r="GG103" s="29"/>
      <c r="GH103" s="29"/>
      <c r="GI103" s="29"/>
      <c r="GJ103" s="29"/>
      <c r="GK103" s="29"/>
      <c r="GL103" s="29"/>
      <c r="GM103" s="29"/>
      <c r="GN103" s="29"/>
      <c r="GO103" s="29"/>
      <c r="GP103" s="29"/>
      <c r="GQ103" s="29"/>
      <c r="GR103" s="29"/>
      <c r="GS103" s="29"/>
      <c r="GT103" s="29"/>
      <c r="GU103" s="29"/>
      <c r="GV103" s="29"/>
      <c r="GW103" s="29"/>
      <c r="GX103" s="29"/>
      <c r="GY103" s="29"/>
      <c r="GZ103" s="29"/>
      <c r="HA103" s="29"/>
      <c r="HB103" s="29"/>
      <c r="HC103" s="29"/>
      <c r="HD103" s="29"/>
      <c r="HE103" s="29"/>
      <c r="HF103" s="29"/>
      <c r="HG103" s="29"/>
      <c r="HH103" s="29"/>
      <c r="HI103" s="29"/>
      <c r="HJ103" s="29"/>
      <c r="HK103" s="29"/>
      <c r="HL103" s="29"/>
      <c r="HM103" s="29"/>
      <c r="HN103" s="29"/>
      <c r="HO103" s="29"/>
      <c r="HP103" s="29"/>
      <c r="HQ103" s="29"/>
      <c r="HR103" s="29"/>
      <c r="HS103" s="29"/>
      <c r="HT103" s="29"/>
      <c r="HU103" s="29"/>
      <c r="HV103" s="29"/>
      <c r="HW103" s="29"/>
      <c r="HX103" s="29"/>
      <c r="HY103" s="29"/>
      <c r="HZ103" s="29"/>
      <c r="IA103" s="29"/>
      <c r="IB103" s="29"/>
      <c r="IC103" s="29"/>
      <c r="ID103" s="29"/>
      <c r="IE103" s="29"/>
      <c r="IF103" s="29"/>
      <c r="IG103" s="29"/>
      <c r="IH103" s="29"/>
      <c r="II103" s="29"/>
      <c r="IJ103" s="29"/>
      <c r="IK103" s="29"/>
      <c r="IL103" s="29"/>
      <c r="IM103" s="29"/>
      <c r="IN103" s="29"/>
      <c r="IO103" s="29"/>
      <c r="IP103" s="29"/>
      <c r="IQ103" s="29"/>
      <c r="IR103" s="29"/>
      <c r="IS103" s="29"/>
      <c r="IT103" s="29"/>
      <c r="IU103" s="29"/>
      <c r="IV103" s="29"/>
      <c r="IW103" s="29"/>
      <c r="IX103" s="29"/>
      <c r="IY103" s="29"/>
      <c r="IZ103" s="29"/>
      <c r="JA103" s="29"/>
      <c r="JB103" s="29"/>
      <c r="JC103" s="29"/>
      <c r="JD103" s="29"/>
      <c r="JE103" s="29"/>
      <c r="JF103" s="29"/>
      <c r="JG103" s="29"/>
      <c r="JH103" s="29"/>
      <c r="JI103" s="29"/>
      <c r="JJ103" s="29"/>
      <c r="JK103" s="29"/>
      <c r="JL103" s="29"/>
      <c r="JM103" s="29"/>
      <c r="JN103" s="29"/>
      <c r="JO103" s="29"/>
      <c r="JP103" s="29"/>
      <c r="JQ103" s="29"/>
      <c r="JR103" s="29"/>
      <c r="JS103" s="29"/>
      <c r="JT103" s="29"/>
      <c r="JU103" s="29"/>
      <c r="JV103" s="29"/>
      <c r="JW103" s="29"/>
      <c r="JX103" s="29"/>
      <c r="JY103" s="29"/>
      <c r="JZ103" s="29"/>
      <c r="KA103" s="29"/>
      <c r="KB103" s="29"/>
      <c r="KC103" s="29"/>
      <c r="KD103" s="29"/>
      <c r="KE103" s="29"/>
      <c r="KF103" s="29"/>
      <c r="KG103" s="29"/>
      <c r="KH103" s="29"/>
      <c r="KI103" s="29"/>
      <c r="KJ103" s="29"/>
      <c r="KK103" s="29"/>
      <c r="KL103" s="29"/>
      <c r="KM103" s="29"/>
      <c r="KN103" s="29"/>
      <c r="KO103" s="29"/>
    </row>
    <row r="104" spans="1:301" ht="10" customHeight="1">
      <c r="A104" s="3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30"/>
      <c r="BJ104" s="29"/>
      <c r="BK104" s="30"/>
      <c r="BL104" s="29"/>
      <c r="BM104" s="30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29"/>
      <c r="CH104" s="29"/>
      <c r="CI104" s="29"/>
      <c r="CJ104" s="29"/>
      <c r="CK104" s="29"/>
      <c r="CL104" s="29"/>
      <c r="CM104" s="29"/>
      <c r="CN104" s="29"/>
      <c r="CO104" s="29"/>
      <c r="CP104" s="29"/>
      <c r="CQ104" s="29"/>
      <c r="CR104" s="29"/>
      <c r="CS104" s="29"/>
      <c r="CT104" s="29"/>
      <c r="CU104" s="29"/>
      <c r="CV104" s="29"/>
      <c r="CW104" s="29"/>
      <c r="CX104" s="29"/>
      <c r="CY104" s="29"/>
      <c r="CZ104" s="29"/>
      <c r="DA104" s="29"/>
      <c r="DB104" s="29"/>
      <c r="DC104" s="29"/>
      <c r="DD104" s="29"/>
      <c r="DE104" s="29"/>
      <c r="DF104" s="29"/>
      <c r="DG104" s="29"/>
      <c r="DH104" s="29"/>
      <c r="DI104" s="29"/>
      <c r="DJ104" s="29"/>
      <c r="DK104" s="29"/>
      <c r="DL104" s="29"/>
      <c r="DM104" s="29"/>
      <c r="DN104" s="29"/>
      <c r="DO104" s="29"/>
      <c r="DP104" s="29"/>
      <c r="DQ104" s="29"/>
      <c r="DR104" s="29"/>
      <c r="DS104" s="29"/>
      <c r="DT104" s="29"/>
      <c r="DU104" s="29"/>
      <c r="DV104" s="29"/>
      <c r="DW104" s="29"/>
      <c r="DX104" s="29"/>
      <c r="DY104" s="29"/>
      <c r="DZ104" s="29"/>
      <c r="EA104" s="29"/>
      <c r="EB104" s="29"/>
      <c r="EC104" s="29"/>
      <c r="ED104" s="29"/>
      <c r="EE104" s="29"/>
      <c r="EF104" s="29"/>
      <c r="EG104" s="29"/>
      <c r="EH104" s="29"/>
      <c r="EI104" s="29"/>
      <c r="EJ104" s="29"/>
      <c r="EK104" s="29"/>
      <c r="EL104" s="29"/>
      <c r="EM104" s="29"/>
      <c r="EN104" s="29"/>
      <c r="EO104" s="29"/>
      <c r="EP104" s="29"/>
      <c r="EQ104" s="29"/>
      <c r="ER104" s="29"/>
      <c r="ES104" s="29"/>
      <c r="ET104" s="29"/>
      <c r="EU104" s="29"/>
      <c r="EV104" s="29"/>
      <c r="EW104" s="29"/>
      <c r="EX104" s="29"/>
      <c r="EY104" s="29"/>
      <c r="EZ104" s="29"/>
      <c r="FA104" s="29"/>
      <c r="FB104" s="29"/>
      <c r="FC104" s="29"/>
      <c r="FD104" s="29"/>
      <c r="FE104" s="29"/>
      <c r="FF104" s="29"/>
      <c r="FG104" s="29"/>
      <c r="FH104" s="29"/>
      <c r="FI104" s="29"/>
      <c r="FJ104" s="29"/>
      <c r="FK104" s="29"/>
      <c r="FL104" s="29"/>
      <c r="FM104" s="29"/>
      <c r="FN104" s="29"/>
      <c r="FO104" s="29"/>
      <c r="FP104" s="29"/>
      <c r="FQ104" s="29"/>
      <c r="FR104" s="29"/>
      <c r="FS104" s="29"/>
      <c r="FT104" s="29"/>
      <c r="FU104" s="29"/>
      <c r="FV104" s="29"/>
      <c r="FW104" s="29"/>
      <c r="FX104" s="29"/>
      <c r="FY104" s="29"/>
      <c r="FZ104" s="29"/>
      <c r="GA104" s="29"/>
      <c r="GB104" s="29"/>
      <c r="GC104" s="29"/>
      <c r="GD104" s="29"/>
      <c r="GE104" s="29"/>
      <c r="GF104" s="29"/>
      <c r="GG104" s="29"/>
      <c r="GH104" s="29"/>
      <c r="GI104" s="29"/>
      <c r="GJ104" s="29"/>
      <c r="GK104" s="29"/>
      <c r="GL104" s="29"/>
      <c r="GM104" s="29"/>
      <c r="GN104" s="29"/>
      <c r="GO104" s="29"/>
      <c r="GP104" s="29"/>
      <c r="GQ104" s="29"/>
      <c r="GR104" s="29"/>
      <c r="GS104" s="29"/>
      <c r="GT104" s="29"/>
      <c r="GU104" s="29"/>
      <c r="GV104" s="29"/>
      <c r="GW104" s="29"/>
      <c r="GX104" s="29"/>
      <c r="GY104" s="29"/>
      <c r="GZ104" s="29"/>
      <c r="HA104" s="29"/>
      <c r="HB104" s="29"/>
      <c r="HC104" s="29"/>
      <c r="HD104" s="29"/>
      <c r="HE104" s="29"/>
      <c r="HF104" s="29"/>
      <c r="HG104" s="29"/>
      <c r="HH104" s="29"/>
      <c r="HI104" s="29"/>
      <c r="HJ104" s="29"/>
      <c r="HK104" s="29"/>
      <c r="HL104" s="29"/>
      <c r="HM104" s="29"/>
      <c r="HN104" s="29"/>
      <c r="HO104" s="29"/>
      <c r="HP104" s="29"/>
      <c r="HQ104" s="29"/>
      <c r="HR104" s="29"/>
      <c r="HS104" s="29"/>
      <c r="HT104" s="29"/>
      <c r="HU104" s="29"/>
      <c r="HV104" s="29"/>
      <c r="HW104" s="29"/>
      <c r="HX104" s="29"/>
      <c r="HY104" s="29"/>
      <c r="HZ104" s="29"/>
      <c r="IA104" s="29"/>
      <c r="IB104" s="29"/>
      <c r="IC104" s="29"/>
      <c r="ID104" s="29"/>
      <c r="IE104" s="29"/>
      <c r="IF104" s="29"/>
      <c r="IG104" s="29"/>
      <c r="IH104" s="29"/>
      <c r="II104" s="29"/>
      <c r="IJ104" s="29"/>
      <c r="IK104" s="29"/>
      <c r="IL104" s="29"/>
      <c r="IM104" s="29"/>
      <c r="IN104" s="29"/>
      <c r="IO104" s="29"/>
      <c r="IP104" s="29"/>
      <c r="IQ104" s="29"/>
      <c r="IR104" s="29"/>
      <c r="IS104" s="29"/>
      <c r="IT104" s="29"/>
      <c r="IU104" s="29"/>
      <c r="IV104" s="29"/>
      <c r="IW104" s="29"/>
      <c r="IX104" s="29"/>
      <c r="IY104" s="29"/>
      <c r="IZ104" s="29"/>
      <c r="JA104" s="29"/>
      <c r="JB104" s="29"/>
      <c r="JC104" s="29"/>
      <c r="JD104" s="29"/>
      <c r="JE104" s="29"/>
      <c r="JF104" s="29"/>
      <c r="JG104" s="29"/>
      <c r="JH104" s="29"/>
      <c r="JI104" s="29"/>
      <c r="JJ104" s="29"/>
      <c r="JK104" s="29"/>
      <c r="JL104" s="29"/>
      <c r="JM104" s="29"/>
      <c r="JN104" s="29"/>
      <c r="JO104" s="29"/>
      <c r="JP104" s="29"/>
      <c r="JQ104" s="29"/>
      <c r="JR104" s="29"/>
      <c r="JS104" s="29"/>
      <c r="JT104" s="29"/>
      <c r="JU104" s="29"/>
      <c r="JV104" s="29"/>
      <c r="JW104" s="29"/>
      <c r="JX104" s="29"/>
      <c r="JY104" s="29"/>
      <c r="JZ104" s="29"/>
      <c r="KA104" s="29"/>
      <c r="KB104" s="29"/>
      <c r="KC104" s="29"/>
      <c r="KD104" s="29"/>
      <c r="KE104" s="29"/>
      <c r="KF104" s="29"/>
      <c r="KG104" s="29"/>
      <c r="KH104" s="29"/>
      <c r="KI104" s="29"/>
      <c r="KJ104" s="29"/>
      <c r="KK104" s="29"/>
      <c r="KL104" s="29"/>
      <c r="KM104" s="29"/>
      <c r="KN104" s="29"/>
      <c r="KO104" s="29"/>
    </row>
    <row r="105" spans="1:301" ht="10" customHeight="1">
      <c r="A105" s="3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30"/>
      <c r="BJ105" s="29"/>
      <c r="BK105" s="30"/>
      <c r="BL105" s="29"/>
      <c r="BM105" s="30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DH105" s="29"/>
      <c r="DI105" s="29"/>
      <c r="DJ105" s="29"/>
      <c r="DK105" s="29"/>
      <c r="DL105" s="29"/>
      <c r="DM105" s="29"/>
      <c r="DN105" s="29"/>
      <c r="DO105" s="29"/>
      <c r="DP105" s="29"/>
      <c r="DQ105" s="29"/>
      <c r="DR105" s="29"/>
      <c r="DS105" s="29"/>
      <c r="DT105" s="29"/>
      <c r="DU105" s="29"/>
      <c r="DV105" s="29"/>
      <c r="DW105" s="29"/>
      <c r="DX105" s="29"/>
      <c r="DY105" s="29"/>
      <c r="DZ105" s="29"/>
      <c r="EA105" s="29"/>
      <c r="EB105" s="29"/>
      <c r="EC105" s="29"/>
      <c r="ED105" s="29"/>
      <c r="EE105" s="29"/>
      <c r="EF105" s="29"/>
      <c r="EG105" s="29"/>
      <c r="EH105" s="29"/>
      <c r="EI105" s="29"/>
      <c r="EJ105" s="29"/>
      <c r="EK105" s="29"/>
      <c r="EL105" s="29"/>
      <c r="EM105" s="29"/>
      <c r="EN105" s="29"/>
      <c r="EO105" s="29"/>
      <c r="EP105" s="29"/>
      <c r="EQ105" s="29"/>
      <c r="ER105" s="29"/>
      <c r="ES105" s="29"/>
      <c r="ET105" s="29"/>
      <c r="EU105" s="29"/>
      <c r="EV105" s="29"/>
      <c r="EW105" s="29"/>
      <c r="EX105" s="29"/>
      <c r="EY105" s="29"/>
      <c r="EZ105" s="29"/>
      <c r="FA105" s="29"/>
      <c r="FB105" s="29"/>
      <c r="FC105" s="29"/>
      <c r="FD105" s="29"/>
      <c r="FE105" s="29"/>
      <c r="FF105" s="29"/>
      <c r="FG105" s="29"/>
      <c r="FH105" s="29"/>
      <c r="FI105" s="29"/>
      <c r="FJ105" s="29"/>
      <c r="FK105" s="29"/>
      <c r="FL105" s="29"/>
      <c r="FM105" s="29"/>
      <c r="FN105" s="29"/>
      <c r="FO105" s="29"/>
      <c r="FP105" s="29"/>
      <c r="FQ105" s="29"/>
      <c r="FR105" s="29"/>
      <c r="FS105" s="29"/>
      <c r="FT105" s="29"/>
      <c r="FU105" s="29"/>
      <c r="FV105" s="29"/>
      <c r="FW105" s="29"/>
      <c r="FX105" s="29"/>
      <c r="FY105" s="29"/>
      <c r="FZ105" s="29"/>
      <c r="GA105" s="29"/>
      <c r="GB105" s="29"/>
      <c r="GC105" s="29"/>
      <c r="GD105" s="29"/>
      <c r="GE105" s="29"/>
      <c r="GF105" s="29"/>
      <c r="GG105" s="29"/>
      <c r="GH105" s="29"/>
      <c r="GI105" s="29"/>
      <c r="GJ105" s="29"/>
      <c r="GK105" s="29"/>
      <c r="GL105" s="29"/>
      <c r="GM105" s="29"/>
      <c r="GN105" s="29"/>
      <c r="GO105" s="29"/>
      <c r="GP105" s="29"/>
      <c r="GQ105" s="29"/>
      <c r="GR105" s="29"/>
      <c r="GS105" s="29"/>
      <c r="GT105" s="29"/>
      <c r="GU105" s="29"/>
      <c r="GV105" s="29"/>
      <c r="GW105" s="29"/>
      <c r="GX105" s="29"/>
      <c r="GY105" s="29"/>
      <c r="GZ105" s="29"/>
      <c r="HA105" s="29"/>
      <c r="HB105" s="29"/>
      <c r="HC105" s="29"/>
      <c r="HD105" s="29"/>
      <c r="HE105" s="29"/>
      <c r="HF105" s="29"/>
      <c r="HG105" s="29"/>
      <c r="HH105" s="29"/>
      <c r="HI105" s="29"/>
      <c r="HJ105" s="29"/>
      <c r="HK105" s="29"/>
      <c r="HL105" s="29"/>
      <c r="HM105" s="29"/>
      <c r="HN105" s="29"/>
      <c r="HO105" s="29"/>
      <c r="HP105" s="29"/>
      <c r="HQ105" s="29"/>
      <c r="HR105" s="29"/>
      <c r="HS105" s="29"/>
      <c r="HT105" s="29"/>
      <c r="HU105" s="29"/>
      <c r="HV105" s="29"/>
      <c r="HW105" s="29"/>
      <c r="HX105" s="29"/>
      <c r="HY105" s="29"/>
      <c r="HZ105" s="29"/>
      <c r="IA105" s="29"/>
      <c r="IB105" s="29"/>
      <c r="IC105" s="29"/>
      <c r="ID105" s="29"/>
      <c r="IE105" s="29"/>
      <c r="IF105" s="29"/>
      <c r="IG105" s="29"/>
      <c r="IH105" s="29"/>
      <c r="II105" s="29"/>
      <c r="IJ105" s="29"/>
      <c r="IK105" s="29"/>
      <c r="IL105" s="29"/>
      <c r="IM105" s="29"/>
      <c r="IN105" s="29"/>
      <c r="IO105" s="29"/>
      <c r="IP105" s="29"/>
      <c r="IQ105" s="29"/>
      <c r="IR105" s="29"/>
      <c r="IS105" s="29"/>
      <c r="IT105" s="29"/>
      <c r="IU105" s="29"/>
      <c r="IV105" s="29"/>
      <c r="IW105" s="29"/>
      <c r="IX105" s="29"/>
      <c r="IY105" s="29"/>
      <c r="IZ105" s="29"/>
      <c r="JA105" s="29"/>
      <c r="JB105" s="29"/>
      <c r="JC105" s="29"/>
      <c r="JD105" s="29"/>
      <c r="JE105" s="29"/>
      <c r="JF105" s="29"/>
      <c r="JG105" s="29"/>
      <c r="JH105" s="29"/>
      <c r="JI105" s="29"/>
      <c r="JJ105" s="29"/>
      <c r="JK105" s="29"/>
      <c r="JL105" s="29"/>
      <c r="JM105" s="29"/>
      <c r="JN105" s="29"/>
      <c r="JO105" s="29"/>
      <c r="JP105" s="29"/>
      <c r="JQ105" s="29"/>
      <c r="JR105" s="29"/>
      <c r="JS105" s="29"/>
      <c r="JT105" s="29"/>
      <c r="JU105" s="29"/>
      <c r="JV105" s="29"/>
      <c r="JW105" s="29"/>
      <c r="JX105" s="29"/>
      <c r="JY105" s="29"/>
      <c r="JZ105" s="29"/>
      <c r="KA105" s="29"/>
      <c r="KB105" s="29"/>
      <c r="KC105" s="29"/>
      <c r="KD105" s="29"/>
      <c r="KE105" s="29"/>
      <c r="KF105" s="29"/>
      <c r="KG105" s="29"/>
      <c r="KH105" s="29"/>
      <c r="KI105" s="29"/>
      <c r="KJ105" s="29"/>
      <c r="KK105" s="29"/>
      <c r="KL105" s="29"/>
      <c r="KM105" s="29"/>
      <c r="KN105" s="29"/>
      <c r="KO105" s="29"/>
    </row>
    <row r="106" spans="1:301" ht="10" customHeight="1">
      <c r="A106" s="3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30"/>
      <c r="BJ106" s="29"/>
      <c r="BK106" s="30"/>
      <c r="BL106" s="29"/>
      <c r="BM106" s="30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29"/>
      <c r="CY106" s="29"/>
      <c r="CZ106" s="29"/>
      <c r="DA106" s="29"/>
      <c r="DB106" s="29"/>
      <c r="DC106" s="29"/>
      <c r="DD106" s="29"/>
      <c r="DE106" s="29"/>
      <c r="DF106" s="29"/>
      <c r="DG106" s="29"/>
      <c r="DH106" s="29"/>
      <c r="DI106" s="29"/>
      <c r="DJ106" s="29"/>
      <c r="DK106" s="29"/>
      <c r="DL106" s="29"/>
      <c r="DM106" s="29"/>
      <c r="DN106" s="29"/>
      <c r="DO106" s="29"/>
      <c r="DP106" s="29"/>
      <c r="DQ106" s="29"/>
      <c r="DR106" s="29"/>
      <c r="DS106" s="29"/>
      <c r="DT106" s="29"/>
      <c r="DU106" s="29"/>
      <c r="DV106" s="29"/>
      <c r="DW106" s="29"/>
      <c r="DX106" s="29"/>
      <c r="DY106" s="29"/>
      <c r="DZ106" s="29"/>
      <c r="EA106" s="29"/>
      <c r="EB106" s="29"/>
      <c r="EC106" s="29"/>
      <c r="ED106" s="29"/>
      <c r="EE106" s="29"/>
      <c r="EF106" s="29"/>
      <c r="EG106" s="29"/>
      <c r="EH106" s="29"/>
      <c r="EI106" s="29"/>
      <c r="EJ106" s="29"/>
      <c r="EK106" s="29"/>
      <c r="EL106" s="29"/>
      <c r="EM106" s="29"/>
      <c r="EN106" s="29"/>
      <c r="EO106" s="29"/>
      <c r="EP106" s="29"/>
      <c r="EQ106" s="29"/>
      <c r="ER106" s="29"/>
      <c r="ES106" s="29"/>
      <c r="ET106" s="29"/>
      <c r="EU106" s="29"/>
      <c r="EV106" s="29"/>
      <c r="EW106" s="29"/>
      <c r="EX106" s="29"/>
      <c r="EY106" s="29"/>
      <c r="EZ106" s="29"/>
      <c r="FA106" s="29"/>
      <c r="FB106" s="29"/>
      <c r="FC106" s="29"/>
      <c r="FD106" s="29"/>
      <c r="FE106" s="29"/>
      <c r="FF106" s="29"/>
      <c r="FG106" s="29"/>
      <c r="FH106" s="29"/>
      <c r="FI106" s="29"/>
      <c r="FJ106" s="29"/>
      <c r="FK106" s="29"/>
      <c r="FL106" s="29"/>
      <c r="FM106" s="29"/>
      <c r="FN106" s="29"/>
      <c r="FO106" s="29"/>
      <c r="FP106" s="29"/>
      <c r="FQ106" s="29"/>
      <c r="FR106" s="29"/>
      <c r="FS106" s="29"/>
      <c r="FT106" s="29"/>
      <c r="FU106" s="29"/>
      <c r="FV106" s="29"/>
      <c r="FW106" s="29"/>
      <c r="FX106" s="29"/>
      <c r="FY106" s="29"/>
      <c r="FZ106" s="29"/>
      <c r="GA106" s="29"/>
      <c r="GB106" s="29"/>
      <c r="GC106" s="29"/>
      <c r="GD106" s="29"/>
      <c r="GE106" s="29"/>
      <c r="GF106" s="29"/>
      <c r="GG106" s="29"/>
      <c r="GH106" s="29"/>
      <c r="GI106" s="29"/>
      <c r="GJ106" s="29"/>
      <c r="GK106" s="29"/>
      <c r="GL106" s="29"/>
      <c r="GM106" s="29"/>
      <c r="GN106" s="29"/>
      <c r="GO106" s="29"/>
      <c r="GP106" s="29"/>
      <c r="GQ106" s="29"/>
      <c r="GR106" s="29"/>
      <c r="GS106" s="29"/>
      <c r="GT106" s="29"/>
      <c r="GU106" s="29"/>
      <c r="GV106" s="29"/>
      <c r="GW106" s="29"/>
      <c r="GX106" s="29"/>
      <c r="GY106" s="29"/>
      <c r="GZ106" s="29"/>
      <c r="HA106" s="29"/>
      <c r="HB106" s="29"/>
      <c r="HC106" s="29"/>
      <c r="HD106" s="29"/>
      <c r="HE106" s="29"/>
      <c r="HF106" s="29"/>
      <c r="HG106" s="29"/>
      <c r="HH106" s="29"/>
      <c r="HI106" s="29"/>
      <c r="HJ106" s="29"/>
      <c r="HK106" s="29"/>
      <c r="HL106" s="29"/>
      <c r="HM106" s="29"/>
      <c r="HN106" s="29"/>
      <c r="HO106" s="29"/>
      <c r="HP106" s="29"/>
      <c r="HQ106" s="29"/>
      <c r="HR106" s="29"/>
      <c r="HS106" s="29"/>
      <c r="HT106" s="29"/>
      <c r="HU106" s="29"/>
      <c r="HV106" s="29"/>
      <c r="HW106" s="29"/>
      <c r="HX106" s="29"/>
      <c r="HY106" s="29"/>
      <c r="HZ106" s="29"/>
      <c r="IA106" s="29"/>
      <c r="IB106" s="29"/>
      <c r="IC106" s="29"/>
      <c r="ID106" s="29"/>
      <c r="IE106" s="29"/>
      <c r="IF106" s="29"/>
      <c r="IG106" s="29"/>
      <c r="IH106" s="29"/>
      <c r="II106" s="29"/>
      <c r="IJ106" s="29"/>
      <c r="IK106" s="29"/>
      <c r="IL106" s="29"/>
      <c r="IM106" s="29"/>
      <c r="IN106" s="29"/>
      <c r="IO106" s="29"/>
      <c r="IP106" s="29"/>
      <c r="IQ106" s="29"/>
      <c r="IR106" s="29"/>
      <c r="IS106" s="29"/>
      <c r="IT106" s="29"/>
      <c r="IU106" s="29"/>
      <c r="IV106" s="29"/>
      <c r="IW106" s="29"/>
      <c r="IX106" s="29"/>
      <c r="IY106" s="29"/>
      <c r="IZ106" s="29"/>
      <c r="JA106" s="29"/>
      <c r="JB106" s="29"/>
      <c r="JC106" s="29"/>
      <c r="JD106" s="29"/>
      <c r="JE106" s="29"/>
      <c r="JF106" s="29"/>
      <c r="JG106" s="29"/>
      <c r="JH106" s="29"/>
      <c r="JI106" s="29"/>
      <c r="JJ106" s="29"/>
      <c r="JK106" s="29"/>
      <c r="JL106" s="29"/>
      <c r="JM106" s="29"/>
      <c r="JN106" s="29"/>
      <c r="JO106" s="29"/>
      <c r="JP106" s="29"/>
      <c r="JQ106" s="29"/>
      <c r="JR106" s="29"/>
      <c r="JS106" s="29"/>
      <c r="JT106" s="29"/>
      <c r="JU106" s="29"/>
      <c r="JV106" s="29"/>
      <c r="JW106" s="29"/>
      <c r="JX106" s="29"/>
      <c r="JY106" s="29"/>
      <c r="JZ106" s="29"/>
      <c r="KA106" s="29"/>
      <c r="KB106" s="29"/>
      <c r="KC106" s="29"/>
      <c r="KD106" s="29"/>
      <c r="KE106" s="29"/>
      <c r="KF106" s="29"/>
      <c r="KG106" s="29"/>
      <c r="KH106" s="29"/>
      <c r="KI106" s="29"/>
      <c r="KJ106" s="29"/>
      <c r="KK106" s="29"/>
      <c r="KL106" s="29"/>
      <c r="KM106" s="29"/>
      <c r="KN106" s="29"/>
      <c r="KO106" s="29"/>
    </row>
    <row r="107" spans="1:301" ht="10" customHeight="1">
      <c r="A107" s="3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30"/>
      <c r="BJ107" s="29"/>
      <c r="BK107" s="30"/>
      <c r="BL107" s="29"/>
      <c r="BM107" s="30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29"/>
      <c r="DG107" s="29"/>
      <c r="DH107" s="29"/>
      <c r="DI107" s="29"/>
      <c r="DJ107" s="29"/>
      <c r="DK107" s="29"/>
      <c r="DL107" s="29"/>
      <c r="DM107" s="29"/>
      <c r="DN107" s="29"/>
      <c r="DO107" s="29"/>
      <c r="DP107" s="29"/>
      <c r="DQ107" s="29"/>
      <c r="DR107" s="29"/>
      <c r="DS107" s="29"/>
      <c r="DT107" s="29"/>
      <c r="DU107" s="29"/>
      <c r="DV107" s="29"/>
      <c r="DW107" s="29"/>
      <c r="DX107" s="29"/>
      <c r="DY107" s="29"/>
      <c r="DZ107" s="29"/>
      <c r="EA107" s="29"/>
      <c r="EB107" s="29"/>
      <c r="EC107" s="29"/>
      <c r="ED107" s="29"/>
      <c r="EE107" s="29"/>
      <c r="EF107" s="29"/>
      <c r="EG107" s="29"/>
      <c r="EH107" s="29"/>
      <c r="EI107" s="29"/>
      <c r="EJ107" s="29"/>
      <c r="EK107" s="29"/>
      <c r="EL107" s="29"/>
      <c r="EM107" s="29"/>
      <c r="EN107" s="29"/>
      <c r="EO107" s="29"/>
      <c r="EP107" s="29"/>
      <c r="EQ107" s="29"/>
      <c r="ER107" s="29"/>
      <c r="ES107" s="29"/>
      <c r="ET107" s="29"/>
      <c r="EU107" s="29"/>
      <c r="EV107" s="29"/>
      <c r="EW107" s="29"/>
      <c r="EX107" s="29"/>
      <c r="EY107" s="29"/>
      <c r="EZ107" s="29"/>
      <c r="FA107" s="29"/>
      <c r="FB107" s="29"/>
      <c r="FC107" s="29"/>
      <c r="FD107" s="29"/>
      <c r="FE107" s="29"/>
      <c r="FF107" s="29"/>
      <c r="FG107" s="29"/>
      <c r="FH107" s="29"/>
      <c r="FI107" s="29"/>
      <c r="FJ107" s="29"/>
      <c r="FK107" s="29"/>
      <c r="FL107" s="29"/>
      <c r="FM107" s="29"/>
      <c r="FN107" s="29"/>
      <c r="FO107" s="29"/>
      <c r="FP107" s="29"/>
      <c r="FQ107" s="29"/>
      <c r="FR107" s="29"/>
      <c r="FS107" s="29"/>
      <c r="FT107" s="29"/>
      <c r="FU107" s="29"/>
      <c r="FV107" s="29"/>
      <c r="FW107" s="29"/>
      <c r="FX107" s="29"/>
      <c r="FY107" s="29"/>
      <c r="FZ107" s="29"/>
      <c r="GA107" s="29"/>
      <c r="GB107" s="29"/>
      <c r="GC107" s="29"/>
      <c r="GD107" s="29"/>
      <c r="GE107" s="29"/>
      <c r="GF107" s="29"/>
      <c r="GG107" s="29"/>
      <c r="GH107" s="29"/>
      <c r="GI107" s="29"/>
      <c r="GJ107" s="29"/>
      <c r="GK107" s="29"/>
      <c r="GL107" s="29"/>
      <c r="GM107" s="29"/>
      <c r="GN107" s="29"/>
      <c r="GO107" s="29"/>
      <c r="GP107" s="29"/>
      <c r="GQ107" s="29"/>
      <c r="GR107" s="29"/>
      <c r="GS107" s="29"/>
      <c r="GT107" s="29"/>
      <c r="GU107" s="29"/>
      <c r="GV107" s="29"/>
      <c r="GW107" s="29"/>
      <c r="GX107" s="29"/>
      <c r="GY107" s="29"/>
      <c r="GZ107" s="29"/>
      <c r="HA107" s="29"/>
      <c r="HB107" s="29"/>
      <c r="HC107" s="29"/>
      <c r="HD107" s="29"/>
      <c r="HE107" s="29"/>
      <c r="HF107" s="29"/>
      <c r="HG107" s="29"/>
      <c r="HH107" s="29"/>
      <c r="HI107" s="29"/>
      <c r="HJ107" s="29"/>
      <c r="HK107" s="29"/>
      <c r="HL107" s="29"/>
      <c r="HM107" s="29"/>
      <c r="HN107" s="29"/>
      <c r="HO107" s="29"/>
      <c r="HP107" s="29"/>
      <c r="HQ107" s="29"/>
      <c r="HR107" s="29"/>
      <c r="HS107" s="29"/>
      <c r="HT107" s="29"/>
      <c r="HU107" s="29"/>
      <c r="HV107" s="29"/>
      <c r="HW107" s="29"/>
      <c r="HX107" s="29"/>
      <c r="HY107" s="29"/>
      <c r="HZ107" s="29"/>
      <c r="IA107" s="29"/>
      <c r="IB107" s="29"/>
      <c r="IC107" s="29"/>
      <c r="ID107" s="29"/>
      <c r="IE107" s="29"/>
      <c r="IF107" s="29"/>
      <c r="IG107" s="29"/>
      <c r="IH107" s="29"/>
      <c r="II107" s="29"/>
      <c r="IJ107" s="29"/>
      <c r="IK107" s="29"/>
      <c r="IL107" s="29"/>
      <c r="IM107" s="29"/>
      <c r="IN107" s="29"/>
      <c r="IO107" s="29"/>
      <c r="IP107" s="29"/>
      <c r="IQ107" s="29"/>
      <c r="IR107" s="29"/>
      <c r="IS107" s="29"/>
      <c r="IT107" s="29"/>
      <c r="IU107" s="29"/>
      <c r="IV107" s="29"/>
      <c r="IW107" s="29"/>
      <c r="IX107" s="29"/>
      <c r="IY107" s="29"/>
      <c r="IZ107" s="29"/>
      <c r="JA107" s="29"/>
      <c r="JB107" s="29"/>
      <c r="JC107" s="29"/>
      <c r="JD107" s="29"/>
      <c r="JE107" s="29"/>
      <c r="JF107" s="29"/>
      <c r="JG107" s="29"/>
      <c r="JH107" s="29"/>
      <c r="JI107" s="29"/>
      <c r="JJ107" s="29"/>
      <c r="JK107" s="29"/>
      <c r="JL107" s="29"/>
      <c r="JM107" s="29"/>
      <c r="JN107" s="29"/>
      <c r="JO107" s="29"/>
      <c r="JP107" s="29"/>
      <c r="JQ107" s="29"/>
      <c r="JR107" s="29"/>
      <c r="JS107" s="29"/>
      <c r="JT107" s="29"/>
      <c r="JU107" s="29"/>
      <c r="JV107" s="29"/>
      <c r="JW107" s="29"/>
      <c r="JX107" s="29"/>
      <c r="JY107" s="29"/>
      <c r="JZ107" s="29"/>
      <c r="KA107" s="29"/>
      <c r="KB107" s="29"/>
      <c r="KC107" s="29"/>
      <c r="KD107" s="29"/>
      <c r="KE107" s="29"/>
      <c r="KF107" s="29"/>
      <c r="KG107" s="29"/>
      <c r="KH107" s="29"/>
      <c r="KI107" s="29"/>
      <c r="KJ107" s="29"/>
      <c r="KK107" s="29"/>
      <c r="KL107" s="29"/>
      <c r="KM107" s="29"/>
      <c r="KN107" s="29"/>
      <c r="KO107" s="29"/>
    </row>
    <row r="108" spans="1:301" ht="10" customHeight="1">
      <c r="A108" s="3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30"/>
      <c r="BJ108" s="29"/>
      <c r="BK108" s="30"/>
      <c r="BL108" s="29"/>
      <c r="BM108" s="30"/>
      <c r="BN108" s="29"/>
      <c r="BO108" s="29"/>
      <c r="BP108" s="29"/>
      <c r="BQ108" s="29"/>
      <c r="BR108" s="29"/>
      <c r="BS108" s="29"/>
      <c r="BT108" s="29"/>
      <c r="BU108" s="29"/>
      <c r="BV108" s="29"/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29"/>
      <c r="CH108" s="29"/>
      <c r="CI108" s="29"/>
      <c r="CJ108" s="29"/>
      <c r="CK108" s="29"/>
      <c r="CL108" s="29"/>
      <c r="CM108" s="29"/>
      <c r="CN108" s="29"/>
      <c r="CO108" s="29"/>
      <c r="CP108" s="29"/>
      <c r="CQ108" s="29"/>
      <c r="CR108" s="29"/>
      <c r="CS108" s="29"/>
      <c r="CT108" s="29"/>
      <c r="CU108" s="29"/>
      <c r="CV108" s="29"/>
      <c r="CW108" s="29"/>
      <c r="CX108" s="29"/>
      <c r="CY108" s="29"/>
      <c r="CZ108" s="29"/>
      <c r="DA108" s="29"/>
      <c r="DB108" s="29"/>
      <c r="DC108" s="29"/>
      <c r="DD108" s="29"/>
      <c r="DE108" s="29"/>
      <c r="DF108" s="29"/>
      <c r="DG108" s="29"/>
      <c r="DH108" s="29"/>
      <c r="DI108" s="29"/>
      <c r="DJ108" s="29"/>
      <c r="DK108" s="29"/>
      <c r="DL108" s="29"/>
      <c r="DM108" s="29"/>
      <c r="DN108" s="29"/>
      <c r="DO108" s="29"/>
      <c r="DP108" s="29"/>
      <c r="DQ108" s="29"/>
      <c r="DR108" s="29"/>
      <c r="DS108" s="29"/>
      <c r="DT108" s="29"/>
      <c r="DU108" s="29"/>
      <c r="DV108" s="29"/>
      <c r="DW108" s="29"/>
      <c r="DX108" s="29"/>
      <c r="DY108" s="29"/>
      <c r="DZ108" s="29"/>
      <c r="EA108" s="29"/>
      <c r="EB108" s="29"/>
      <c r="EC108" s="29"/>
      <c r="ED108" s="29"/>
      <c r="EE108" s="29"/>
      <c r="EF108" s="29"/>
      <c r="EG108" s="29"/>
      <c r="EH108" s="29"/>
      <c r="EI108" s="29"/>
      <c r="EJ108" s="29"/>
      <c r="EK108" s="29"/>
      <c r="EL108" s="29"/>
      <c r="EM108" s="29"/>
      <c r="EN108" s="29"/>
      <c r="EO108" s="29"/>
      <c r="EP108" s="29"/>
      <c r="EQ108" s="29"/>
      <c r="ER108" s="29"/>
      <c r="ES108" s="29"/>
      <c r="ET108" s="29"/>
      <c r="EU108" s="29"/>
      <c r="EV108" s="29"/>
      <c r="EW108" s="29"/>
      <c r="EX108" s="29"/>
      <c r="EY108" s="29"/>
      <c r="EZ108" s="29"/>
      <c r="FA108" s="29"/>
      <c r="FB108" s="29"/>
      <c r="FC108" s="29"/>
      <c r="FD108" s="29"/>
      <c r="FE108" s="29"/>
      <c r="FF108" s="29"/>
      <c r="FG108" s="29"/>
      <c r="FH108" s="29"/>
      <c r="FI108" s="29"/>
      <c r="FJ108" s="29"/>
      <c r="FK108" s="29"/>
      <c r="FL108" s="29"/>
      <c r="FM108" s="29"/>
      <c r="FN108" s="29"/>
      <c r="FO108" s="29"/>
      <c r="FP108" s="29"/>
      <c r="FQ108" s="29"/>
      <c r="FR108" s="29"/>
      <c r="FS108" s="29"/>
      <c r="FT108" s="29"/>
      <c r="FU108" s="29"/>
      <c r="FV108" s="29"/>
      <c r="FW108" s="29"/>
      <c r="FX108" s="29"/>
      <c r="FY108" s="29"/>
      <c r="FZ108" s="29"/>
      <c r="GA108" s="29"/>
      <c r="GB108" s="29"/>
      <c r="GC108" s="29"/>
      <c r="GD108" s="29"/>
      <c r="GE108" s="29"/>
      <c r="GF108" s="29"/>
      <c r="GG108" s="29"/>
      <c r="GH108" s="29"/>
      <c r="GI108" s="29"/>
      <c r="GJ108" s="29"/>
      <c r="GK108" s="29"/>
      <c r="GL108" s="29"/>
      <c r="GM108" s="29"/>
      <c r="GN108" s="29"/>
      <c r="GO108" s="29"/>
      <c r="GP108" s="29"/>
      <c r="GQ108" s="29"/>
      <c r="GR108" s="29"/>
      <c r="GS108" s="29"/>
      <c r="GT108" s="29"/>
      <c r="GU108" s="29"/>
      <c r="GV108" s="29"/>
      <c r="GW108" s="29"/>
      <c r="GX108" s="29"/>
      <c r="GY108" s="29"/>
      <c r="GZ108" s="29"/>
      <c r="HA108" s="29"/>
      <c r="HB108" s="29"/>
      <c r="HC108" s="29"/>
      <c r="HD108" s="29"/>
      <c r="HE108" s="29"/>
      <c r="HF108" s="29"/>
      <c r="HG108" s="29"/>
      <c r="HH108" s="29"/>
      <c r="HI108" s="29"/>
      <c r="HJ108" s="29"/>
      <c r="HK108" s="29"/>
      <c r="HL108" s="29"/>
      <c r="HM108" s="29"/>
      <c r="HN108" s="29"/>
      <c r="HO108" s="29"/>
      <c r="HP108" s="29"/>
      <c r="HQ108" s="29"/>
      <c r="HR108" s="29"/>
      <c r="HS108" s="29"/>
      <c r="HT108" s="29"/>
      <c r="HU108" s="29"/>
      <c r="HV108" s="29"/>
      <c r="HW108" s="29"/>
      <c r="HX108" s="29"/>
      <c r="HY108" s="29"/>
      <c r="HZ108" s="29"/>
      <c r="IA108" s="29"/>
      <c r="IB108" s="29"/>
      <c r="IC108" s="29"/>
      <c r="ID108" s="29"/>
      <c r="IE108" s="29"/>
      <c r="IF108" s="29"/>
      <c r="IG108" s="29"/>
      <c r="IH108" s="29"/>
      <c r="II108" s="29"/>
      <c r="IJ108" s="29"/>
      <c r="IK108" s="29"/>
      <c r="IL108" s="29"/>
      <c r="IM108" s="29"/>
      <c r="IN108" s="29"/>
      <c r="IO108" s="29"/>
      <c r="IP108" s="29"/>
      <c r="IQ108" s="29"/>
      <c r="IR108" s="29"/>
      <c r="IS108" s="29"/>
      <c r="IT108" s="29"/>
      <c r="IU108" s="29"/>
      <c r="IV108" s="29"/>
      <c r="IW108" s="29"/>
      <c r="IX108" s="29"/>
      <c r="IY108" s="29"/>
      <c r="IZ108" s="29"/>
      <c r="JA108" s="29"/>
      <c r="JB108" s="29"/>
      <c r="JC108" s="29"/>
      <c r="JD108" s="29"/>
      <c r="JE108" s="29"/>
      <c r="JF108" s="29"/>
      <c r="JG108" s="29"/>
      <c r="JH108" s="29"/>
      <c r="JI108" s="29"/>
      <c r="JJ108" s="29"/>
      <c r="JK108" s="29"/>
      <c r="JL108" s="29"/>
      <c r="JM108" s="29"/>
      <c r="JN108" s="29"/>
      <c r="JO108" s="29"/>
      <c r="JP108" s="29"/>
      <c r="JQ108" s="29"/>
      <c r="JR108" s="29"/>
      <c r="JS108" s="29"/>
      <c r="JT108" s="29"/>
      <c r="JU108" s="29"/>
      <c r="JV108" s="29"/>
      <c r="JW108" s="29"/>
      <c r="JX108" s="29"/>
      <c r="JY108" s="29"/>
      <c r="JZ108" s="29"/>
      <c r="KA108" s="29"/>
      <c r="KB108" s="29"/>
      <c r="KC108" s="29"/>
      <c r="KD108" s="29"/>
      <c r="KE108" s="29"/>
      <c r="KF108" s="29"/>
      <c r="KG108" s="29"/>
      <c r="KH108" s="29"/>
      <c r="KI108" s="29"/>
      <c r="KJ108" s="29"/>
      <c r="KK108" s="29"/>
      <c r="KL108" s="29"/>
      <c r="KM108" s="29"/>
      <c r="KN108" s="29"/>
      <c r="KO108" s="29"/>
    </row>
    <row r="109" spans="1:301" ht="10" customHeight="1">
      <c r="A109" s="3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30"/>
      <c r="BJ109" s="29"/>
      <c r="BK109" s="30"/>
      <c r="BL109" s="29"/>
      <c r="BM109" s="30"/>
      <c r="BN109" s="29"/>
      <c r="BO109" s="29"/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29"/>
      <c r="CJ109" s="29"/>
      <c r="CK109" s="29"/>
      <c r="CL109" s="29"/>
      <c r="CM109" s="29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9"/>
      <c r="DA109" s="29"/>
      <c r="DB109" s="29"/>
      <c r="DC109" s="29"/>
      <c r="DD109" s="29"/>
      <c r="DE109" s="29"/>
      <c r="DF109" s="29"/>
      <c r="DG109" s="29"/>
      <c r="DH109" s="29"/>
      <c r="DI109" s="29"/>
      <c r="DJ109" s="29"/>
      <c r="DK109" s="29"/>
      <c r="DL109" s="29"/>
      <c r="DM109" s="29"/>
      <c r="DN109" s="29"/>
      <c r="DO109" s="29"/>
      <c r="DP109" s="29"/>
      <c r="DQ109" s="29"/>
      <c r="DR109" s="29"/>
      <c r="DS109" s="29"/>
      <c r="DT109" s="29"/>
      <c r="DU109" s="29"/>
      <c r="DV109" s="29"/>
      <c r="DW109" s="29"/>
      <c r="DX109" s="29"/>
      <c r="DY109" s="29"/>
      <c r="DZ109" s="29"/>
      <c r="EA109" s="29"/>
      <c r="EB109" s="29"/>
      <c r="EC109" s="29"/>
      <c r="ED109" s="29"/>
      <c r="EE109" s="29"/>
      <c r="EF109" s="29"/>
      <c r="EG109" s="29"/>
      <c r="EH109" s="29"/>
      <c r="EI109" s="29"/>
      <c r="EJ109" s="29"/>
      <c r="EK109" s="29"/>
      <c r="EL109" s="29"/>
      <c r="EM109" s="29"/>
      <c r="EN109" s="29"/>
      <c r="EO109" s="29"/>
      <c r="EP109" s="29"/>
      <c r="EQ109" s="29"/>
      <c r="ER109" s="29"/>
      <c r="ES109" s="29"/>
      <c r="ET109" s="29"/>
      <c r="EU109" s="29"/>
      <c r="EV109" s="29"/>
      <c r="EW109" s="29"/>
      <c r="EX109" s="29"/>
      <c r="EY109" s="29"/>
      <c r="EZ109" s="29"/>
      <c r="FA109" s="29"/>
      <c r="FB109" s="29"/>
      <c r="FC109" s="29"/>
      <c r="FD109" s="29"/>
      <c r="FE109" s="29"/>
      <c r="FF109" s="29"/>
      <c r="FG109" s="29"/>
      <c r="FH109" s="29"/>
      <c r="FI109" s="29"/>
      <c r="FJ109" s="29"/>
      <c r="FK109" s="29"/>
      <c r="FL109" s="29"/>
      <c r="FM109" s="29"/>
      <c r="FN109" s="29"/>
      <c r="FO109" s="29"/>
      <c r="FP109" s="29"/>
      <c r="FQ109" s="29"/>
      <c r="FR109" s="29"/>
      <c r="FS109" s="29"/>
      <c r="FT109" s="29"/>
      <c r="FU109" s="29"/>
      <c r="FV109" s="29"/>
      <c r="FW109" s="29"/>
      <c r="FX109" s="29"/>
      <c r="FY109" s="29"/>
      <c r="FZ109" s="29"/>
      <c r="GA109" s="29"/>
      <c r="GB109" s="29"/>
      <c r="GC109" s="29"/>
      <c r="GD109" s="29"/>
      <c r="GE109" s="29"/>
      <c r="GF109" s="29"/>
      <c r="GG109" s="29"/>
      <c r="GH109" s="29"/>
      <c r="GI109" s="29"/>
      <c r="GJ109" s="29"/>
      <c r="GK109" s="29"/>
      <c r="GL109" s="29"/>
      <c r="GM109" s="29"/>
      <c r="GN109" s="29"/>
      <c r="GO109" s="29"/>
      <c r="GP109" s="29"/>
      <c r="GQ109" s="29"/>
      <c r="GR109" s="29"/>
      <c r="GS109" s="29"/>
      <c r="GT109" s="29"/>
      <c r="GU109" s="29"/>
      <c r="GV109" s="29"/>
      <c r="GW109" s="29"/>
      <c r="GX109" s="29"/>
      <c r="GY109" s="29"/>
      <c r="GZ109" s="29"/>
      <c r="HA109" s="29"/>
      <c r="HB109" s="29"/>
      <c r="HC109" s="29"/>
      <c r="HD109" s="29"/>
      <c r="HE109" s="29"/>
      <c r="HF109" s="29"/>
      <c r="HG109" s="29"/>
      <c r="HH109" s="29"/>
      <c r="HI109" s="29"/>
      <c r="HJ109" s="29"/>
      <c r="HK109" s="29"/>
      <c r="HL109" s="29"/>
      <c r="HM109" s="29"/>
      <c r="HN109" s="29"/>
      <c r="HO109" s="29"/>
      <c r="HP109" s="29"/>
      <c r="HQ109" s="29"/>
      <c r="HR109" s="29"/>
      <c r="HS109" s="29"/>
      <c r="HT109" s="29"/>
      <c r="HU109" s="29"/>
      <c r="HV109" s="29"/>
      <c r="HW109" s="29"/>
      <c r="HX109" s="29"/>
      <c r="HY109" s="29"/>
      <c r="HZ109" s="29"/>
      <c r="IA109" s="29"/>
      <c r="IB109" s="29"/>
      <c r="IC109" s="29"/>
      <c r="ID109" s="29"/>
      <c r="IE109" s="29"/>
      <c r="IF109" s="29"/>
      <c r="IG109" s="29"/>
      <c r="IH109" s="29"/>
      <c r="II109" s="29"/>
      <c r="IJ109" s="29"/>
      <c r="IK109" s="29"/>
      <c r="IL109" s="29"/>
      <c r="IM109" s="29"/>
      <c r="IN109" s="29"/>
      <c r="IO109" s="29"/>
      <c r="IP109" s="29"/>
      <c r="IQ109" s="29"/>
      <c r="IR109" s="29"/>
      <c r="IS109" s="29"/>
      <c r="IT109" s="29"/>
      <c r="IU109" s="29"/>
      <c r="IV109" s="29"/>
      <c r="IW109" s="29"/>
      <c r="IX109" s="29"/>
      <c r="IY109" s="29"/>
      <c r="IZ109" s="29"/>
      <c r="JA109" s="29"/>
      <c r="JB109" s="29"/>
      <c r="JC109" s="29"/>
      <c r="JD109" s="29"/>
      <c r="JE109" s="29"/>
      <c r="JF109" s="29"/>
      <c r="JG109" s="29"/>
      <c r="JH109" s="29"/>
      <c r="JI109" s="29"/>
      <c r="JJ109" s="29"/>
      <c r="JK109" s="29"/>
      <c r="JL109" s="29"/>
      <c r="JM109" s="29"/>
      <c r="JN109" s="29"/>
      <c r="JO109" s="29"/>
      <c r="JP109" s="29"/>
      <c r="JQ109" s="29"/>
      <c r="JR109" s="29"/>
      <c r="JS109" s="29"/>
      <c r="JT109" s="29"/>
      <c r="JU109" s="29"/>
      <c r="JV109" s="29"/>
      <c r="JW109" s="29"/>
      <c r="JX109" s="29"/>
      <c r="JY109" s="29"/>
      <c r="JZ109" s="29"/>
      <c r="KA109" s="29"/>
      <c r="KB109" s="29"/>
      <c r="KC109" s="29"/>
      <c r="KD109" s="29"/>
      <c r="KE109" s="29"/>
      <c r="KF109" s="29"/>
      <c r="KG109" s="29"/>
      <c r="KH109" s="29"/>
      <c r="KI109" s="29"/>
      <c r="KJ109" s="29"/>
      <c r="KK109" s="29"/>
      <c r="KL109" s="29"/>
      <c r="KM109" s="29"/>
      <c r="KN109" s="29"/>
      <c r="KO109" s="29"/>
    </row>
    <row r="110" spans="1:301" ht="10" customHeight="1">
      <c r="A110" s="3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30"/>
      <c r="BJ110" s="29"/>
      <c r="BK110" s="30"/>
      <c r="BL110" s="29"/>
      <c r="BM110" s="30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  <c r="CH110" s="29"/>
      <c r="CI110" s="29"/>
      <c r="CJ110" s="29"/>
      <c r="CK110" s="29"/>
      <c r="CL110" s="29"/>
      <c r="CM110" s="29"/>
      <c r="CN110" s="29"/>
      <c r="CO110" s="29"/>
      <c r="CP110" s="29"/>
      <c r="CQ110" s="29"/>
      <c r="CR110" s="29"/>
      <c r="CS110" s="29"/>
      <c r="CT110" s="29"/>
      <c r="CU110" s="29"/>
      <c r="CV110" s="29"/>
      <c r="CW110" s="29"/>
      <c r="CX110" s="29"/>
      <c r="CY110" s="29"/>
      <c r="CZ110" s="29"/>
      <c r="DA110" s="29"/>
      <c r="DB110" s="29"/>
      <c r="DC110" s="29"/>
      <c r="DD110" s="29"/>
      <c r="DE110" s="29"/>
      <c r="DF110" s="29"/>
      <c r="DG110" s="29"/>
      <c r="DH110" s="29"/>
      <c r="DI110" s="29"/>
      <c r="DJ110" s="29"/>
      <c r="DK110" s="29"/>
      <c r="DL110" s="29"/>
      <c r="DM110" s="29"/>
      <c r="DN110" s="29"/>
      <c r="DO110" s="29"/>
      <c r="DP110" s="29"/>
      <c r="DQ110" s="29"/>
      <c r="DR110" s="29"/>
      <c r="DS110" s="29"/>
      <c r="DT110" s="29"/>
      <c r="DU110" s="29"/>
      <c r="DV110" s="29"/>
      <c r="DW110" s="29"/>
      <c r="DX110" s="29"/>
      <c r="DY110" s="29"/>
      <c r="DZ110" s="29"/>
      <c r="EA110" s="29"/>
      <c r="EB110" s="29"/>
      <c r="EC110" s="29"/>
      <c r="ED110" s="29"/>
      <c r="EE110" s="29"/>
      <c r="EF110" s="29"/>
      <c r="EG110" s="29"/>
      <c r="EH110" s="29"/>
      <c r="EI110" s="29"/>
      <c r="EJ110" s="29"/>
      <c r="EK110" s="29"/>
      <c r="EL110" s="29"/>
      <c r="EM110" s="29"/>
      <c r="EN110" s="29"/>
      <c r="EO110" s="29"/>
      <c r="EP110" s="29"/>
      <c r="EQ110" s="29"/>
      <c r="ER110" s="29"/>
      <c r="ES110" s="29"/>
      <c r="ET110" s="29"/>
      <c r="EU110" s="29"/>
      <c r="EV110" s="29"/>
      <c r="EW110" s="29"/>
      <c r="EX110" s="29"/>
      <c r="EY110" s="29"/>
      <c r="EZ110" s="29"/>
      <c r="FA110" s="29"/>
      <c r="FB110" s="29"/>
      <c r="FC110" s="29"/>
      <c r="FD110" s="29"/>
      <c r="FE110" s="29"/>
      <c r="FF110" s="29"/>
      <c r="FG110" s="29"/>
      <c r="FH110" s="29"/>
      <c r="FI110" s="29"/>
      <c r="FJ110" s="29"/>
      <c r="FK110" s="29"/>
      <c r="FL110" s="29"/>
      <c r="FM110" s="29"/>
      <c r="FN110" s="29"/>
      <c r="FO110" s="29"/>
      <c r="FP110" s="29"/>
      <c r="FQ110" s="29"/>
      <c r="FR110" s="29"/>
      <c r="FS110" s="29"/>
      <c r="FT110" s="29"/>
      <c r="FU110" s="29"/>
      <c r="FV110" s="29"/>
      <c r="FW110" s="29"/>
      <c r="FX110" s="29"/>
      <c r="FY110" s="29"/>
      <c r="FZ110" s="29"/>
      <c r="GA110" s="29"/>
      <c r="GB110" s="29"/>
      <c r="GC110" s="29"/>
      <c r="GD110" s="29"/>
      <c r="GE110" s="29"/>
      <c r="GF110" s="29"/>
      <c r="GG110" s="29"/>
      <c r="GH110" s="29"/>
      <c r="GI110" s="29"/>
      <c r="GJ110" s="29"/>
      <c r="GK110" s="29"/>
      <c r="GL110" s="29"/>
      <c r="GM110" s="29"/>
      <c r="GN110" s="29"/>
      <c r="GO110" s="29"/>
      <c r="GP110" s="29"/>
      <c r="GQ110" s="29"/>
      <c r="GR110" s="29"/>
      <c r="GS110" s="29"/>
      <c r="GT110" s="29"/>
      <c r="GU110" s="29"/>
      <c r="GV110" s="29"/>
      <c r="GW110" s="29"/>
      <c r="GX110" s="29"/>
      <c r="GY110" s="29"/>
      <c r="GZ110" s="29"/>
      <c r="HA110" s="29"/>
      <c r="HB110" s="29"/>
      <c r="HC110" s="29"/>
      <c r="HD110" s="29"/>
      <c r="HE110" s="29"/>
      <c r="HF110" s="29"/>
      <c r="HG110" s="29"/>
      <c r="HH110" s="29"/>
      <c r="HI110" s="29"/>
      <c r="HJ110" s="29"/>
      <c r="HK110" s="29"/>
      <c r="HL110" s="29"/>
      <c r="HM110" s="29"/>
      <c r="HN110" s="29"/>
      <c r="HO110" s="29"/>
      <c r="HP110" s="29"/>
      <c r="HQ110" s="29"/>
      <c r="HR110" s="29"/>
      <c r="HS110" s="29"/>
      <c r="HT110" s="29"/>
      <c r="HU110" s="29"/>
      <c r="HV110" s="29"/>
      <c r="HW110" s="29"/>
      <c r="HX110" s="29"/>
      <c r="HY110" s="29"/>
      <c r="HZ110" s="29"/>
      <c r="IA110" s="29"/>
      <c r="IB110" s="29"/>
      <c r="IC110" s="29"/>
      <c r="ID110" s="29"/>
      <c r="IE110" s="29"/>
      <c r="IF110" s="29"/>
      <c r="IG110" s="29"/>
      <c r="IH110" s="29"/>
      <c r="II110" s="29"/>
      <c r="IJ110" s="29"/>
      <c r="IK110" s="29"/>
      <c r="IL110" s="29"/>
      <c r="IM110" s="29"/>
      <c r="IN110" s="29"/>
      <c r="IO110" s="29"/>
      <c r="IP110" s="29"/>
      <c r="IQ110" s="29"/>
      <c r="IR110" s="29"/>
      <c r="IS110" s="29"/>
      <c r="IT110" s="29"/>
      <c r="IU110" s="29"/>
      <c r="IV110" s="29"/>
      <c r="IW110" s="29"/>
      <c r="IX110" s="29"/>
      <c r="IY110" s="29"/>
      <c r="IZ110" s="29"/>
      <c r="JA110" s="29"/>
      <c r="JB110" s="29"/>
      <c r="JC110" s="29"/>
      <c r="JD110" s="29"/>
      <c r="JE110" s="29"/>
      <c r="JF110" s="29"/>
      <c r="JG110" s="29"/>
      <c r="JH110" s="29"/>
      <c r="JI110" s="29"/>
      <c r="JJ110" s="29"/>
      <c r="JK110" s="29"/>
      <c r="JL110" s="29"/>
      <c r="JM110" s="29"/>
      <c r="JN110" s="29"/>
      <c r="JO110" s="29"/>
      <c r="JP110" s="29"/>
      <c r="JQ110" s="29"/>
      <c r="JR110" s="29"/>
      <c r="JS110" s="29"/>
      <c r="JT110" s="29"/>
      <c r="JU110" s="29"/>
      <c r="JV110" s="29"/>
      <c r="JW110" s="29"/>
      <c r="JX110" s="29"/>
      <c r="JY110" s="29"/>
      <c r="JZ110" s="29"/>
      <c r="KA110" s="29"/>
      <c r="KB110" s="29"/>
      <c r="KC110" s="29"/>
      <c r="KD110" s="29"/>
      <c r="KE110" s="29"/>
      <c r="KF110" s="29"/>
      <c r="KG110" s="29"/>
      <c r="KH110" s="29"/>
      <c r="KI110" s="29"/>
      <c r="KJ110" s="29"/>
      <c r="KK110" s="29"/>
      <c r="KL110" s="29"/>
      <c r="KM110" s="29"/>
      <c r="KN110" s="29"/>
      <c r="KO110" s="29"/>
    </row>
    <row r="111" spans="1:301" ht="10" customHeight="1">
      <c r="A111" s="3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30"/>
      <c r="BJ111" s="29"/>
      <c r="BK111" s="30"/>
      <c r="BL111" s="29"/>
      <c r="BM111" s="30"/>
      <c r="BN111" s="29"/>
      <c r="BO111" s="29"/>
      <c r="BP111" s="29"/>
      <c r="BQ111" s="29"/>
      <c r="BR111" s="29"/>
      <c r="BS111" s="29"/>
      <c r="BT111" s="29"/>
      <c r="BU111" s="29"/>
      <c r="BV111" s="29"/>
      <c r="BW111" s="29"/>
      <c r="BX111" s="29"/>
      <c r="BY111" s="29"/>
      <c r="BZ111" s="29"/>
      <c r="CA111" s="29"/>
      <c r="CB111" s="29"/>
      <c r="CC111" s="29"/>
      <c r="CD111" s="29"/>
      <c r="CE111" s="29"/>
      <c r="CF111" s="29"/>
      <c r="CG111" s="29"/>
      <c r="CH111" s="29"/>
      <c r="CI111" s="29"/>
      <c r="CJ111" s="29"/>
      <c r="CK111" s="29"/>
      <c r="CL111" s="29"/>
      <c r="CM111" s="29"/>
      <c r="CN111" s="29"/>
      <c r="CO111" s="29"/>
      <c r="CP111" s="29"/>
      <c r="CQ111" s="29"/>
      <c r="CR111" s="29"/>
      <c r="CS111" s="29"/>
      <c r="CT111" s="29"/>
      <c r="CU111" s="29"/>
      <c r="CV111" s="29"/>
      <c r="CW111" s="29"/>
      <c r="CX111" s="29"/>
      <c r="CY111" s="29"/>
      <c r="CZ111" s="29"/>
      <c r="DA111" s="29"/>
      <c r="DB111" s="29"/>
      <c r="DC111" s="29"/>
      <c r="DD111" s="29"/>
      <c r="DE111" s="29"/>
      <c r="DF111" s="29"/>
      <c r="DG111" s="29"/>
      <c r="DH111" s="29"/>
      <c r="DI111" s="29"/>
      <c r="DJ111" s="29"/>
      <c r="DK111" s="29"/>
      <c r="DL111" s="29"/>
      <c r="DM111" s="29"/>
      <c r="DN111" s="29"/>
      <c r="DO111" s="29"/>
      <c r="DP111" s="29"/>
      <c r="DQ111" s="29"/>
      <c r="DR111" s="29"/>
      <c r="DS111" s="29"/>
      <c r="DT111" s="29"/>
      <c r="DU111" s="29"/>
      <c r="DV111" s="29"/>
      <c r="DW111" s="29"/>
      <c r="DX111" s="29"/>
      <c r="DY111" s="29"/>
      <c r="DZ111" s="29"/>
      <c r="EA111" s="29"/>
      <c r="EB111" s="29"/>
      <c r="EC111" s="29"/>
      <c r="ED111" s="29"/>
      <c r="EE111" s="29"/>
      <c r="EF111" s="29"/>
      <c r="EG111" s="29"/>
      <c r="EH111" s="29"/>
      <c r="EI111" s="29"/>
      <c r="EJ111" s="29"/>
      <c r="EK111" s="29"/>
      <c r="EL111" s="29"/>
      <c r="EM111" s="29"/>
      <c r="EN111" s="29"/>
      <c r="EO111" s="29"/>
      <c r="EP111" s="29"/>
      <c r="EQ111" s="29"/>
      <c r="ER111" s="29"/>
      <c r="ES111" s="29"/>
      <c r="ET111" s="29"/>
      <c r="EU111" s="29"/>
      <c r="EV111" s="29"/>
      <c r="EW111" s="29"/>
      <c r="EX111" s="29"/>
      <c r="EY111" s="29"/>
      <c r="EZ111" s="29"/>
      <c r="FA111" s="29"/>
      <c r="FB111" s="29"/>
      <c r="FC111" s="29"/>
      <c r="FD111" s="29"/>
      <c r="FE111" s="29"/>
      <c r="FF111" s="29"/>
      <c r="FG111" s="29"/>
      <c r="FH111" s="29"/>
      <c r="FI111" s="29"/>
      <c r="FJ111" s="29"/>
      <c r="FK111" s="29"/>
      <c r="FL111" s="29"/>
      <c r="FM111" s="29"/>
      <c r="FN111" s="29"/>
      <c r="FO111" s="29"/>
      <c r="FP111" s="29"/>
      <c r="FQ111" s="29"/>
      <c r="FR111" s="29"/>
      <c r="FS111" s="29"/>
      <c r="FT111" s="29"/>
      <c r="FU111" s="29"/>
      <c r="FV111" s="29"/>
      <c r="FW111" s="29"/>
      <c r="FX111" s="29"/>
      <c r="FY111" s="29"/>
      <c r="FZ111" s="29"/>
      <c r="GA111" s="29"/>
      <c r="GB111" s="29"/>
      <c r="GC111" s="29"/>
      <c r="GD111" s="29"/>
      <c r="GE111" s="29"/>
      <c r="GF111" s="29"/>
      <c r="GG111" s="29"/>
      <c r="GH111" s="29"/>
      <c r="GI111" s="29"/>
      <c r="GJ111" s="29"/>
      <c r="GK111" s="29"/>
      <c r="GL111" s="29"/>
      <c r="GM111" s="29"/>
      <c r="GN111" s="29"/>
      <c r="GO111" s="29"/>
      <c r="GP111" s="29"/>
      <c r="GQ111" s="29"/>
      <c r="GR111" s="29"/>
      <c r="GS111" s="29"/>
      <c r="GT111" s="29"/>
      <c r="GU111" s="29"/>
      <c r="GV111" s="29"/>
      <c r="GW111" s="29"/>
      <c r="GX111" s="29"/>
      <c r="GY111" s="29"/>
      <c r="GZ111" s="29"/>
      <c r="HA111" s="29"/>
      <c r="HB111" s="29"/>
      <c r="HC111" s="29"/>
      <c r="HD111" s="29"/>
      <c r="HE111" s="29"/>
      <c r="HF111" s="29"/>
      <c r="HG111" s="29"/>
      <c r="HH111" s="29"/>
      <c r="HI111" s="29"/>
      <c r="HJ111" s="29"/>
      <c r="HK111" s="29"/>
      <c r="HL111" s="29"/>
      <c r="HM111" s="29"/>
      <c r="HN111" s="29"/>
      <c r="HO111" s="29"/>
      <c r="HP111" s="29"/>
      <c r="HQ111" s="29"/>
      <c r="HR111" s="29"/>
      <c r="HS111" s="29"/>
      <c r="HT111" s="29"/>
      <c r="HU111" s="29"/>
      <c r="HV111" s="29"/>
      <c r="HW111" s="29"/>
      <c r="HX111" s="29"/>
      <c r="HY111" s="29"/>
      <c r="HZ111" s="29"/>
      <c r="IA111" s="29"/>
      <c r="IB111" s="29"/>
      <c r="IC111" s="29"/>
      <c r="ID111" s="29"/>
      <c r="IE111" s="29"/>
      <c r="IF111" s="29"/>
      <c r="IG111" s="29"/>
      <c r="IH111" s="29"/>
      <c r="II111" s="29"/>
      <c r="IJ111" s="29"/>
      <c r="IK111" s="29"/>
      <c r="IL111" s="29"/>
      <c r="IM111" s="29"/>
      <c r="IN111" s="29"/>
      <c r="IO111" s="29"/>
      <c r="IP111" s="29"/>
      <c r="IQ111" s="29"/>
      <c r="IR111" s="29"/>
      <c r="IS111" s="29"/>
      <c r="IT111" s="29"/>
      <c r="IU111" s="29"/>
      <c r="IV111" s="29"/>
      <c r="IW111" s="29"/>
      <c r="IX111" s="29"/>
      <c r="IY111" s="29"/>
      <c r="IZ111" s="29"/>
      <c r="JA111" s="29"/>
      <c r="JB111" s="29"/>
      <c r="JC111" s="29"/>
      <c r="JD111" s="29"/>
      <c r="JE111" s="29"/>
      <c r="JF111" s="29"/>
      <c r="JG111" s="29"/>
      <c r="JH111" s="29"/>
      <c r="JI111" s="29"/>
      <c r="JJ111" s="29"/>
      <c r="JK111" s="29"/>
      <c r="JL111" s="29"/>
      <c r="JM111" s="29"/>
      <c r="JN111" s="29"/>
      <c r="JO111" s="29"/>
      <c r="JP111" s="29"/>
      <c r="JQ111" s="29"/>
      <c r="JR111" s="29"/>
      <c r="JS111" s="29"/>
      <c r="JT111" s="29"/>
      <c r="JU111" s="29"/>
      <c r="JV111" s="29"/>
      <c r="JW111" s="29"/>
      <c r="JX111" s="29"/>
      <c r="JY111" s="29"/>
      <c r="JZ111" s="29"/>
      <c r="KA111" s="29"/>
      <c r="KB111" s="29"/>
      <c r="KC111" s="29"/>
      <c r="KD111" s="29"/>
      <c r="KE111" s="29"/>
      <c r="KF111" s="29"/>
      <c r="KG111" s="29"/>
      <c r="KH111" s="29"/>
      <c r="KI111" s="29"/>
      <c r="KJ111" s="29"/>
      <c r="KK111" s="29"/>
      <c r="KL111" s="29"/>
      <c r="KM111" s="29"/>
      <c r="KN111" s="29"/>
      <c r="KO111" s="29"/>
    </row>
    <row r="112" spans="1:301" ht="10" customHeight="1">
      <c r="A112" s="3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30"/>
      <c r="BJ112" s="29"/>
      <c r="BK112" s="30"/>
      <c r="BL112" s="29"/>
      <c r="BM112" s="30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29"/>
      <c r="DG112" s="29"/>
      <c r="DH112" s="29"/>
      <c r="DI112" s="29"/>
      <c r="DJ112" s="29"/>
      <c r="DK112" s="29"/>
      <c r="DL112" s="29"/>
      <c r="DM112" s="29"/>
      <c r="DN112" s="29"/>
      <c r="DO112" s="29"/>
      <c r="DP112" s="29"/>
      <c r="DQ112" s="29"/>
      <c r="DR112" s="29"/>
      <c r="DS112" s="29"/>
      <c r="DT112" s="29"/>
      <c r="DU112" s="29"/>
      <c r="DV112" s="29"/>
      <c r="DW112" s="29"/>
      <c r="DX112" s="29"/>
      <c r="DY112" s="29"/>
      <c r="DZ112" s="29"/>
      <c r="EA112" s="29"/>
      <c r="EB112" s="29"/>
      <c r="EC112" s="29"/>
      <c r="ED112" s="29"/>
      <c r="EE112" s="29"/>
      <c r="EF112" s="29"/>
      <c r="EG112" s="29"/>
      <c r="EH112" s="29"/>
      <c r="EI112" s="29"/>
      <c r="EJ112" s="29"/>
      <c r="EK112" s="29"/>
      <c r="EL112" s="29"/>
      <c r="EM112" s="29"/>
      <c r="EN112" s="29"/>
      <c r="EO112" s="29"/>
      <c r="EP112" s="29"/>
      <c r="EQ112" s="29"/>
      <c r="ER112" s="29"/>
      <c r="ES112" s="29"/>
      <c r="ET112" s="29"/>
      <c r="EU112" s="29"/>
      <c r="EV112" s="29"/>
      <c r="EW112" s="29"/>
      <c r="EX112" s="29"/>
      <c r="EY112" s="29"/>
      <c r="EZ112" s="29"/>
      <c r="FA112" s="29"/>
      <c r="FB112" s="29"/>
      <c r="FC112" s="29"/>
      <c r="FD112" s="29"/>
      <c r="FE112" s="29"/>
      <c r="FF112" s="29"/>
      <c r="FG112" s="29"/>
      <c r="FH112" s="29"/>
      <c r="FI112" s="29"/>
      <c r="FJ112" s="29"/>
      <c r="FK112" s="29"/>
      <c r="FL112" s="29"/>
      <c r="FM112" s="29"/>
      <c r="FN112" s="29"/>
      <c r="FO112" s="29"/>
      <c r="FP112" s="29"/>
      <c r="FQ112" s="29"/>
      <c r="FR112" s="29"/>
      <c r="FS112" s="29"/>
      <c r="FT112" s="29"/>
      <c r="FU112" s="29"/>
      <c r="FV112" s="29"/>
      <c r="FW112" s="29"/>
      <c r="FX112" s="29"/>
      <c r="FY112" s="29"/>
      <c r="FZ112" s="29"/>
      <c r="GA112" s="29"/>
      <c r="GB112" s="29"/>
      <c r="GC112" s="29"/>
      <c r="GD112" s="29"/>
      <c r="GE112" s="29"/>
      <c r="GF112" s="29"/>
      <c r="GG112" s="29"/>
      <c r="GH112" s="29"/>
      <c r="GI112" s="29"/>
      <c r="GJ112" s="29"/>
      <c r="GK112" s="29"/>
      <c r="GL112" s="29"/>
      <c r="GM112" s="29"/>
      <c r="GN112" s="29"/>
      <c r="GO112" s="29"/>
      <c r="GP112" s="29"/>
      <c r="GQ112" s="29"/>
      <c r="GR112" s="29"/>
      <c r="GS112" s="29"/>
      <c r="GT112" s="29"/>
      <c r="GU112" s="29"/>
      <c r="GV112" s="29"/>
      <c r="GW112" s="29"/>
      <c r="GX112" s="29"/>
      <c r="GY112" s="29"/>
      <c r="GZ112" s="29"/>
      <c r="HA112" s="29"/>
      <c r="HB112" s="29"/>
      <c r="HC112" s="29"/>
      <c r="HD112" s="29"/>
      <c r="HE112" s="29"/>
      <c r="HF112" s="29"/>
      <c r="HG112" s="29"/>
      <c r="HH112" s="29"/>
      <c r="HI112" s="29"/>
      <c r="HJ112" s="29"/>
      <c r="HK112" s="29"/>
      <c r="HL112" s="29"/>
      <c r="HM112" s="29"/>
      <c r="HN112" s="29"/>
      <c r="HO112" s="29"/>
      <c r="HP112" s="29"/>
      <c r="HQ112" s="29"/>
      <c r="HR112" s="29"/>
      <c r="HS112" s="29"/>
      <c r="HT112" s="29"/>
      <c r="HU112" s="29"/>
      <c r="HV112" s="29"/>
      <c r="HW112" s="29"/>
      <c r="HX112" s="29"/>
      <c r="HY112" s="29"/>
      <c r="HZ112" s="29"/>
      <c r="IA112" s="29"/>
      <c r="IB112" s="29"/>
      <c r="IC112" s="29"/>
      <c r="ID112" s="29"/>
      <c r="IE112" s="29"/>
      <c r="IF112" s="29"/>
      <c r="IG112" s="29"/>
      <c r="IH112" s="29"/>
      <c r="II112" s="29"/>
      <c r="IJ112" s="29"/>
      <c r="IK112" s="29"/>
      <c r="IL112" s="29"/>
      <c r="IM112" s="29"/>
      <c r="IN112" s="29"/>
      <c r="IO112" s="29"/>
      <c r="IP112" s="29"/>
      <c r="IQ112" s="29"/>
      <c r="IR112" s="29"/>
      <c r="IS112" s="29"/>
      <c r="IT112" s="29"/>
      <c r="IU112" s="29"/>
      <c r="IV112" s="29"/>
      <c r="IW112" s="29"/>
      <c r="IX112" s="29"/>
      <c r="IY112" s="29"/>
      <c r="IZ112" s="29"/>
      <c r="JA112" s="29"/>
      <c r="JB112" s="29"/>
      <c r="JC112" s="29"/>
      <c r="JD112" s="29"/>
      <c r="JE112" s="29"/>
      <c r="JF112" s="29"/>
      <c r="JG112" s="29"/>
      <c r="JH112" s="29"/>
      <c r="JI112" s="29"/>
      <c r="JJ112" s="29"/>
      <c r="JK112" s="29"/>
      <c r="JL112" s="29"/>
      <c r="JM112" s="29"/>
      <c r="JN112" s="29"/>
      <c r="JO112" s="29"/>
      <c r="JP112" s="29"/>
      <c r="JQ112" s="29"/>
      <c r="JR112" s="29"/>
      <c r="JS112" s="29"/>
      <c r="JT112" s="29"/>
      <c r="JU112" s="29"/>
      <c r="JV112" s="29"/>
      <c r="JW112" s="29"/>
      <c r="JX112" s="29"/>
      <c r="JY112" s="29"/>
      <c r="JZ112" s="29"/>
      <c r="KA112" s="29"/>
      <c r="KB112" s="29"/>
      <c r="KC112" s="29"/>
      <c r="KD112" s="29"/>
      <c r="KE112" s="29"/>
      <c r="KF112" s="29"/>
      <c r="KG112" s="29"/>
      <c r="KH112" s="29"/>
      <c r="KI112" s="29"/>
      <c r="KJ112" s="29"/>
      <c r="KK112" s="29"/>
      <c r="KL112" s="29"/>
      <c r="KM112" s="29"/>
      <c r="KN112" s="29"/>
      <c r="KO112" s="29"/>
    </row>
    <row r="113" spans="1:301" ht="10" customHeight="1">
      <c r="A113" s="3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30"/>
      <c r="BJ113" s="29"/>
      <c r="BK113" s="30"/>
      <c r="BL113" s="29"/>
      <c r="BM113" s="30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L113" s="29"/>
      <c r="CM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DH113" s="29"/>
      <c r="DI113" s="29"/>
      <c r="DJ113" s="29"/>
      <c r="DK113" s="29"/>
      <c r="DL113" s="29"/>
      <c r="DM113" s="29"/>
      <c r="DN113" s="29"/>
      <c r="DO113" s="29"/>
      <c r="DP113" s="29"/>
      <c r="DQ113" s="29"/>
      <c r="DR113" s="29"/>
      <c r="DS113" s="29"/>
      <c r="DT113" s="29"/>
      <c r="DU113" s="29"/>
      <c r="DV113" s="29"/>
      <c r="DW113" s="29"/>
      <c r="DX113" s="29"/>
      <c r="DY113" s="29"/>
      <c r="DZ113" s="29"/>
      <c r="EA113" s="29"/>
      <c r="EB113" s="29"/>
      <c r="EC113" s="29"/>
      <c r="ED113" s="29"/>
      <c r="EE113" s="29"/>
      <c r="EF113" s="29"/>
      <c r="EG113" s="29"/>
      <c r="EH113" s="29"/>
      <c r="EI113" s="29"/>
      <c r="EJ113" s="29"/>
      <c r="EK113" s="29"/>
      <c r="EL113" s="29"/>
      <c r="EM113" s="29"/>
      <c r="EN113" s="29"/>
      <c r="EO113" s="29"/>
      <c r="EP113" s="29"/>
      <c r="EQ113" s="29"/>
      <c r="ER113" s="29"/>
      <c r="ES113" s="29"/>
      <c r="ET113" s="29"/>
      <c r="EU113" s="29"/>
      <c r="EV113" s="29"/>
      <c r="EW113" s="29"/>
      <c r="EX113" s="29"/>
      <c r="EY113" s="29"/>
      <c r="EZ113" s="29"/>
      <c r="FA113" s="29"/>
      <c r="FB113" s="29"/>
      <c r="FC113" s="29"/>
      <c r="FD113" s="29"/>
      <c r="FE113" s="29"/>
      <c r="FF113" s="29"/>
      <c r="FG113" s="29"/>
      <c r="FH113" s="29"/>
      <c r="FI113" s="29"/>
      <c r="FJ113" s="29"/>
      <c r="FK113" s="29"/>
      <c r="FL113" s="29"/>
      <c r="FM113" s="29"/>
      <c r="FN113" s="29"/>
      <c r="FO113" s="29"/>
      <c r="FP113" s="29"/>
      <c r="FQ113" s="29"/>
      <c r="FR113" s="29"/>
      <c r="FS113" s="29"/>
      <c r="FT113" s="29"/>
      <c r="FU113" s="29"/>
      <c r="FV113" s="29"/>
      <c r="FW113" s="29"/>
      <c r="FX113" s="29"/>
      <c r="FY113" s="29"/>
      <c r="FZ113" s="29"/>
      <c r="GA113" s="29"/>
      <c r="GB113" s="29"/>
      <c r="GC113" s="29"/>
      <c r="GD113" s="29"/>
      <c r="GE113" s="29"/>
      <c r="GF113" s="29"/>
      <c r="GG113" s="29"/>
      <c r="GH113" s="29"/>
      <c r="GI113" s="29"/>
      <c r="GJ113" s="29"/>
      <c r="GK113" s="29"/>
      <c r="GL113" s="29"/>
      <c r="GM113" s="29"/>
      <c r="GN113" s="29"/>
      <c r="GO113" s="29"/>
      <c r="GP113" s="29"/>
      <c r="GQ113" s="29"/>
      <c r="GR113" s="29"/>
      <c r="GS113" s="29"/>
      <c r="GT113" s="29"/>
      <c r="GU113" s="29"/>
      <c r="GV113" s="29"/>
      <c r="GW113" s="29"/>
      <c r="GX113" s="29"/>
      <c r="GY113" s="29"/>
      <c r="GZ113" s="29"/>
      <c r="HA113" s="29"/>
      <c r="HB113" s="29"/>
      <c r="HC113" s="29"/>
      <c r="HD113" s="29"/>
      <c r="HE113" s="29"/>
      <c r="HF113" s="29"/>
      <c r="HG113" s="29"/>
      <c r="HH113" s="29"/>
      <c r="HI113" s="29"/>
      <c r="HJ113" s="29"/>
      <c r="HK113" s="29"/>
      <c r="HL113" s="29"/>
      <c r="HM113" s="29"/>
      <c r="HN113" s="29"/>
      <c r="HO113" s="29"/>
      <c r="HP113" s="29"/>
      <c r="HQ113" s="29"/>
      <c r="HR113" s="29"/>
      <c r="HS113" s="29"/>
      <c r="HT113" s="29"/>
      <c r="HU113" s="29"/>
      <c r="HV113" s="29"/>
      <c r="HW113" s="29"/>
      <c r="HX113" s="29"/>
      <c r="HY113" s="29"/>
      <c r="HZ113" s="29"/>
      <c r="IA113" s="29"/>
      <c r="IB113" s="29"/>
      <c r="IC113" s="29"/>
      <c r="ID113" s="29"/>
      <c r="IE113" s="29"/>
      <c r="IF113" s="29"/>
      <c r="IG113" s="29"/>
      <c r="IH113" s="29"/>
      <c r="II113" s="29"/>
      <c r="IJ113" s="29"/>
      <c r="IK113" s="29"/>
      <c r="IL113" s="29"/>
      <c r="IM113" s="29"/>
      <c r="IN113" s="29"/>
      <c r="IO113" s="29"/>
      <c r="IP113" s="29"/>
      <c r="IQ113" s="29"/>
      <c r="IR113" s="29"/>
      <c r="IS113" s="29"/>
      <c r="IT113" s="29"/>
      <c r="IU113" s="29"/>
      <c r="IV113" s="29"/>
      <c r="IW113" s="29"/>
      <c r="IX113" s="29"/>
      <c r="IY113" s="29"/>
      <c r="IZ113" s="29"/>
      <c r="JA113" s="29"/>
      <c r="JB113" s="29"/>
      <c r="JC113" s="29"/>
      <c r="JD113" s="29"/>
      <c r="JE113" s="29"/>
      <c r="JF113" s="29"/>
      <c r="JG113" s="29"/>
      <c r="JH113" s="29"/>
      <c r="JI113" s="29"/>
      <c r="JJ113" s="29"/>
      <c r="JK113" s="29"/>
      <c r="JL113" s="29"/>
      <c r="JM113" s="29"/>
      <c r="JN113" s="29"/>
      <c r="JO113" s="29"/>
      <c r="JP113" s="29"/>
      <c r="JQ113" s="29"/>
      <c r="JR113" s="29"/>
      <c r="JS113" s="29"/>
      <c r="JT113" s="29"/>
      <c r="JU113" s="29"/>
      <c r="JV113" s="29"/>
      <c r="JW113" s="29"/>
      <c r="JX113" s="29"/>
      <c r="JY113" s="29"/>
      <c r="JZ113" s="29"/>
      <c r="KA113" s="29"/>
      <c r="KB113" s="29"/>
      <c r="KC113" s="29"/>
      <c r="KD113" s="29"/>
      <c r="KE113" s="29"/>
      <c r="KF113" s="29"/>
      <c r="KG113" s="29"/>
      <c r="KH113" s="29"/>
      <c r="KI113" s="29"/>
      <c r="KJ113" s="29"/>
      <c r="KK113" s="29"/>
      <c r="KL113" s="29"/>
      <c r="KM113" s="29"/>
      <c r="KN113" s="29"/>
      <c r="KO113" s="29"/>
    </row>
    <row r="114" spans="1:301" ht="10" customHeight="1">
      <c r="A114" s="3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30"/>
      <c r="BJ114" s="29"/>
      <c r="BK114" s="30"/>
      <c r="BL114" s="29"/>
      <c r="BM114" s="30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L114" s="29"/>
      <c r="CM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DH114" s="29"/>
      <c r="DI114" s="29"/>
      <c r="DJ114" s="29"/>
      <c r="DK114" s="29"/>
      <c r="DL114" s="29"/>
      <c r="DM114" s="29"/>
      <c r="DN114" s="29"/>
      <c r="DO114" s="29"/>
      <c r="DP114" s="29"/>
      <c r="DQ114" s="29"/>
      <c r="DR114" s="29"/>
      <c r="DS114" s="29"/>
      <c r="DT114" s="29"/>
      <c r="DU114" s="29"/>
      <c r="DV114" s="29"/>
      <c r="DW114" s="29"/>
      <c r="DX114" s="29"/>
      <c r="DY114" s="29"/>
      <c r="DZ114" s="29"/>
      <c r="EA114" s="29"/>
      <c r="EB114" s="29"/>
      <c r="EC114" s="29"/>
      <c r="ED114" s="29"/>
      <c r="EE114" s="29"/>
      <c r="EF114" s="29"/>
      <c r="EG114" s="29"/>
      <c r="EH114" s="29"/>
      <c r="EI114" s="29"/>
      <c r="EJ114" s="29"/>
      <c r="EK114" s="29"/>
      <c r="EL114" s="29"/>
      <c r="EM114" s="29"/>
      <c r="EN114" s="29"/>
      <c r="EO114" s="29"/>
      <c r="EP114" s="29"/>
      <c r="EQ114" s="29"/>
      <c r="ER114" s="29"/>
      <c r="ES114" s="29"/>
      <c r="ET114" s="29"/>
      <c r="EU114" s="29"/>
      <c r="EV114" s="29"/>
      <c r="EW114" s="29"/>
      <c r="EX114" s="29"/>
      <c r="EY114" s="29"/>
      <c r="EZ114" s="29"/>
      <c r="FA114" s="29"/>
      <c r="FB114" s="29"/>
      <c r="FC114" s="29"/>
      <c r="FD114" s="29"/>
      <c r="FE114" s="29"/>
      <c r="FF114" s="29"/>
      <c r="FG114" s="29"/>
      <c r="FH114" s="29"/>
      <c r="FI114" s="29"/>
      <c r="FJ114" s="29"/>
      <c r="FK114" s="29"/>
      <c r="FL114" s="29"/>
      <c r="FM114" s="29"/>
      <c r="FN114" s="29"/>
      <c r="FO114" s="29"/>
      <c r="FP114" s="29"/>
      <c r="FQ114" s="29"/>
      <c r="FR114" s="29"/>
      <c r="FS114" s="29"/>
      <c r="FT114" s="29"/>
      <c r="FU114" s="29"/>
      <c r="FV114" s="29"/>
      <c r="FW114" s="29"/>
      <c r="FX114" s="29"/>
      <c r="FY114" s="29"/>
      <c r="FZ114" s="29"/>
      <c r="GA114" s="29"/>
      <c r="GB114" s="29"/>
      <c r="GC114" s="29"/>
      <c r="GD114" s="29"/>
      <c r="GE114" s="29"/>
      <c r="GF114" s="29"/>
      <c r="GG114" s="29"/>
      <c r="GH114" s="29"/>
      <c r="GI114" s="29"/>
      <c r="GJ114" s="29"/>
      <c r="GK114" s="29"/>
      <c r="GL114" s="29"/>
      <c r="GM114" s="29"/>
      <c r="GN114" s="29"/>
      <c r="GO114" s="29"/>
      <c r="GP114" s="29"/>
      <c r="GQ114" s="29"/>
      <c r="GR114" s="29"/>
      <c r="GS114" s="29"/>
      <c r="GT114" s="29"/>
      <c r="GU114" s="29"/>
      <c r="GV114" s="29"/>
      <c r="GW114" s="29"/>
      <c r="GX114" s="29"/>
      <c r="GY114" s="29"/>
      <c r="GZ114" s="29"/>
      <c r="HA114" s="29"/>
      <c r="HB114" s="29"/>
      <c r="HC114" s="29"/>
      <c r="HD114" s="29"/>
      <c r="HE114" s="29"/>
      <c r="HF114" s="29"/>
      <c r="HG114" s="29"/>
      <c r="HH114" s="29"/>
      <c r="HI114" s="29"/>
      <c r="HJ114" s="29"/>
      <c r="HK114" s="29"/>
      <c r="HL114" s="29"/>
      <c r="HM114" s="29"/>
      <c r="HN114" s="29"/>
      <c r="HO114" s="29"/>
      <c r="HP114" s="29"/>
      <c r="HQ114" s="29"/>
      <c r="HR114" s="29"/>
      <c r="HS114" s="29"/>
      <c r="HT114" s="29"/>
      <c r="HU114" s="29"/>
      <c r="HV114" s="29"/>
      <c r="HW114" s="29"/>
      <c r="HX114" s="29"/>
      <c r="HY114" s="29"/>
      <c r="HZ114" s="29"/>
      <c r="IA114" s="29"/>
      <c r="IB114" s="29"/>
      <c r="IC114" s="29"/>
      <c r="ID114" s="29"/>
      <c r="IE114" s="29"/>
      <c r="IF114" s="29"/>
      <c r="IG114" s="29"/>
      <c r="IH114" s="29"/>
      <c r="II114" s="29"/>
      <c r="IJ114" s="29"/>
      <c r="IK114" s="29"/>
      <c r="IL114" s="29"/>
      <c r="IM114" s="29"/>
      <c r="IN114" s="29"/>
      <c r="IO114" s="29"/>
      <c r="IP114" s="29"/>
      <c r="IQ114" s="29"/>
      <c r="IR114" s="29"/>
      <c r="IS114" s="29"/>
      <c r="IT114" s="29"/>
      <c r="IU114" s="29"/>
      <c r="IV114" s="29"/>
      <c r="IW114" s="29"/>
      <c r="IX114" s="29"/>
      <c r="IY114" s="29"/>
      <c r="IZ114" s="29"/>
      <c r="JA114" s="29"/>
      <c r="JB114" s="29"/>
      <c r="JC114" s="29"/>
      <c r="JD114" s="29"/>
      <c r="JE114" s="29"/>
      <c r="JF114" s="29"/>
      <c r="JG114" s="29"/>
      <c r="JH114" s="29"/>
      <c r="JI114" s="29"/>
      <c r="JJ114" s="29"/>
      <c r="JK114" s="29"/>
      <c r="JL114" s="29"/>
      <c r="JM114" s="29"/>
      <c r="JN114" s="29"/>
      <c r="JO114" s="29"/>
      <c r="JP114" s="29"/>
      <c r="JQ114" s="29"/>
      <c r="JR114" s="29"/>
      <c r="JS114" s="29"/>
      <c r="JT114" s="29"/>
      <c r="JU114" s="29"/>
      <c r="JV114" s="29"/>
      <c r="JW114" s="29"/>
      <c r="JX114" s="29"/>
      <c r="JY114" s="29"/>
      <c r="JZ114" s="29"/>
      <c r="KA114" s="29"/>
      <c r="KB114" s="29"/>
      <c r="KC114" s="29"/>
      <c r="KD114" s="29"/>
      <c r="KE114" s="29"/>
      <c r="KF114" s="29"/>
      <c r="KG114" s="29"/>
      <c r="KH114" s="29"/>
      <c r="KI114" s="29"/>
      <c r="KJ114" s="29"/>
      <c r="KK114" s="29"/>
      <c r="KL114" s="29"/>
      <c r="KM114" s="29"/>
      <c r="KN114" s="29"/>
      <c r="KO114" s="29"/>
    </row>
    <row r="115" spans="1:301" ht="10" customHeight="1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30"/>
      <c r="BJ115" s="29"/>
      <c r="BK115" s="30"/>
      <c r="BL115" s="29"/>
      <c r="BM115" s="30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L115" s="29"/>
      <c r="CM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29"/>
      <c r="DG115" s="29"/>
      <c r="DH115" s="29"/>
      <c r="DI115" s="29"/>
      <c r="DJ115" s="29"/>
      <c r="DK115" s="29"/>
      <c r="DL115" s="29"/>
      <c r="DM115" s="29"/>
      <c r="DN115" s="29"/>
      <c r="DO115" s="29"/>
      <c r="DP115" s="29"/>
      <c r="DQ115" s="29"/>
      <c r="DR115" s="29"/>
      <c r="DS115" s="29"/>
      <c r="DT115" s="29"/>
      <c r="DU115" s="29"/>
      <c r="DV115" s="29"/>
      <c r="DW115" s="29"/>
      <c r="DX115" s="29"/>
      <c r="DY115" s="29"/>
      <c r="DZ115" s="29"/>
      <c r="EA115" s="29"/>
      <c r="EB115" s="29"/>
      <c r="EC115" s="29"/>
      <c r="ED115" s="29"/>
      <c r="EE115" s="29"/>
      <c r="EF115" s="29"/>
      <c r="EG115" s="29"/>
      <c r="EH115" s="29"/>
      <c r="EI115" s="29"/>
      <c r="EJ115" s="29"/>
      <c r="EK115" s="29"/>
      <c r="EL115" s="29"/>
      <c r="EM115" s="29"/>
      <c r="EN115" s="29"/>
      <c r="EO115" s="29"/>
      <c r="EP115" s="29"/>
      <c r="EQ115" s="29"/>
      <c r="ER115" s="29"/>
      <c r="ES115" s="29"/>
      <c r="ET115" s="29"/>
      <c r="EU115" s="29"/>
      <c r="EV115" s="29"/>
      <c r="EW115" s="29"/>
      <c r="EX115" s="29"/>
      <c r="EY115" s="29"/>
      <c r="EZ115" s="29"/>
      <c r="FA115" s="29"/>
      <c r="FB115" s="29"/>
      <c r="FC115" s="29"/>
      <c r="FD115" s="29"/>
      <c r="FE115" s="29"/>
      <c r="FF115" s="29"/>
      <c r="FG115" s="29"/>
      <c r="FH115" s="29"/>
      <c r="FI115" s="29"/>
      <c r="FJ115" s="29"/>
      <c r="FK115" s="29"/>
      <c r="FL115" s="29"/>
      <c r="FM115" s="29"/>
      <c r="FN115" s="29"/>
      <c r="FO115" s="29"/>
      <c r="FP115" s="29"/>
      <c r="FQ115" s="29"/>
      <c r="FR115" s="29"/>
      <c r="FS115" s="29"/>
      <c r="FT115" s="29"/>
      <c r="FU115" s="29"/>
      <c r="FV115" s="29"/>
      <c r="FW115" s="29"/>
      <c r="FX115" s="29"/>
      <c r="FY115" s="29"/>
      <c r="FZ115" s="29"/>
      <c r="GA115" s="29"/>
      <c r="GB115" s="29"/>
      <c r="GC115" s="29"/>
      <c r="GD115" s="29"/>
      <c r="GE115" s="29"/>
      <c r="GF115" s="29"/>
      <c r="GG115" s="29"/>
      <c r="GH115" s="29"/>
      <c r="GI115" s="29"/>
      <c r="GJ115" s="29"/>
      <c r="GK115" s="29"/>
      <c r="GL115" s="29"/>
      <c r="GM115" s="29"/>
      <c r="GN115" s="29"/>
      <c r="GO115" s="29"/>
      <c r="GP115" s="29"/>
      <c r="GQ115" s="29"/>
      <c r="GR115" s="29"/>
      <c r="GS115" s="29"/>
      <c r="GT115" s="29"/>
      <c r="GU115" s="29"/>
      <c r="GV115" s="29"/>
      <c r="GW115" s="29"/>
      <c r="GX115" s="29"/>
      <c r="GY115" s="29"/>
      <c r="GZ115" s="29"/>
      <c r="HA115" s="29"/>
      <c r="HB115" s="29"/>
      <c r="HC115" s="29"/>
      <c r="HD115" s="29"/>
      <c r="HE115" s="29"/>
      <c r="HF115" s="29"/>
      <c r="HG115" s="29"/>
      <c r="HH115" s="29"/>
      <c r="HI115" s="29"/>
      <c r="HJ115" s="29"/>
      <c r="HK115" s="29"/>
      <c r="HL115" s="29"/>
      <c r="HM115" s="29"/>
      <c r="HN115" s="29"/>
      <c r="HO115" s="29"/>
      <c r="HP115" s="29"/>
      <c r="HQ115" s="29"/>
      <c r="HR115" s="29"/>
      <c r="HS115" s="29"/>
      <c r="HT115" s="29"/>
      <c r="HU115" s="29"/>
      <c r="HV115" s="29"/>
      <c r="HW115" s="29"/>
      <c r="HX115" s="29"/>
      <c r="HY115" s="29"/>
      <c r="HZ115" s="29"/>
      <c r="IA115" s="29"/>
      <c r="IB115" s="29"/>
      <c r="IC115" s="29"/>
      <c r="ID115" s="29"/>
      <c r="IE115" s="29"/>
      <c r="IF115" s="29"/>
      <c r="IG115" s="29"/>
      <c r="IH115" s="29"/>
      <c r="II115" s="29"/>
      <c r="IJ115" s="29"/>
      <c r="IK115" s="29"/>
      <c r="IL115" s="29"/>
      <c r="IM115" s="29"/>
      <c r="IN115" s="29"/>
      <c r="IO115" s="29"/>
      <c r="IP115" s="29"/>
      <c r="IQ115" s="29"/>
      <c r="IR115" s="29"/>
      <c r="IS115" s="29"/>
      <c r="IT115" s="29"/>
      <c r="IU115" s="29"/>
      <c r="IV115" s="29"/>
      <c r="IW115" s="29"/>
      <c r="IX115" s="29"/>
      <c r="IY115" s="29"/>
      <c r="IZ115" s="29"/>
      <c r="JA115" s="29"/>
      <c r="JB115" s="29"/>
      <c r="JC115" s="29"/>
      <c r="JD115" s="29"/>
      <c r="JE115" s="29"/>
      <c r="JF115" s="29"/>
      <c r="JG115" s="29"/>
      <c r="JH115" s="29"/>
      <c r="JI115" s="29"/>
      <c r="JJ115" s="29"/>
      <c r="JK115" s="29"/>
      <c r="JL115" s="29"/>
      <c r="JM115" s="29"/>
      <c r="JN115" s="29"/>
      <c r="JO115" s="29"/>
      <c r="JP115" s="29"/>
      <c r="JQ115" s="29"/>
      <c r="JR115" s="29"/>
      <c r="JS115" s="29"/>
      <c r="JT115" s="29"/>
      <c r="JU115" s="29"/>
      <c r="JV115" s="29"/>
      <c r="JW115" s="29"/>
      <c r="JX115" s="29"/>
      <c r="JY115" s="29"/>
      <c r="JZ115" s="29"/>
      <c r="KA115" s="29"/>
      <c r="KB115" s="29"/>
      <c r="KC115" s="29"/>
      <c r="KD115" s="29"/>
      <c r="KE115" s="29"/>
      <c r="KF115" s="29"/>
      <c r="KG115" s="29"/>
      <c r="KH115" s="29"/>
      <c r="KI115" s="29"/>
      <c r="KJ115" s="29"/>
      <c r="KK115" s="29"/>
      <c r="KL115" s="29"/>
      <c r="KM115" s="29"/>
      <c r="KN115" s="29"/>
      <c r="KO115" s="29"/>
    </row>
    <row r="116" spans="1:301" ht="10" customHeight="1">
      <c r="A116" s="3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30"/>
      <c r="BJ116" s="29"/>
      <c r="BK116" s="30"/>
      <c r="BL116" s="29"/>
      <c r="BM116" s="30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L116" s="29"/>
      <c r="CM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DH116" s="29"/>
      <c r="DI116" s="29"/>
      <c r="DJ116" s="29"/>
      <c r="DK116" s="29"/>
      <c r="DL116" s="29"/>
      <c r="DM116" s="29"/>
      <c r="DN116" s="29"/>
      <c r="DO116" s="29"/>
      <c r="DP116" s="29"/>
      <c r="DQ116" s="29"/>
      <c r="DR116" s="29"/>
      <c r="DS116" s="29"/>
      <c r="DT116" s="29"/>
      <c r="DU116" s="29"/>
      <c r="DV116" s="29"/>
      <c r="DW116" s="29"/>
      <c r="DX116" s="29"/>
      <c r="DY116" s="29"/>
      <c r="DZ116" s="29"/>
      <c r="EA116" s="29"/>
      <c r="EB116" s="29"/>
      <c r="EC116" s="29"/>
      <c r="ED116" s="29"/>
      <c r="EE116" s="29"/>
      <c r="EF116" s="29"/>
      <c r="EG116" s="29"/>
      <c r="EH116" s="29"/>
      <c r="EI116" s="29"/>
      <c r="EJ116" s="29"/>
      <c r="EK116" s="29"/>
      <c r="EL116" s="29"/>
      <c r="EM116" s="29"/>
      <c r="EN116" s="29"/>
      <c r="EO116" s="29"/>
      <c r="EP116" s="29"/>
      <c r="EQ116" s="29"/>
      <c r="ER116" s="29"/>
      <c r="ES116" s="29"/>
      <c r="ET116" s="29"/>
      <c r="EU116" s="29"/>
      <c r="EV116" s="29"/>
      <c r="EW116" s="29"/>
      <c r="EX116" s="29"/>
      <c r="EY116" s="29"/>
      <c r="EZ116" s="29"/>
      <c r="FA116" s="29"/>
      <c r="FB116" s="29"/>
      <c r="FC116" s="29"/>
      <c r="FD116" s="29"/>
      <c r="FE116" s="29"/>
      <c r="FF116" s="29"/>
      <c r="FG116" s="29"/>
      <c r="FH116" s="29"/>
      <c r="FI116" s="29"/>
      <c r="FJ116" s="29"/>
      <c r="FK116" s="29"/>
      <c r="FL116" s="29"/>
      <c r="FM116" s="29"/>
      <c r="FN116" s="29"/>
      <c r="FO116" s="29"/>
      <c r="FP116" s="29"/>
      <c r="FQ116" s="29"/>
      <c r="FR116" s="29"/>
      <c r="FS116" s="29"/>
      <c r="FT116" s="29"/>
      <c r="FU116" s="29"/>
      <c r="FV116" s="29"/>
      <c r="FW116" s="29"/>
      <c r="FX116" s="29"/>
      <c r="FY116" s="29"/>
      <c r="FZ116" s="29"/>
      <c r="GA116" s="29"/>
      <c r="GB116" s="29"/>
      <c r="GC116" s="29"/>
      <c r="GD116" s="29"/>
      <c r="GE116" s="29"/>
      <c r="GF116" s="29"/>
      <c r="GG116" s="29"/>
      <c r="GH116" s="29"/>
      <c r="GI116" s="29"/>
      <c r="GJ116" s="29"/>
      <c r="GK116" s="29"/>
      <c r="GL116" s="29"/>
      <c r="GM116" s="29"/>
      <c r="GN116" s="29"/>
      <c r="GO116" s="29"/>
      <c r="GP116" s="29"/>
      <c r="GQ116" s="29"/>
      <c r="GR116" s="29"/>
      <c r="GS116" s="29"/>
      <c r="GT116" s="29"/>
      <c r="GU116" s="29"/>
      <c r="GV116" s="29"/>
      <c r="GW116" s="29"/>
      <c r="GX116" s="29"/>
      <c r="GY116" s="29"/>
      <c r="GZ116" s="29"/>
      <c r="HA116" s="29"/>
      <c r="HB116" s="29"/>
      <c r="HC116" s="29"/>
      <c r="HD116" s="29"/>
      <c r="HE116" s="29"/>
      <c r="HF116" s="29"/>
      <c r="HG116" s="29"/>
      <c r="HH116" s="29"/>
      <c r="HI116" s="29"/>
      <c r="HJ116" s="29"/>
      <c r="HK116" s="29"/>
      <c r="HL116" s="29"/>
      <c r="HM116" s="29"/>
      <c r="HN116" s="29"/>
      <c r="HO116" s="29"/>
      <c r="HP116" s="29"/>
      <c r="HQ116" s="29"/>
      <c r="HR116" s="29"/>
      <c r="HS116" s="29"/>
      <c r="HT116" s="29"/>
      <c r="HU116" s="29"/>
      <c r="HV116" s="29"/>
      <c r="HW116" s="29"/>
      <c r="HX116" s="29"/>
      <c r="HY116" s="29"/>
      <c r="HZ116" s="29"/>
      <c r="IA116" s="29"/>
      <c r="IB116" s="29"/>
      <c r="IC116" s="29"/>
      <c r="ID116" s="29"/>
      <c r="IE116" s="29"/>
      <c r="IF116" s="29"/>
      <c r="IG116" s="29"/>
      <c r="IH116" s="29"/>
      <c r="II116" s="29"/>
      <c r="IJ116" s="29"/>
      <c r="IK116" s="29"/>
      <c r="IL116" s="29"/>
      <c r="IM116" s="29"/>
      <c r="IN116" s="29"/>
      <c r="IO116" s="29"/>
      <c r="IP116" s="29"/>
      <c r="IQ116" s="29"/>
      <c r="IR116" s="29"/>
      <c r="IS116" s="29"/>
      <c r="IT116" s="29"/>
      <c r="IU116" s="29"/>
      <c r="IV116" s="29"/>
      <c r="IW116" s="29"/>
      <c r="IX116" s="29"/>
      <c r="IY116" s="29"/>
      <c r="IZ116" s="29"/>
      <c r="JA116" s="29"/>
      <c r="JB116" s="29"/>
      <c r="JC116" s="29"/>
      <c r="JD116" s="29"/>
      <c r="JE116" s="29"/>
      <c r="JF116" s="29"/>
      <c r="JG116" s="29"/>
      <c r="JH116" s="29"/>
      <c r="JI116" s="29"/>
      <c r="JJ116" s="29"/>
      <c r="JK116" s="29"/>
      <c r="JL116" s="29"/>
      <c r="JM116" s="29"/>
      <c r="JN116" s="29"/>
      <c r="JO116" s="29"/>
      <c r="JP116" s="29"/>
      <c r="JQ116" s="29"/>
      <c r="JR116" s="29"/>
      <c r="JS116" s="29"/>
      <c r="JT116" s="29"/>
      <c r="JU116" s="29"/>
      <c r="JV116" s="29"/>
      <c r="JW116" s="29"/>
      <c r="JX116" s="29"/>
      <c r="JY116" s="29"/>
      <c r="JZ116" s="29"/>
      <c r="KA116" s="29"/>
      <c r="KB116" s="29"/>
      <c r="KC116" s="29"/>
      <c r="KD116" s="29"/>
      <c r="KE116" s="29"/>
      <c r="KF116" s="29"/>
      <c r="KG116" s="29"/>
      <c r="KH116" s="29"/>
      <c r="KI116" s="29"/>
      <c r="KJ116" s="29"/>
      <c r="KK116" s="29"/>
      <c r="KL116" s="29"/>
      <c r="KM116" s="29"/>
      <c r="KN116" s="29"/>
      <c r="KO116" s="29"/>
    </row>
    <row r="117" spans="1:301" ht="10" customHeight="1">
      <c r="A117" s="3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30"/>
      <c r="BJ117" s="29"/>
      <c r="BK117" s="30"/>
      <c r="BL117" s="29"/>
      <c r="BM117" s="30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L117" s="29"/>
      <c r="CM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29"/>
      <c r="CY117" s="29"/>
      <c r="CZ117" s="29"/>
      <c r="DA117" s="29"/>
      <c r="DB117" s="29"/>
      <c r="DC117" s="29"/>
      <c r="DD117" s="29"/>
      <c r="DE117" s="29"/>
      <c r="DF117" s="29"/>
      <c r="DG117" s="29"/>
      <c r="DH117" s="29"/>
      <c r="DI117" s="29"/>
      <c r="DJ117" s="29"/>
      <c r="DK117" s="29"/>
      <c r="DL117" s="29"/>
      <c r="DM117" s="29"/>
      <c r="DN117" s="29"/>
      <c r="DO117" s="29"/>
      <c r="DP117" s="29"/>
      <c r="DQ117" s="29"/>
      <c r="DR117" s="29"/>
      <c r="DS117" s="29"/>
      <c r="DT117" s="29"/>
      <c r="DU117" s="29"/>
      <c r="DV117" s="29"/>
      <c r="DW117" s="29"/>
      <c r="DX117" s="29"/>
      <c r="DY117" s="29"/>
      <c r="DZ117" s="29"/>
      <c r="EA117" s="29"/>
      <c r="EB117" s="29"/>
      <c r="EC117" s="29"/>
      <c r="ED117" s="29"/>
      <c r="EE117" s="29"/>
      <c r="EF117" s="29"/>
      <c r="EG117" s="29"/>
      <c r="EH117" s="29"/>
      <c r="EI117" s="29"/>
      <c r="EJ117" s="29"/>
      <c r="EK117" s="29"/>
      <c r="EL117" s="29"/>
      <c r="EM117" s="29"/>
      <c r="EN117" s="29"/>
      <c r="EO117" s="29"/>
      <c r="EP117" s="29"/>
      <c r="EQ117" s="29"/>
      <c r="ER117" s="29"/>
      <c r="ES117" s="29"/>
      <c r="ET117" s="29"/>
      <c r="EU117" s="29"/>
      <c r="EV117" s="29"/>
      <c r="EW117" s="29"/>
      <c r="EX117" s="29"/>
      <c r="EY117" s="29"/>
      <c r="EZ117" s="29"/>
      <c r="FA117" s="29"/>
      <c r="FB117" s="29"/>
      <c r="FC117" s="29"/>
      <c r="FD117" s="29"/>
      <c r="FE117" s="29"/>
      <c r="FF117" s="29"/>
      <c r="FG117" s="29"/>
      <c r="FH117" s="29"/>
      <c r="FI117" s="29"/>
      <c r="FJ117" s="29"/>
      <c r="FK117" s="29"/>
      <c r="FL117" s="29"/>
      <c r="FM117" s="29"/>
      <c r="FN117" s="29"/>
      <c r="FO117" s="29"/>
      <c r="FP117" s="29"/>
      <c r="FQ117" s="29"/>
      <c r="FR117" s="29"/>
      <c r="FS117" s="29"/>
      <c r="FT117" s="29"/>
      <c r="FU117" s="29"/>
      <c r="FV117" s="29"/>
      <c r="FW117" s="29"/>
      <c r="FX117" s="29"/>
      <c r="FY117" s="29"/>
      <c r="FZ117" s="29"/>
      <c r="GA117" s="29"/>
      <c r="GB117" s="29"/>
      <c r="GC117" s="29"/>
      <c r="GD117" s="29"/>
      <c r="GE117" s="29"/>
      <c r="GF117" s="29"/>
      <c r="GG117" s="29"/>
      <c r="GH117" s="29"/>
      <c r="GI117" s="29"/>
      <c r="GJ117" s="29"/>
      <c r="GK117" s="29"/>
      <c r="GL117" s="29"/>
      <c r="GM117" s="29"/>
      <c r="GN117" s="29"/>
      <c r="GO117" s="29"/>
      <c r="GP117" s="29"/>
      <c r="GQ117" s="29"/>
      <c r="GR117" s="29"/>
      <c r="GS117" s="29"/>
      <c r="GT117" s="29"/>
      <c r="GU117" s="29"/>
      <c r="GV117" s="29"/>
      <c r="GW117" s="29"/>
      <c r="GX117" s="29"/>
      <c r="GY117" s="29"/>
      <c r="GZ117" s="29"/>
      <c r="HA117" s="29"/>
      <c r="HB117" s="29"/>
      <c r="HC117" s="29"/>
      <c r="HD117" s="29"/>
      <c r="HE117" s="29"/>
      <c r="HF117" s="29"/>
      <c r="HG117" s="29"/>
      <c r="HH117" s="29"/>
      <c r="HI117" s="29"/>
      <c r="HJ117" s="29"/>
      <c r="HK117" s="29"/>
      <c r="HL117" s="29"/>
      <c r="HM117" s="29"/>
      <c r="HN117" s="29"/>
      <c r="HO117" s="29"/>
      <c r="HP117" s="29"/>
      <c r="HQ117" s="29"/>
      <c r="HR117" s="29"/>
      <c r="HS117" s="29"/>
      <c r="HT117" s="29"/>
      <c r="HU117" s="29"/>
      <c r="HV117" s="29"/>
      <c r="HW117" s="29"/>
      <c r="HX117" s="29"/>
      <c r="HY117" s="29"/>
      <c r="HZ117" s="29"/>
      <c r="IA117" s="29"/>
      <c r="IB117" s="29"/>
      <c r="IC117" s="29"/>
      <c r="ID117" s="29"/>
      <c r="IE117" s="29"/>
      <c r="IF117" s="29"/>
      <c r="IG117" s="29"/>
      <c r="IH117" s="29"/>
      <c r="II117" s="29"/>
      <c r="IJ117" s="29"/>
      <c r="IK117" s="29"/>
      <c r="IL117" s="29"/>
      <c r="IM117" s="29"/>
      <c r="IN117" s="29"/>
      <c r="IO117" s="29"/>
      <c r="IP117" s="29"/>
      <c r="IQ117" s="29"/>
      <c r="IR117" s="29"/>
      <c r="IS117" s="29"/>
      <c r="IT117" s="29"/>
      <c r="IU117" s="29"/>
      <c r="IV117" s="29"/>
      <c r="IW117" s="29"/>
      <c r="IX117" s="29"/>
      <c r="IY117" s="29"/>
      <c r="IZ117" s="29"/>
      <c r="JA117" s="29"/>
      <c r="JB117" s="29"/>
      <c r="JC117" s="29"/>
      <c r="JD117" s="29"/>
      <c r="JE117" s="29"/>
      <c r="JF117" s="29"/>
      <c r="JG117" s="29"/>
      <c r="JH117" s="29"/>
      <c r="JI117" s="29"/>
      <c r="JJ117" s="29"/>
      <c r="JK117" s="29"/>
      <c r="JL117" s="29"/>
      <c r="JM117" s="29"/>
      <c r="JN117" s="29"/>
      <c r="JO117" s="29"/>
      <c r="JP117" s="29"/>
      <c r="JQ117" s="29"/>
      <c r="JR117" s="29"/>
      <c r="JS117" s="29"/>
      <c r="JT117" s="29"/>
      <c r="JU117" s="29"/>
      <c r="JV117" s="29"/>
      <c r="JW117" s="29"/>
      <c r="JX117" s="29"/>
      <c r="JY117" s="29"/>
      <c r="JZ117" s="29"/>
      <c r="KA117" s="29"/>
      <c r="KB117" s="29"/>
      <c r="KC117" s="29"/>
      <c r="KD117" s="29"/>
      <c r="KE117" s="29"/>
      <c r="KF117" s="29"/>
      <c r="KG117" s="29"/>
      <c r="KH117" s="29"/>
      <c r="KI117" s="29"/>
      <c r="KJ117" s="29"/>
      <c r="KK117" s="29"/>
      <c r="KL117" s="29"/>
      <c r="KM117" s="29"/>
      <c r="KN117" s="29"/>
      <c r="KO117" s="29"/>
    </row>
    <row r="118" spans="1:301" ht="10" customHeight="1">
      <c r="A118" s="3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30"/>
      <c r="BJ118" s="29"/>
      <c r="BK118" s="30"/>
      <c r="BL118" s="29"/>
      <c r="BM118" s="30"/>
      <c r="BN118" s="29"/>
      <c r="BO118" s="29"/>
      <c r="BP118" s="29"/>
      <c r="BQ118" s="29"/>
      <c r="BR118" s="29"/>
      <c r="BS118" s="29"/>
      <c r="BT118" s="29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29"/>
      <c r="CJ118" s="29"/>
      <c r="CK118" s="29"/>
      <c r="CL118" s="29"/>
      <c r="CM118" s="29"/>
      <c r="CN118" s="29"/>
      <c r="CO118" s="29"/>
      <c r="CP118" s="29"/>
      <c r="CQ118" s="29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29"/>
      <c r="DC118" s="29"/>
      <c r="DD118" s="29"/>
      <c r="DE118" s="29"/>
      <c r="DF118" s="29"/>
      <c r="DG118" s="29"/>
      <c r="DH118" s="29"/>
      <c r="DI118" s="29"/>
      <c r="DJ118" s="29"/>
      <c r="DK118" s="29"/>
      <c r="DL118" s="29"/>
      <c r="DM118" s="29"/>
      <c r="DN118" s="29"/>
      <c r="DO118" s="29"/>
      <c r="DP118" s="29"/>
      <c r="DQ118" s="29"/>
      <c r="DR118" s="29"/>
      <c r="DS118" s="29"/>
      <c r="DT118" s="29"/>
      <c r="DU118" s="29"/>
      <c r="DV118" s="29"/>
      <c r="DW118" s="29"/>
      <c r="DX118" s="29"/>
      <c r="DY118" s="29"/>
      <c r="DZ118" s="29"/>
      <c r="EA118" s="29"/>
      <c r="EB118" s="29"/>
      <c r="EC118" s="29"/>
      <c r="ED118" s="29"/>
      <c r="EE118" s="29"/>
      <c r="EF118" s="29"/>
      <c r="EG118" s="29"/>
      <c r="EH118" s="29"/>
      <c r="EI118" s="29"/>
      <c r="EJ118" s="29"/>
      <c r="EK118" s="29"/>
      <c r="EL118" s="29"/>
      <c r="EM118" s="29"/>
      <c r="EN118" s="29"/>
      <c r="EO118" s="29"/>
      <c r="EP118" s="29"/>
      <c r="EQ118" s="29"/>
      <c r="ER118" s="29"/>
      <c r="ES118" s="29"/>
      <c r="ET118" s="29"/>
      <c r="EU118" s="29"/>
      <c r="EV118" s="29"/>
      <c r="EW118" s="29"/>
      <c r="EX118" s="29"/>
      <c r="EY118" s="29"/>
      <c r="EZ118" s="29"/>
      <c r="FA118" s="29"/>
      <c r="FB118" s="29"/>
      <c r="FC118" s="29"/>
      <c r="FD118" s="29"/>
      <c r="FE118" s="29"/>
      <c r="FF118" s="29"/>
      <c r="FG118" s="29"/>
      <c r="FH118" s="29"/>
      <c r="FI118" s="29"/>
      <c r="FJ118" s="29"/>
      <c r="FK118" s="29"/>
      <c r="FL118" s="29"/>
      <c r="FM118" s="29"/>
      <c r="FN118" s="29"/>
      <c r="FO118" s="29"/>
      <c r="FP118" s="29"/>
      <c r="FQ118" s="29"/>
      <c r="FR118" s="29"/>
      <c r="FS118" s="29"/>
      <c r="FT118" s="29"/>
      <c r="FU118" s="29"/>
      <c r="FV118" s="29"/>
      <c r="FW118" s="29"/>
      <c r="FX118" s="29"/>
      <c r="FY118" s="29"/>
      <c r="FZ118" s="29"/>
      <c r="GA118" s="29"/>
      <c r="GB118" s="29"/>
      <c r="GC118" s="29"/>
      <c r="GD118" s="29"/>
      <c r="GE118" s="29"/>
      <c r="GF118" s="29"/>
      <c r="GG118" s="29"/>
      <c r="GH118" s="29"/>
      <c r="GI118" s="29"/>
      <c r="GJ118" s="29"/>
      <c r="GK118" s="29"/>
      <c r="GL118" s="29"/>
      <c r="GM118" s="29"/>
      <c r="GN118" s="29"/>
      <c r="GO118" s="29"/>
      <c r="GP118" s="29"/>
      <c r="GQ118" s="29"/>
      <c r="GR118" s="29"/>
      <c r="GS118" s="29"/>
      <c r="GT118" s="29"/>
      <c r="GU118" s="29"/>
      <c r="GV118" s="29"/>
      <c r="GW118" s="29"/>
      <c r="GX118" s="29"/>
      <c r="GY118" s="29"/>
      <c r="GZ118" s="29"/>
      <c r="HA118" s="29"/>
      <c r="HB118" s="29"/>
      <c r="HC118" s="29"/>
      <c r="HD118" s="29"/>
      <c r="HE118" s="29"/>
      <c r="HF118" s="29"/>
      <c r="HG118" s="29"/>
      <c r="HH118" s="29"/>
      <c r="HI118" s="29"/>
      <c r="HJ118" s="29"/>
      <c r="HK118" s="29"/>
      <c r="HL118" s="29"/>
      <c r="HM118" s="29"/>
      <c r="HN118" s="29"/>
      <c r="HO118" s="29"/>
      <c r="HP118" s="29"/>
      <c r="HQ118" s="29"/>
      <c r="HR118" s="29"/>
      <c r="HS118" s="29"/>
      <c r="HT118" s="29"/>
      <c r="HU118" s="29"/>
      <c r="HV118" s="29"/>
      <c r="HW118" s="29"/>
      <c r="HX118" s="29"/>
      <c r="HY118" s="29"/>
      <c r="HZ118" s="29"/>
      <c r="IA118" s="29"/>
      <c r="IB118" s="29"/>
      <c r="IC118" s="29"/>
      <c r="ID118" s="29"/>
      <c r="IE118" s="29"/>
      <c r="IF118" s="29"/>
      <c r="IG118" s="29"/>
      <c r="IH118" s="29"/>
      <c r="II118" s="29"/>
      <c r="IJ118" s="29"/>
      <c r="IK118" s="29"/>
      <c r="IL118" s="29"/>
      <c r="IM118" s="29"/>
      <c r="IN118" s="29"/>
      <c r="IO118" s="29"/>
      <c r="IP118" s="29"/>
      <c r="IQ118" s="29"/>
      <c r="IR118" s="29"/>
      <c r="IS118" s="29"/>
      <c r="IT118" s="29"/>
      <c r="IU118" s="29"/>
      <c r="IV118" s="29"/>
      <c r="IW118" s="29"/>
      <c r="IX118" s="29"/>
      <c r="IY118" s="29"/>
      <c r="IZ118" s="29"/>
      <c r="JA118" s="29"/>
      <c r="JB118" s="29"/>
      <c r="JC118" s="29"/>
      <c r="JD118" s="29"/>
      <c r="JE118" s="29"/>
      <c r="JF118" s="29"/>
      <c r="JG118" s="29"/>
      <c r="JH118" s="29"/>
      <c r="JI118" s="29"/>
      <c r="JJ118" s="29"/>
      <c r="JK118" s="29"/>
      <c r="JL118" s="29"/>
      <c r="JM118" s="29"/>
      <c r="JN118" s="29"/>
      <c r="JO118" s="29"/>
      <c r="JP118" s="29"/>
      <c r="JQ118" s="29"/>
      <c r="JR118" s="29"/>
      <c r="JS118" s="29"/>
      <c r="JT118" s="29"/>
      <c r="JU118" s="29"/>
      <c r="JV118" s="29"/>
      <c r="JW118" s="29"/>
      <c r="JX118" s="29"/>
      <c r="JY118" s="29"/>
      <c r="JZ118" s="29"/>
      <c r="KA118" s="29"/>
      <c r="KB118" s="29"/>
      <c r="KC118" s="29"/>
      <c r="KD118" s="29"/>
      <c r="KE118" s="29"/>
      <c r="KF118" s="29"/>
      <c r="KG118" s="29"/>
      <c r="KH118" s="29"/>
      <c r="KI118" s="29"/>
      <c r="KJ118" s="29"/>
      <c r="KK118" s="29"/>
      <c r="KL118" s="29"/>
      <c r="KM118" s="29"/>
      <c r="KN118" s="29"/>
      <c r="KO118" s="29"/>
    </row>
    <row r="119" spans="1:301" ht="10" customHeight="1">
      <c r="A119" s="3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30"/>
      <c r="BJ119" s="29"/>
      <c r="BK119" s="30"/>
      <c r="BL119" s="29"/>
      <c r="BM119" s="30"/>
      <c r="BN119" s="29"/>
      <c r="BO119" s="29"/>
      <c r="BP119" s="29"/>
      <c r="BQ119" s="29"/>
      <c r="BR119" s="29"/>
      <c r="BS119" s="29"/>
      <c r="BT119" s="29"/>
      <c r="BU119" s="29"/>
      <c r="BV119" s="29"/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29"/>
      <c r="CJ119" s="29"/>
      <c r="CK119" s="29"/>
      <c r="CL119" s="29"/>
      <c r="CM119" s="29"/>
      <c r="CN119" s="29"/>
      <c r="CO119" s="29"/>
      <c r="CP119" s="29"/>
      <c r="CQ119" s="29"/>
      <c r="CR119" s="29"/>
      <c r="CS119" s="29"/>
      <c r="CT119" s="29"/>
      <c r="CU119" s="29"/>
      <c r="CV119" s="29"/>
      <c r="CW119" s="29"/>
      <c r="CX119" s="29"/>
      <c r="CY119" s="29"/>
      <c r="CZ119" s="29"/>
      <c r="DA119" s="29"/>
      <c r="DB119" s="29"/>
      <c r="DC119" s="29"/>
      <c r="DD119" s="29"/>
      <c r="DE119" s="29"/>
      <c r="DF119" s="29"/>
      <c r="DG119" s="29"/>
      <c r="DH119" s="29"/>
      <c r="DI119" s="29"/>
      <c r="DJ119" s="29"/>
      <c r="DK119" s="29"/>
      <c r="DL119" s="29"/>
      <c r="DM119" s="29"/>
      <c r="DN119" s="29"/>
      <c r="DO119" s="29"/>
      <c r="DP119" s="29"/>
      <c r="DQ119" s="29"/>
      <c r="DR119" s="29"/>
      <c r="DS119" s="29"/>
      <c r="DT119" s="29"/>
      <c r="DU119" s="29"/>
      <c r="DV119" s="29"/>
      <c r="DW119" s="29"/>
      <c r="DX119" s="29"/>
      <c r="DY119" s="29"/>
      <c r="DZ119" s="29"/>
      <c r="EA119" s="29"/>
      <c r="EB119" s="29"/>
      <c r="EC119" s="29"/>
      <c r="ED119" s="29"/>
      <c r="EE119" s="29"/>
      <c r="EF119" s="29"/>
      <c r="EG119" s="29"/>
      <c r="EH119" s="29"/>
      <c r="EI119" s="29"/>
      <c r="EJ119" s="29"/>
      <c r="EK119" s="29"/>
      <c r="EL119" s="29"/>
      <c r="EM119" s="29"/>
      <c r="EN119" s="29"/>
      <c r="EO119" s="29"/>
      <c r="EP119" s="29"/>
      <c r="EQ119" s="29"/>
      <c r="ER119" s="29"/>
      <c r="ES119" s="29"/>
      <c r="ET119" s="29"/>
      <c r="EU119" s="29"/>
      <c r="EV119" s="29"/>
      <c r="EW119" s="29"/>
      <c r="EX119" s="29"/>
      <c r="EY119" s="29"/>
      <c r="EZ119" s="29"/>
      <c r="FA119" s="29"/>
      <c r="FB119" s="29"/>
      <c r="FC119" s="29"/>
      <c r="FD119" s="29"/>
      <c r="FE119" s="29"/>
      <c r="FF119" s="29"/>
      <c r="FG119" s="29"/>
      <c r="FH119" s="29"/>
      <c r="FI119" s="29"/>
      <c r="FJ119" s="29"/>
      <c r="FK119" s="29"/>
      <c r="FL119" s="29"/>
      <c r="FM119" s="29"/>
      <c r="FN119" s="29"/>
      <c r="FO119" s="29"/>
      <c r="FP119" s="29"/>
      <c r="FQ119" s="29"/>
      <c r="FR119" s="29"/>
      <c r="FS119" s="29"/>
      <c r="FT119" s="29"/>
      <c r="FU119" s="29"/>
      <c r="FV119" s="29"/>
      <c r="FW119" s="29"/>
      <c r="FX119" s="29"/>
      <c r="FY119" s="29"/>
      <c r="FZ119" s="29"/>
      <c r="GA119" s="29"/>
      <c r="GB119" s="29"/>
      <c r="GC119" s="29"/>
      <c r="GD119" s="29"/>
      <c r="GE119" s="29"/>
      <c r="GF119" s="29"/>
      <c r="GG119" s="29"/>
      <c r="GH119" s="29"/>
      <c r="GI119" s="29"/>
      <c r="GJ119" s="29"/>
      <c r="GK119" s="29"/>
      <c r="GL119" s="29"/>
      <c r="GM119" s="29"/>
      <c r="GN119" s="29"/>
      <c r="GO119" s="29"/>
      <c r="GP119" s="29"/>
      <c r="GQ119" s="29"/>
      <c r="GR119" s="29"/>
      <c r="GS119" s="29"/>
      <c r="GT119" s="29"/>
      <c r="GU119" s="29"/>
      <c r="GV119" s="29"/>
      <c r="GW119" s="29"/>
      <c r="GX119" s="29"/>
      <c r="GY119" s="29"/>
      <c r="GZ119" s="29"/>
      <c r="HA119" s="29"/>
      <c r="HB119" s="29"/>
      <c r="HC119" s="29"/>
      <c r="HD119" s="29"/>
      <c r="HE119" s="29"/>
      <c r="HF119" s="29"/>
      <c r="HG119" s="29"/>
      <c r="HH119" s="29"/>
      <c r="HI119" s="29"/>
      <c r="HJ119" s="29"/>
      <c r="HK119" s="29"/>
      <c r="HL119" s="29"/>
      <c r="HM119" s="29"/>
      <c r="HN119" s="29"/>
      <c r="HO119" s="29"/>
      <c r="HP119" s="29"/>
      <c r="HQ119" s="29"/>
      <c r="HR119" s="29"/>
      <c r="HS119" s="29"/>
      <c r="HT119" s="29"/>
      <c r="HU119" s="29"/>
      <c r="HV119" s="29"/>
      <c r="HW119" s="29"/>
      <c r="HX119" s="29"/>
      <c r="HY119" s="29"/>
      <c r="HZ119" s="29"/>
      <c r="IA119" s="29"/>
      <c r="IB119" s="29"/>
      <c r="IC119" s="29"/>
      <c r="ID119" s="29"/>
      <c r="IE119" s="29"/>
      <c r="IF119" s="29"/>
      <c r="IG119" s="29"/>
      <c r="IH119" s="29"/>
      <c r="II119" s="29"/>
      <c r="IJ119" s="29"/>
      <c r="IK119" s="29"/>
      <c r="IL119" s="29"/>
      <c r="IM119" s="29"/>
      <c r="IN119" s="29"/>
      <c r="IO119" s="29"/>
      <c r="IP119" s="29"/>
      <c r="IQ119" s="29"/>
      <c r="IR119" s="29"/>
      <c r="IS119" s="29"/>
      <c r="IT119" s="29"/>
      <c r="IU119" s="29"/>
      <c r="IV119" s="29"/>
      <c r="IW119" s="29"/>
      <c r="IX119" s="29"/>
      <c r="IY119" s="29"/>
      <c r="IZ119" s="29"/>
      <c r="JA119" s="29"/>
      <c r="JB119" s="29"/>
      <c r="JC119" s="29"/>
      <c r="JD119" s="29"/>
      <c r="JE119" s="29"/>
      <c r="JF119" s="29"/>
      <c r="JG119" s="29"/>
      <c r="JH119" s="29"/>
      <c r="JI119" s="29"/>
      <c r="JJ119" s="29"/>
      <c r="JK119" s="29"/>
      <c r="JL119" s="29"/>
      <c r="JM119" s="29"/>
      <c r="JN119" s="29"/>
      <c r="JO119" s="29"/>
      <c r="JP119" s="29"/>
      <c r="JQ119" s="29"/>
      <c r="JR119" s="29"/>
      <c r="JS119" s="29"/>
      <c r="JT119" s="29"/>
      <c r="JU119" s="29"/>
      <c r="JV119" s="29"/>
      <c r="JW119" s="29"/>
      <c r="JX119" s="29"/>
      <c r="JY119" s="29"/>
      <c r="JZ119" s="29"/>
      <c r="KA119" s="29"/>
      <c r="KB119" s="29"/>
      <c r="KC119" s="29"/>
      <c r="KD119" s="29"/>
      <c r="KE119" s="29"/>
      <c r="KF119" s="29"/>
      <c r="KG119" s="29"/>
      <c r="KH119" s="29"/>
      <c r="KI119" s="29"/>
      <c r="KJ119" s="29"/>
      <c r="KK119" s="29"/>
      <c r="KL119" s="29"/>
      <c r="KM119" s="29"/>
      <c r="KN119" s="29"/>
      <c r="KO119" s="29"/>
    </row>
    <row r="120" spans="1:301" ht="10" customHeight="1">
      <c r="A120" s="3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30"/>
      <c r="BJ120" s="29"/>
      <c r="BK120" s="30"/>
      <c r="BL120" s="29"/>
      <c r="BM120" s="30"/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  <c r="CJ120" s="29"/>
      <c r="CK120" s="29"/>
      <c r="CL120" s="29"/>
      <c r="CM120" s="29"/>
      <c r="CN120" s="29"/>
      <c r="CO120" s="29"/>
      <c r="CP120" s="29"/>
      <c r="CQ120" s="29"/>
      <c r="CR120" s="29"/>
      <c r="CS120" s="29"/>
      <c r="CT120" s="29"/>
      <c r="CU120" s="29"/>
      <c r="CV120" s="29"/>
      <c r="CW120" s="29"/>
      <c r="CX120" s="29"/>
      <c r="CY120" s="29"/>
      <c r="CZ120" s="29"/>
      <c r="DA120" s="29"/>
      <c r="DB120" s="29"/>
      <c r="DC120" s="29"/>
      <c r="DD120" s="29"/>
      <c r="DE120" s="29"/>
      <c r="DF120" s="29"/>
      <c r="DG120" s="29"/>
      <c r="DH120" s="29"/>
      <c r="DI120" s="29"/>
      <c r="DJ120" s="29"/>
      <c r="DK120" s="29"/>
      <c r="DL120" s="29"/>
      <c r="DM120" s="29"/>
      <c r="DN120" s="29"/>
      <c r="DO120" s="29"/>
      <c r="DP120" s="29"/>
      <c r="DQ120" s="29"/>
      <c r="DR120" s="29"/>
      <c r="DS120" s="29"/>
      <c r="DT120" s="29"/>
      <c r="DU120" s="29"/>
      <c r="DV120" s="29"/>
      <c r="DW120" s="29"/>
      <c r="DX120" s="29"/>
      <c r="DY120" s="29"/>
      <c r="DZ120" s="29"/>
      <c r="EA120" s="29"/>
      <c r="EB120" s="29"/>
      <c r="EC120" s="29"/>
      <c r="ED120" s="29"/>
      <c r="EE120" s="29"/>
      <c r="EF120" s="29"/>
      <c r="EG120" s="29"/>
      <c r="EH120" s="29"/>
      <c r="EI120" s="29"/>
      <c r="EJ120" s="29"/>
      <c r="EK120" s="29"/>
      <c r="EL120" s="29"/>
      <c r="EM120" s="29"/>
      <c r="EN120" s="29"/>
      <c r="EO120" s="29"/>
      <c r="EP120" s="29"/>
      <c r="EQ120" s="29"/>
      <c r="ER120" s="29"/>
      <c r="ES120" s="29"/>
      <c r="ET120" s="29"/>
      <c r="EU120" s="29"/>
      <c r="EV120" s="29"/>
      <c r="EW120" s="29"/>
      <c r="EX120" s="29"/>
      <c r="EY120" s="29"/>
      <c r="EZ120" s="29"/>
      <c r="FA120" s="29"/>
      <c r="FB120" s="29"/>
      <c r="FC120" s="29"/>
      <c r="FD120" s="29"/>
      <c r="FE120" s="29"/>
      <c r="FF120" s="29"/>
      <c r="FG120" s="29"/>
      <c r="FH120" s="29"/>
      <c r="FI120" s="29"/>
      <c r="FJ120" s="29"/>
      <c r="FK120" s="29"/>
      <c r="FL120" s="29"/>
      <c r="FM120" s="29"/>
      <c r="FN120" s="29"/>
      <c r="FO120" s="29"/>
      <c r="FP120" s="29"/>
      <c r="FQ120" s="29"/>
      <c r="FR120" s="29"/>
      <c r="FS120" s="29"/>
      <c r="FT120" s="29"/>
      <c r="FU120" s="29"/>
      <c r="FV120" s="29"/>
      <c r="FW120" s="29"/>
      <c r="FX120" s="29"/>
      <c r="FY120" s="29"/>
      <c r="FZ120" s="29"/>
      <c r="GA120" s="29"/>
      <c r="GB120" s="29"/>
      <c r="GC120" s="29"/>
      <c r="GD120" s="29"/>
      <c r="GE120" s="29"/>
      <c r="GF120" s="29"/>
      <c r="GG120" s="29"/>
      <c r="GH120" s="29"/>
      <c r="GI120" s="29"/>
      <c r="GJ120" s="29"/>
      <c r="GK120" s="29"/>
      <c r="GL120" s="29"/>
      <c r="GM120" s="29"/>
      <c r="GN120" s="29"/>
      <c r="GO120" s="29"/>
      <c r="GP120" s="29"/>
      <c r="GQ120" s="29"/>
      <c r="GR120" s="29"/>
      <c r="GS120" s="29"/>
      <c r="GT120" s="29"/>
      <c r="GU120" s="29"/>
      <c r="GV120" s="29"/>
      <c r="GW120" s="29"/>
      <c r="GX120" s="29"/>
      <c r="GY120" s="29"/>
      <c r="GZ120" s="29"/>
      <c r="HA120" s="29"/>
      <c r="HB120" s="29"/>
      <c r="HC120" s="29"/>
      <c r="HD120" s="29"/>
      <c r="HE120" s="29"/>
      <c r="HF120" s="29"/>
      <c r="HG120" s="29"/>
      <c r="HH120" s="29"/>
      <c r="HI120" s="29"/>
      <c r="HJ120" s="29"/>
      <c r="HK120" s="29"/>
      <c r="HL120" s="29"/>
      <c r="HM120" s="29"/>
      <c r="HN120" s="29"/>
      <c r="HO120" s="29"/>
      <c r="HP120" s="29"/>
      <c r="HQ120" s="29"/>
      <c r="HR120" s="29"/>
      <c r="HS120" s="29"/>
      <c r="HT120" s="29"/>
      <c r="HU120" s="29"/>
      <c r="HV120" s="29"/>
      <c r="HW120" s="29"/>
      <c r="HX120" s="29"/>
      <c r="HY120" s="29"/>
      <c r="HZ120" s="29"/>
      <c r="IA120" s="29"/>
      <c r="IB120" s="29"/>
      <c r="IC120" s="29"/>
      <c r="ID120" s="29"/>
      <c r="IE120" s="29"/>
      <c r="IF120" s="29"/>
      <c r="IG120" s="29"/>
      <c r="IH120" s="29"/>
      <c r="II120" s="29"/>
      <c r="IJ120" s="29"/>
      <c r="IK120" s="29"/>
      <c r="IL120" s="29"/>
      <c r="IM120" s="29"/>
      <c r="IN120" s="29"/>
      <c r="IO120" s="29"/>
      <c r="IP120" s="29"/>
      <c r="IQ120" s="29"/>
      <c r="IR120" s="29"/>
      <c r="IS120" s="29"/>
      <c r="IT120" s="29"/>
      <c r="IU120" s="29"/>
      <c r="IV120" s="29"/>
      <c r="IW120" s="29"/>
      <c r="IX120" s="29"/>
      <c r="IY120" s="29"/>
      <c r="IZ120" s="29"/>
      <c r="JA120" s="29"/>
      <c r="JB120" s="29"/>
      <c r="JC120" s="29"/>
      <c r="JD120" s="29"/>
      <c r="JE120" s="29"/>
      <c r="JF120" s="29"/>
      <c r="JG120" s="29"/>
      <c r="JH120" s="29"/>
      <c r="JI120" s="29"/>
      <c r="JJ120" s="29"/>
      <c r="JK120" s="29"/>
      <c r="JL120" s="29"/>
      <c r="JM120" s="29"/>
      <c r="JN120" s="29"/>
      <c r="JO120" s="29"/>
      <c r="JP120" s="29"/>
      <c r="JQ120" s="29"/>
      <c r="JR120" s="29"/>
      <c r="JS120" s="29"/>
      <c r="JT120" s="29"/>
      <c r="JU120" s="29"/>
      <c r="JV120" s="29"/>
      <c r="JW120" s="29"/>
      <c r="JX120" s="29"/>
      <c r="JY120" s="29"/>
      <c r="JZ120" s="29"/>
      <c r="KA120" s="29"/>
      <c r="KB120" s="29"/>
      <c r="KC120" s="29"/>
      <c r="KD120" s="29"/>
      <c r="KE120" s="29"/>
      <c r="KF120" s="29"/>
      <c r="KG120" s="29"/>
      <c r="KH120" s="29"/>
      <c r="KI120" s="29"/>
      <c r="KJ120" s="29"/>
      <c r="KK120" s="29"/>
      <c r="KL120" s="29"/>
      <c r="KM120" s="29"/>
      <c r="KN120" s="29"/>
      <c r="KO120" s="29"/>
    </row>
    <row r="121" spans="1:301" ht="10" customHeight="1">
      <c r="A121" s="3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30"/>
      <c r="BJ121" s="29"/>
      <c r="BK121" s="30"/>
      <c r="BL121" s="29"/>
      <c r="BM121" s="30"/>
      <c r="BN121" s="29"/>
      <c r="BO121" s="29"/>
      <c r="BP121" s="29"/>
      <c r="BQ121" s="29"/>
      <c r="BR121" s="29"/>
      <c r="BS121" s="29"/>
      <c r="BT121" s="29"/>
      <c r="BU121" s="29"/>
      <c r="BV121" s="29"/>
      <c r="BW121" s="29"/>
      <c r="BX121" s="29"/>
      <c r="BY121" s="29"/>
      <c r="BZ121" s="29"/>
      <c r="CA121" s="29"/>
      <c r="CB121" s="29"/>
      <c r="CC121" s="29"/>
      <c r="CD121" s="29"/>
      <c r="CE121" s="29"/>
      <c r="CF121" s="29"/>
      <c r="CG121" s="29"/>
      <c r="CH121" s="29"/>
      <c r="CI121" s="29"/>
      <c r="CJ121" s="29"/>
      <c r="CK121" s="29"/>
      <c r="CL121" s="29"/>
      <c r="CM121" s="29"/>
      <c r="CN121" s="29"/>
      <c r="CO121" s="29"/>
      <c r="CP121" s="29"/>
      <c r="CQ121" s="29"/>
      <c r="CR121" s="29"/>
      <c r="CS121" s="29"/>
      <c r="CT121" s="29"/>
      <c r="CU121" s="29"/>
      <c r="CV121" s="29"/>
      <c r="CW121" s="29"/>
      <c r="CX121" s="29"/>
      <c r="CY121" s="29"/>
      <c r="CZ121" s="29"/>
      <c r="DA121" s="29"/>
      <c r="DB121" s="29"/>
      <c r="DC121" s="29"/>
      <c r="DD121" s="29"/>
      <c r="DE121" s="29"/>
      <c r="DF121" s="29"/>
      <c r="DG121" s="29"/>
      <c r="DH121" s="29"/>
      <c r="DI121" s="29"/>
      <c r="DJ121" s="29"/>
      <c r="DK121" s="29"/>
      <c r="DL121" s="29"/>
      <c r="DM121" s="29"/>
      <c r="DN121" s="29"/>
      <c r="DO121" s="29"/>
      <c r="DP121" s="29"/>
      <c r="DQ121" s="29"/>
      <c r="DR121" s="29"/>
      <c r="DS121" s="29"/>
      <c r="DT121" s="29"/>
      <c r="DU121" s="29"/>
      <c r="DV121" s="29"/>
      <c r="DW121" s="29"/>
      <c r="DX121" s="29"/>
      <c r="DY121" s="29"/>
      <c r="DZ121" s="29"/>
      <c r="EA121" s="29"/>
      <c r="EB121" s="29"/>
      <c r="EC121" s="29"/>
      <c r="ED121" s="29"/>
      <c r="EE121" s="29"/>
      <c r="EF121" s="29"/>
      <c r="EG121" s="29"/>
      <c r="EH121" s="29"/>
      <c r="EI121" s="29"/>
      <c r="EJ121" s="29"/>
      <c r="EK121" s="29"/>
      <c r="EL121" s="29"/>
      <c r="EM121" s="29"/>
      <c r="EN121" s="29"/>
      <c r="EO121" s="29"/>
      <c r="EP121" s="29"/>
      <c r="EQ121" s="29"/>
      <c r="ER121" s="29"/>
      <c r="ES121" s="29"/>
      <c r="ET121" s="29"/>
      <c r="EU121" s="29"/>
      <c r="EV121" s="29"/>
      <c r="EW121" s="29"/>
      <c r="EX121" s="29"/>
      <c r="EY121" s="29"/>
      <c r="EZ121" s="29"/>
      <c r="FA121" s="29"/>
      <c r="FB121" s="29"/>
      <c r="FC121" s="29"/>
      <c r="FD121" s="29"/>
      <c r="FE121" s="29"/>
      <c r="FF121" s="29"/>
      <c r="FG121" s="29"/>
      <c r="FH121" s="29"/>
      <c r="FI121" s="29"/>
      <c r="FJ121" s="29"/>
      <c r="FK121" s="29"/>
      <c r="FL121" s="29"/>
      <c r="FM121" s="29"/>
      <c r="FN121" s="29"/>
      <c r="FO121" s="29"/>
      <c r="FP121" s="29"/>
      <c r="FQ121" s="29"/>
      <c r="FR121" s="29"/>
      <c r="FS121" s="29"/>
      <c r="FT121" s="29"/>
      <c r="FU121" s="29"/>
      <c r="FV121" s="29"/>
      <c r="FW121" s="29"/>
      <c r="FX121" s="29"/>
      <c r="FY121" s="29"/>
      <c r="FZ121" s="29"/>
      <c r="GA121" s="29"/>
      <c r="GB121" s="29"/>
      <c r="GC121" s="29"/>
      <c r="GD121" s="29"/>
      <c r="GE121" s="29"/>
      <c r="GF121" s="29"/>
      <c r="GG121" s="29"/>
      <c r="GH121" s="29"/>
      <c r="GI121" s="29"/>
      <c r="GJ121" s="29"/>
      <c r="GK121" s="29"/>
      <c r="GL121" s="29"/>
      <c r="GM121" s="29"/>
      <c r="GN121" s="29"/>
      <c r="GO121" s="29"/>
      <c r="GP121" s="29"/>
      <c r="GQ121" s="29"/>
      <c r="GR121" s="29"/>
      <c r="GS121" s="29"/>
      <c r="GT121" s="29"/>
      <c r="GU121" s="29"/>
      <c r="GV121" s="29"/>
      <c r="GW121" s="29"/>
      <c r="GX121" s="29"/>
      <c r="GY121" s="29"/>
      <c r="GZ121" s="29"/>
      <c r="HA121" s="29"/>
      <c r="HB121" s="29"/>
      <c r="HC121" s="29"/>
      <c r="HD121" s="29"/>
      <c r="HE121" s="29"/>
      <c r="HF121" s="29"/>
      <c r="HG121" s="29"/>
      <c r="HH121" s="29"/>
      <c r="HI121" s="29"/>
      <c r="HJ121" s="29"/>
      <c r="HK121" s="29"/>
      <c r="HL121" s="29"/>
      <c r="HM121" s="29"/>
      <c r="HN121" s="29"/>
      <c r="HO121" s="29"/>
      <c r="HP121" s="29"/>
      <c r="HQ121" s="29"/>
      <c r="HR121" s="29"/>
      <c r="HS121" s="29"/>
      <c r="HT121" s="29"/>
      <c r="HU121" s="29"/>
      <c r="HV121" s="29"/>
      <c r="HW121" s="29"/>
      <c r="HX121" s="29"/>
      <c r="HY121" s="29"/>
      <c r="HZ121" s="29"/>
      <c r="IA121" s="29"/>
      <c r="IB121" s="29"/>
      <c r="IC121" s="29"/>
      <c r="ID121" s="29"/>
      <c r="IE121" s="29"/>
      <c r="IF121" s="29"/>
      <c r="IG121" s="29"/>
      <c r="IH121" s="29"/>
      <c r="II121" s="29"/>
      <c r="IJ121" s="29"/>
      <c r="IK121" s="29"/>
      <c r="IL121" s="29"/>
      <c r="IM121" s="29"/>
      <c r="IN121" s="29"/>
      <c r="IO121" s="29"/>
      <c r="IP121" s="29"/>
      <c r="IQ121" s="29"/>
      <c r="IR121" s="29"/>
      <c r="IS121" s="29"/>
      <c r="IT121" s="29"/>
      <c r="IU121" s="29"/>
      <c r="IV121" s="29"/>
      <c r="IW121" s="29"/>
      <c r="IX121" s="29"/>
      <c r="IY121" s="29"/>
      <c r="IZ121" s="29"/>
      <c r="JA121" s="29"/>
      <c r="JB121" s="29"/>
      <c r="JC121" s="29"/>
      <c r="JD121" s="29"/>
      <c r="JE121" s="29"/>
      <c r="JF121" s="29"/>
      <c r="JG121" s="29"/>
      <c r="JH121" s="29"/>
      <c r="JI121" s="29"/>
      <c r="JJ121" s="29"/>
      <c r="JK121" s="29"/>
      <c r="JL121" s="29"/>
      <c r="JM121" s="29"/>
      <c r="JN121" s="29"/>
      <c r="JO121" s="29"/>
      <c r="JP121" s="29"/>
      <c r="JQ121" s="29"/>
      <c r="JR121" s="29"/>
      <c r="JS121" s="29"/>
      <c r="JT121" s="29"/>
      <c r="JU121" s="29"/>
      <c r="JV121" s="29"/>
      <c r="JW121" s="29"/>
      <c r="JX121" s="29"/>
      <c r="JY121" s="29"/>
      <c r="JZ121" s="29"/>
      <c r="KA121" s="29"/>
      <c r="KB121" s="29"/>
      <c r="KC121" s="29"/>
      <c r="KD121" s="29"/>
      <c r="KE121" s="29"/>
      <c r="KF121" s="29"/>
      <c r="KG121" s="29"/>
      <c r="KH121" s="29"/>
      <c r="KI121" s="29"/>
      <c r="KJ121" s="29"/>
      <c r="KK121" s="29"/>
      <c r="KL121" s="29"/>
      <c r="KM121" s="29"/>
      <c r="KN121" s="29"/>
      <c r="KO121" s="29"/>
    </row>
    <row r="122" spans="1:301" ht="10" customHeight="1">
      <c r="A122" s="3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30"/>
      <c r="BJ122" s="29"/>
      <c r="BK122" s="30"/>
      <c r="BL122" s="29"/>
      <c r="BM122" s="30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L122" s="29"/>
      <c r="CM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DH122" s="29"/>
      <c r="DI122" s="29"/>
      <c r="DJ122" s="29"/>
      <c r="DK122" s="29"/>
      <c r="DL122" s="29"/>
      <c r="DM122" s="29"/>
      <c r="DN122" s="29"/>
      <c r="DO122" s="29"/>
      <c r="DP122" s="29"/>
      <c r="DQ122" s="29"/>
      <c r="DR122" s="29"/>
      <c r="DS122" s="29"/>
      <c r="DT122" s="29"/>
      <c r="DU122" s="29"/>
      <c r="DV122" s="29"/>
      <c r="DW122" s="29"/>
      <c r="DX122" s="29"/>
      <c r="DY122" s="29"/>
      <c r="DZ122" s="29"/>
      <c r="EA122" s="29"/>
      <c r="EB122" s="29"/>
      <c r="EC122" s="29"/>
      <c r="ED122" s="29"/>
      <c r="EE122" s="29"/>
      <c r="EF122" s="29"/>
      <c r="EG122" s="29"/>
      <c r="EH122" s="29"/>
      <c r="EI122" s="29"/>
      <c r="EJ122" s="29"/>
      <c r="EK122" s="29"/>
      <c r="EL122" s="29"/>
      <c r="EM122" s="29"/>
      <c r="EN122" s="29"/>
      <c r="EO122" s="29"/>
      <c r="EP122" s="29"/>
      <c r="EQ122" s="29"/>
      <c r="ER122" s="29"/>
      <c r="ES122" s="29"/>
      <c r="ET122" s="29"/>
      <c r="EU122" s="29"/>
      <c r="EV122" s="29"/>
      <c r="EW122" s="29"/>
      <c r="EX122" s="29"/>
      <c r="EY122" s="29"/>
      <c r="EZ122" s="29"/>
      <c r="FA122" s="29"/>
      <c r="FB122" s="29"/>
      <c r="FC122" s="29"/>
      <c r="FD122" s="29"/>
      <c r="FE122" s="29"/>
      <c r="FF122" s="29"/>
      <c r="FG122" s="29"/>
      <c r="FH122" s="29"/>
      <c r="FI122" s="29"/>
      <c r="FJ122" s="29"/>
      <c r="FK122" s="29"/>
      <c r="FL122" s="29"/>
      <c r="FM122" s="29"/>
      <c r="FN122" s="29"/>
      <c r="FO122" s="29"/>
      <c r="FP122" s="29"/>
      <c r="FQ122" s="29"/>
      <c r="FR122" s="29"/>
      <c r="FS122" s="29"/>
      <c r="FT122" s="29"/>
      <c r="FU122" s="29"/>
      <c r="FV122" s="29"/>
      <c r="FW122" s="29"/>
      <c r="FX122" s="29"/>
      <c r="FY122" s="29"/>
      <c r="FZ122" s="29"/>
      <c r="GA122" s="29"/>
      <c r="GB122" s="29"/>
      <c r="GC122" s="29"/>
      <c r="GD122" s="29"/>
      <c r="GE122" s="29"/>
      <c r="GF122" s="29"/>
      <c r="GG122" s="29"/>
      <c r="GH122" s="29"/>
      <c r="GI122" s="29"/>
      <c r="GJ122" s="29"/>
      <c r="GK122" s="29"/>
      <c r="GL122" s="29"/>
      <c r="GM122" s="29"/>
      <c r="GN122" s="29"/>
      <c r="GO122" s="29"/>
      <c r="GP122" s="29"/>
      <c r="GQ122" s="29"/>
      <c r="GR122" s="29"/>
      <c r="GS122" s="29"/>
      <c r="GT122" s="29"/>
      <c r="GU122" s="29"/>
      <c r="GV122" s="29"/>
      <c r="GW122" s="29"/>
      <c r="GX122" s="29"/>
      <c r="GY122" s="29"/>
      <c r="GZ122" s="29"/>
      <c r="HA122" s="29"/>
      <c r="HB122" s="29"/>
      <c r="HC122" s="29"/>
      <c r="HD122" s="29"/>
      <c r="HE122" s="29"/>
      <c r="HF122" s="29"/>
      <c r="HG122" s="29"/>
      <c r="HH122" s="29"/>
      <c r="HI122" s="29"/>
      <c r="HJ122" s="29"/>
      <c r="HK122" s="29"/>
      <c r="HL122" s="29"/>
      <c r="HM122" s="29"/>
      <c r="HN122" s="29"/>
      <c r="HO122" s="29"/>
      <c r="HP122" s="29"/>
      <c r="HQ122" s="29"/>
      <c r="HR122" s="29"/>
      <c r="HS122" s="29"/>
      <c r="HT122" s="29"/>
      <c r="HU122" s="29"/>
      <c r="HV122" s="29"/>
      <c r="HW122" s="29"/>
      <c r="HX122" s="29"/>
      <c r="HY122" s="29"/>
      <c r="HZ122" s="29"/>
      <c r="IA122" s="29"/>
      <c r="IB122" s="29"/>
      <c r="IC122" s="29"/>
      <c r="ID122" s="29"/>
      <c r="IE122" s="29"/>
      <c r="IF122" s="29"/>
      <c r="IG122" s="29"/>
      <c r="IH122" s="29"/>
      <c r="II122" s="29"/>
      <c r="IJ122" s="29"/>
      <c r="IK122" s="29"/>
      <c r="IL122" s="29"/>
      <c r="IM122" s="29"/>
      <c r="IN122" s="29"/>
      <c r="IO122" s="29"/>
      <c r="IP122" s="29"/>
      <c r="IQ122" s="29"/>
      <c r="IR122" s="29"/>
      <c r="IS122" s="29"/>
      <c r="IT122" s="29"/>
      <c r="IU122" s="29"/>
      <c r="IV122" s="29"/>
      <c r="IW122" s="29"/>
      <c r="IX122" s="29"/>
      <c r="IY122" s="29"/>
      <c r="IZ122" s="29"/>
      <c r="JA122" s="29"/>
      <c r="JB122" s="29"/>
      <c r="JC122" s="29"/>
      <c r="JD122" s="29"/>
      <c r="JE122" s="29"/>
      <c r="JF122" s="29"/>
      <c r="JG122" s="29"/>
      <c r="JH122" s="29"/>
      <c r="JI122" s="29"/>
      <c r="JJ122" s="29"/>
      <c r="JK122" s="29"/>
      <c r="JL122" s="29"/>
      <c r="JM122" s="29"/>
      <c r="JN122" s="29"/>
      <c r="JO122" s="29"/>
      <c r="JP122" s="29"/>
      <c r="JQ122" s="29"/>
      <c r="JR122" s="29"/>
      <c r="JS122" s="29"/>
      <c r="JT122" s="29"/>
      <c r="JU122" s="29"/>
      <c r="JV122" s="29"/>
      <c r="JW122" s="29"/>
      <c r="JX122" s="29"/>
      <c r="JY122" s="29"/>
      <c r="JZ122" s="29"/>
      <c r="KA122" s="29"/>
      <c r="KB122" s="29"/>
      <c r="KC122" s="29"/>
      <c r="KD122" s="29"/>
      <c r="KE122" s="29"/>
      <c r="KF122" s="29"/>
      <c r="KG122" s="29"/>
      <c r="KH122" s="29"/>
      <c r="KI122" s="29"/>
      <c r="KJ122" s="29"/>
      <c r="KK122" s="29"/>
      <c r="KL122" s="29"/>
      <c r="KM122" s="29"/>
      <c r="KN122" s="29"/>
      <c r="KO122" s="29"/>
    </row>
    <row r="123" spans="1:301" ht="10" customHeight="1">
      <c r="A123" s="3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30"/>
      <c r="BJ123" s="29"/>
      <c r="BK123" s="30"/>
      <c r="BL123" s="29"/>
      <c r="BM123" s="30"/>
      <c r="BN123" s="29"/>
      <c r="BO123" s="29"/>
      <c r="BP123" s="29"/>
      <c r="BQ123" s="29"/>
      <c r="BR123" s="29"/>
      <c r="BS123" s="29"/>
      <c r="BT123" s="29"/>
      <c r="BU123" s="29"/>
      <c r="BV123" s="29"/>
      <c r="BW123" s="29"/>
      <c r="BX123" s="29"/>
      <c r="BY123" s="29"/>
      <c r="BZ123" s="29"/>
      <c r="CA123" s="29"/>
      <c r="CB123" s="29"/>
      <c r="CC123" s="29"/>
      <c r="CD123" s="29"/>
      <c r="CE123" s="29"/>
      <c r="CF123" s="29"/>
      <c r="CG123" s="29"/>
      <c r="CH123" s="29"/>
      <c r="CI123" s="29"/>
      <c r="CJ123" s="29"/>
      <c r="CK123" s="29"/>
      <c r="CL123" s="29"/>
      <c r="CM123" s="29"/>
      <c r="CN123" s="29"/>
      <c r="CO123" s="29"/>
      <c r="CP123" s="29"/>
      <c r="CQ123" s="29"/>
      <c r="CR123" s="29"/>
      <c r="CS123" s="29"/>
      <c r="CT123" s="29"/>
      <c r="CU123" s="29"/>
      <c r="CV123" s="29"/>
      <c r="CW123" s="29"/>
      <c r="CX123" s="29"/>
      <c r="CY123" s="29"/>
      <c r="CZ123" s="29"/>
      <c r="DA123" s="29"/>
      <c r="DB123" s="29"/>
      <c r="DC123" s="29"/>
      <c r="DD123" s="29"/>
      <c r="DE123" s="29"/>
      <c r="DF123" s="29"/>
      <c r="DG123" s="29"/>
      <c r="DH123" s="29"/>
      <c r="DI123" s="29"/>
      <c r="DJ123" s="29"/>
      <c r="DK123" s="29"/>
      <c r="DL123" s="29"/>
      <c r="DM123" s="29"/>
      <c r="DN123" s="29"/>
      <c r="DO123" s="29"/>
      <c r="DP123" s="29"/>
      <c r="DQ123" s="29"/>
      <c r="DR123" s="29"/>
      <c r="DS123" s="29"/>
      <c r="DT123" s="29"/>
      <c r="DU123" s="29"/>
      <c r="DV123" s="29"/>
      <c r="DW123" s="29"/>
      <c r="DX123" s="29"/>
      <c r="DY123" s="29"/>
      <c r="DZ123" s="29"/>
      <c r="EA123" s="29"/>
      <c r="EB123" s="29"/>
      <c r="EC123" s="29"/>
      <c r="ED123" s="29"/>
      <c r="EE123" s="29"/>
      <c r="EF123" s="29"/>
      <c r="EG123" s="29"/>
      <c r="EH123" s="29"/>
      <c r="EI123" s="29"/>
      <c r="EJ123" s="29"/>
      <c r="EK123" s="29"/>
      <c r="EL123" s="29"/>
      <c r="EM123" s="29"/>
      <c r="EN123" s="29"/>
      <c r="EO123" s="29"/>
      <c r="EP123" s="29"/>
      <c r="EQ123" s="29"/>
      <c r="ER123" s="29"/>
      <c r="ES123" s="29"/>
      <c r="ET123" s="29"/>
      <c r="EU123" s="29"/>
      <c r="EV123" s="29"/>
      <c r="EW123" s="29"/>
      <c r="EX123" s="29"/>
      <c r="EY123" s="29"/>
      <c r="EZ123" s="29"/>
      <c r="FA123" s="29"/>
      <c r="FB123" s="29"/>
      <c r="FC123" s="29"/>
      <c r="FD123" s="29"/>
      <c r="FE123" s="29"/>
      <c r="FF123" s="29"/>
      <c r="FG123" s="29"/>
      <c r="FH123" s="29"/>
      <c r="FI123" s="29"/>
      <c r="FJ123" s="29"/>
      <c r="FK123" s="29"/>
      <c r="FL123" s="29"/>
      <c r="FM123" s="29"/>
      <c r="FN123" s="29"/>
      <c r="FO123" s="29"/>
      <c r="FP123" s="29"/>
      <c r="FQ123" s="29"/>
      <c r="FR123" s="29"/>
      <c r="FS123" s="29"/>
      <c r="FT123" s="29"/>
      <c r="FU123" s="29"/>
      <c r="FV123" s="29"/>
      <c r="FW123" s="29"/>
      <c r="FX123" s="29"/>
      <c r="FY123" s="29"/>
      <c r="FZ123" s="29"/>
      <c r="GA123" s="29"/>
      <c r="GB123" s="29"/>
      <c r="GC123" s="29"/>
      <c r="GD123" s="29"/>
      <c r="GE123" s="29"/>
      <c r="GF123" s="29"/>
      <c r="GG123" s="29"/>
      <c r="GH123" s="29"/>
      <c r="GI123" s="29"/>
      <c r="GJ123" s="29"/>
      <c r="GK123" s="29"/>
      <c r="GL123" s="29"/>
      <c r="GM123" s="29"/>
      <c r="GN123" s="29"/>
      <c r="GO123" s="29"/>
      <c r="GP123" s="29"/>
      <c r="GQ123" s="29"/>
      <c r="GR123" s="29"/>
      <c r="GS123" s="29"/>
      <c r="GT123" s="29"/>
      <c r="GU123" s="29"/>
      <c r="GV123" s="29"/>
      <c r="GW123" s="29"/>
      <c r="GX123" s="29"/>
      <c r="GY123" s="29"/>
      <c r="GZ123" s="29"/>
      <c r="HA123" s="29"/>
      <c r="HB123" s="29"/>
      <c r="HC123" s="29"/>
      <c r="HD123" s="29"/>
      <c r="HE123" s="29"/>
      <c r="HF123" s="29"/>
      <c r="HG123" s="29"/>
      <c r="HH123" s="29"/>
      <c r="HI123" s="29"/>
      <c r="HJ123" s="29"/>
      <c r="HK123" s="29"/>
      <c r="HL123" s="29"/>
      <c r="HM123" s="29"/>
      <c r="HN123" s="29"/>
      <c r="HO123" s="29"/>
      <c r="HP123" s="29"/>
      <c r="HQ123" s="29"/>
      <c r="HR123" s="29"/>
      <c r="HS123" s="29"/>
      <c r="HT123" s="29"/>
      <c r="HU123" s="29"/>
      <c r="HV123" s="29"/>
      <c r="HW123" s="29"/>
      <c r="HX123" s="29"/>
      <c r="HY123" s="29"/>
      <c r="HZ123" s="29"/>
      <c r="IA123" s="29"/>
      <c r="IB123" s="29"/>
      <c r="IC123" s="29"/>
      <c r="ID123" s="29"/>
      <c r="IE123" s="29"/>
      <c r="IF123" s="29"/>
      <c r="IG123" s="29"/>
      <c r="IH123" s="29"/>
      <c r="II123" s="29"/>
      <c r="IJ123" s="29"/>
      <c r="IK123" s="29"/>
      <c r="IL123" s="29"/>
      <c r="IM123" s="29"/>
      <c r="IN123" s="29"/>
      <c r="IO123" s="29"/>
      <c r="IP123" s="29"/>
      <c r="IQ123" s="29"/>
      <c r="IR123" s="29"/>
      <c r="IS123" s="29"/>
      <c r="IT123" s="29"/>
      <c r="IU123" s="29"/>
      <c r="IV123" s="29"/>
      <c r="IW123" s="29"/>
      <c r="IX123" s="29"/>
      <c r="IY123" s="29"/>
      <c r="IZ123" s="29"/>
      <c r="JA123" s="29"/>
      <c r="JB123" s="29"/>
      <c r="JC123" s="29"/>
      <c r="JD123" s="29"/>
      <c r="JE123" s="29"/>
      <c r="JF123" s="29"/>
      <c r="JG123" s="29"/>
      <c r="JH123" s="29"/>
      <c r="JI123" s="29"/>
      <c r="JJ123" s="29"/>
      <c r="JK123" s="29"/>
      <c r="JL123" s="29"/>
      <c r="JM123" s="29"/>
      <c r="JN123" s="29"/>
      <c r="JO123" s="29"/>
      <c r="JP123" s="29"/>
      <c r="JQ123" s="29"/>
      <c r="JR123" s="29"/>
      <c r="JS123" s="29"/>
      <c r="JT123" s="29"/>
      <c r="JU123" s="29"/>
      <c r="JV123" s="29"/>
      <c r="JW123" s="29"/>
      <c r="JX123" s="29"/>
      <c r="JY123" s="29"/>
      <c r="JZ123" s="29"/>
      <c r="KA123" s="29"/>
      <c r="KB123" s="29"/>
      <c r="KC123" s="29"/>
      <c r="KD123" s="29"/>
      <c r="KE123" s="29"/>
      <c r="KF123" s="29"/>
      <c r="KG123" s="29"/>
      <c r="KH123" s="29"/>
      <c r="KI123" s="29"/>
      <c r="KJ123" s="29"/>
      <c r="KK123" s="29"/>
      <c r="KL123" s="29"/>
      <c r="KM123" s="29"/>
      <c r="KN123" s="29"/>
      <c r="KO123" s="29"/>
    </row>
    <row r="124" spans="1:301" ht="10" customHeight="1">
      <c r="A124" s="3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30"/>
      <c r="BJ124" s="29"/>
      <c r="BK124" s="30"/>
      <c r="BL124" s="29"/>
      <c r="BM124" s="30"/>
      <c r="BN124" s="29"/>
      <c r="BO124" s="29"/>
      <c r="BP124" s="29"/>
      <c r="BQ124" s="29"/>
      <c r="BR124" s="29"/>
      <c r="BS124" s="29"/>
      <c r="BT124" s="29"/>
      <c r="BU124" s="29"/>
      <c r="BV124" s="29"/>
      <c r="BW124" s="29"/>
      <c r="BX124" s="29"/>
      <c r="BY124" s="29"/>
      <c r="BZ124" s="29"/>
      <c r="CA124" s="29"/>
      <c r="CB124" s="29"/>
      <c r="CC124" s="29"/>
      <c r="CD124" s="29"/>
      <c r="CE124" s="29"/>
      <c r="CF124" s="29"/>
      <c r="CG124" s="29"/>
      <c r="CH124" s="29"/>
      <c r="CI124" s="29"/>
      <c r="CJ124" s="29"/>
      <c r="CK124" s="29"/>
      <c r="CL124" s="29"/>
      <c r="CM124" s="29"/>
      <c r="CN124" s="29"/>
      <c r="CO124" s="29"/>
      <c r="CP124" s="29"/>
      <c r="CQ124" s="29"/>
      <c r="CR124" s="29"/>
      <c r="CS124" s="29"/>
      <c r="CT124" s="29"/>
      <c r="CU124" s="29"/>
      <c r="CV124" s="29"/>
      <c r="CW124" s="29"/>
      <c r="CX124" s="29"/>
      <c r="CY124" s="29"/>
      <c r="CZ124" s="29"/>
      <c r="DA124" s="29"/>
      <c r="DB124" s="29"/>
      <c r="DC124" s="29"/>
      <c r="DD124" s="29"/>
      <c r="DE124" s="29"/>
      <c r="DF124" s="29"/>
      <c r="DG124" s="29"/>
      <c r="DH124" s="29"/>
      <c r="DI124" s="29"/>
      <c r="DJ124" s="29"/>
      <c r="DK124" s="29"/>
      <c r="DL124" s="29"/>
      <c r="DM124" s="29"/>
      <c r="DN124" s="29"/>
      <c r="DO124" s="29"/>
      <c r="DP124" s="29"/>
      <c r="DQ124" s="29"/>
      <c r="DR124" s="29"/>
      <c r="DS124" s="29"/>
      <c r="DT124" s="29"/>
      <c r="DU124" s="29"/>
      <c r="DV124" s="29"/>
      <c r="DW124" s="29"/>
      <c r="DX124" s="29"/>
      <c r="DY124" s="29"/>
      <c r="DZ124" s="29"/>
      <c r="EA124" s="29"/>
      <c r="EB124" s="29"/>
      <c r="EC124" s="29"/>
      <c r="ED124" s="29"/>
      <c r="EE124" s="29"/>
      <c r="EF124" s="29"/>
      <c r="EG124" s="29"/>
      <c r="EH124" s="29"/>
      <c r="EI124" s="29"/>
      <c r="EJ124" s="29"/>
      <c r="EK124" s="29"/>
      <c r="EL124" s="29"/>
      <c r="EM124" s="29"/>
      <c r="EN124" s="29"/>
      <c r="EO124" s="29"/>
      <c r="EP124" s="29"/>
      <c r="EQ124" s="29"/>
      <c r="ER124" s="29"/>
      <c r="ES124" s="29"/>
      <c r="ET124" s="29"/>
      <c r="EU124" s="29"/>
      <c r="EV124" s="29"/>
      <c r="EW124" s="29"/>
      <c r="EX124" s="29"/>
      <c r="EY124" s="29"/>
      <c r="EZ124" s="29"/>
      <c r="FA124" s="29"/>
      <c r="FB124" s="29"/>
      <c r="FC124" s="29"/>
      <c r="FD124" s="29"/>
      <c r="FE124" s="29"/>
      <c r="FF124" s="29"/>
      <c r="FG124" s="29"/>
      <c r="FH124" s="29"/>
      <c r="FI124" s="29"/>
      <c r="FJ124" s="29"/>
      <c r="FK124" s="29"/>
      <c r="FL124" s="29"/>
      <c r="FM124" s="29"/>
      <c r="FN124" s="29"/>
      <c r="FO124" s="29"/>
      <c r="FP124" s="29"/>
      <c r="FQ124" s="29"/>
      <c r="FR124" s="29"/>
      <c r="FS124" s="29"/>
      <c r="FT124" s="29"/>
      <c r="FU124" s="29"/>
      <c r="FV124" s="29"/>
      <c r="FW124" s="29"/>
      <c r="FX124" s="29"/>
      <c r="FY124" s="29"/>
      <c r="FZ124" s="29"/>
      <c r="GA124" s="29"/>
      <c r="GB124" s="29"/>
      <c r="GC124" s="29"/>
      <c r="GD124" s="29"/>
      <c r="GE124" s="29"/>
      <c r="GF124" s="29"/>
      <c r="GG124" s="29"/>
      <c r="GH124" s="29"/>
      <c r="GI124" s="29"/>
      <c r="GJ124" s="29"/>
      <c r="GK124" s="29"/>
      <c r="GL124" s="29"/>
      <c r="GM124" s="29"/>
      <c r="GN124" s="29"/>
      <c r="GO124" s="29"/>
      <c r="GP124" s="29"/>
      <c r="GQ124" s="29"/>
      <c r="GR124" s="29"/>
      <c r="GS124" s="29"/>
      <c r="GT124" s="29"/>
      <c r="GU124" s="29"/>
      <c r="GV124" s="29"/>
      <c r="GW124" s="29"/>
      <c r="GX124" s="29"/>
      <c r="GY124" s="29"/>
      <c r="GZ124" s="29"/>
      <c r="HA124" s="29"/>
      <c r="HB124" s="29"/>
      <c r="HC124" s="29"/>
      <c r="HD124" s="29"/>
      <c r="HE124" s="29"/>
      <c r="HF124" s="29"/>
      <c r="HG124" s="29"/>
      <c r="HH124" s="29"/>
      <c r="HI124" s="29"/>
      <c r="HJ124" s="29"/>
      <c r="HK124" s="29"/>
      <c r="HL124" s="29"/>
      <c r="HM124" s="29"/>
      <c r="HN124" s="29"/>
      <c r="HO124" s="29"/>
      <c r="HP124" s="29"/>
      <c r="HQ124" s="29"/>
      <c r="HR124" s="29"/>
      <c r="HS124" s="29"/>
      <c r="HT124" s="29"/>
      <c r="HU124" s="29"/>
      <c r="HV124" s="29"/>
      <c r="HW124" s="29"/>
      <c r="HX124" s="29"/>
      <c r="HY124" s="29"/>
      <c r="HZ124" s="29"/>
      <c r="IA124" s="29"/>
      <c r="IB124" s="29"/>
      <c r="IC124" s="29"/>
      <c r="ID124" s="29"/>
      <c r="IE124" s="29"/>
      <c r="IF124" s="29"/>
      <c r="IG124" s="29"/>
      <c r="IH124" s="29"/>
      <c r="II124" s="29"/>
      <c r="IJ124" s="29"/>
      <c r="IK124" s="29"/>
      <c r="IL124" s="29"/>
      <c r="IM124" s="29"/>
      <c r="IN124" s="29"/>
      <c r="IO124" s="29"/>
      <c r="IP124" s="29"/>
      <c r="IQ124" s="29"/>
      <c r="IR124" s="29"/>
      <c r="IS124" s="29"/>
      <c r="IT124" s="29"/>
      <c r="IU124" s="29"/>
      <c r="IV124" s="29"/>
      <c r="IW124" s="29"/>
      <c r="IX124" s="29"/>
      <c r="IY124" s="29"/>
      <c r="IZ124" s="29"/>
      <c r="JA124" s="29"/>
      <c r="JB124" s="29"/>
      <c r="JC124" s="29"/>
      <c r="JD124" s="29"/>
      <c r="JE124" s="29"/>
      <c r="JF124" s="29"/>
      <c r="JG124" s="29"/>
      <c r="JH124" s="29"/>
      <c r="JI124" s="29"/>
      <c r="JJ124" s="29"/>
      <c r="JK124" s="29"/>
      <c r="JL124" s="29"/>
      <c r="JM124" s="29"/>
      <c r="JN124" s="29"/>
      <c r="JO124" s="29"/>
      <c r="JP124" s="29"/>
      <c r="JQ124" s="29"/>
      <c r="JR124" s="29"/>
      <c r="JS124" s="29"/>
      <c r="JT124" s="29"/>
      <c r="JU124" s="29"/>
      <c r="JV124" s="29"/>
      <c r="JW124" s="29"/>
      <c r="JX124" s="29"/>
      <c r="JY124" s="29"/>
      <c r="JZ124" s="29"/>
      <c r="KA124" s="29"/>
      <c r="KB124" s="29"/>
      <c r="KC124" s="29"/>
      <c r="KD124" s="29"/>
      <c r="KE124" s="29"/>
      <c r="KF124" s="29"/>
      <c r="KG124" s="29"/>
      <c r="KH124" s="29"/>
      <c r="KI124" s="29"/>
      <c r="KJ124" s="29"/>
      <c r="KK124" s="29"/>
      <c r="KL124" s="29"/>
      <c r="KM124" s="29"/>
      <c r="KN124" s="29"/>
      <c r="KO124" s="29"/>
    </row>
    <row r="125" spans="1:301" ht="10" customHeight="1">
      <c r="A125" s="3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30"/>
      <c r="BJ125" s="29"/>
      <c r="BK125" s="30"/>
      <c r="BL125" s="29"/>
      <c r="BM125" s="30"/>
      <c r="BN125" s="29"/>
      <c r="BO125" s="29"/>
      <c r="BP125" s="29"/>
      <c r="BQ125" s="29"/>
      <c r="BR125" s="29"/>
      <c r="BS125" s="29"/>
      <c r="BT125" s="29"/>
      <c r="BU125" s="29"/>
      <c r="BV125" s="29"/>
      <c r="BW125" s="29"/>
      <c r="BX125" s="29"/>
      <c r="BY125" s="29"/>
      <c r="BZ125" s="29"/>
      <c r="CA125" s="29"/>
      <c r="CB125" s="29"/>
      <c r="CC125" s="29"/>
      <c r="CD125" s="29"/>
      <c r="CE125" s="29"/>
      <c r="CF125" s="29"/>
      <c r="CG125" s="29"/>
      <c r="CH125" s="29"/>
      <c r="CI125" s="29"/>
      <c r="CJ125" s="29"/>
      <c r="CK125" s="29"/>
      <c r="CL125" s="29"/>
      <c r="CM125" s="29"/>
      <c r="CN125" s="29"/>
      <c r="CO125" s="29"/>
      <c r="CP125" s="29"/>
      <c r="CQ125" s="29"/>
      <c r="CR125" s="29"/>
      <c r="CS125" s="29"/>
      <c r="CT125" s="29"/>
      <c r="CU125" s="29"/>
      <c r="CV125" s="29"/>
      <c r="CW125" s="29"/>
      <c r="CX125" s="29"/>
      <c r="CY125" s="29"/>
      <c r="CZ125" s="29"/>
      <c r="DA125" s="29"/>
      <c r="DB125" s="29"/>
      <c r="DC125" s="29"/>
      <c r="DD125" s="29"/>
      <c r="DE125" s="29"/>
      <c r="DF125" s="29"/>
      <c r="DG125" s="29"/>
      <c r="DH125" s="29"/>
      <c r="DI125" s="29"/>
      <c r="DJ125" s="29"/>
      <c r="DK125" s="29"/>
      <c r="DL125" s="29"/>
      <c r="DM125" s="29"/>
      <c r="DN125" s="29"/>
      <c r="DO125" s="29"/>
      <c r="DP125" s="29"/>
      <c r="DQ125" s="29"/>
      <c r="DR125" s="29"/>
      <c r="DS125" s="29"/>
      <c r="DT125" s="29"/>
      <c r="DU125" s="29"/>
      <c r="DV125" s="29"/>
      <c r="DW125" s="29"/>
      <c r="DX125" s="29"/>
      <c r="DY125" s="29"/>
      <c r="DZ125" s="29"/>
      <c r="EA125" s="29"/>
      <c r="EB125" s="29"/>
      <c r="EC125" s="29"/>
      <c r="ED125" s="29"/>
      <c r="EE125" s="29"/>
      <c r="EF125" s="29"/>
      <c r="EG125" s="29"/>
      <c r="EH125" s="29"/>
      <c r="EI125" s="29"/>
      <c r="EJ125" s="29"/>
      <c r="EK125" s="29"/>
      <c r="EL125" s="29"/>
      <c r="EM125" s="29"/>
      <c r="EN125" s="29"/>
      <c r="EO125" s="29"/>
      <c r="EP125" s="29"/>
      <c r="EQ125" s="29"/>
      <c r="ER125" s="29"/>
      <c r="ES125" s="29"/>
      <c r="ET125" s="29"/>
      <c r="EU125" s="29"/>
      <c r="EV125" s="29"/>
      <c r="EW125" s="29"/>
      <c r="EX125" s="29"/>
      <c r="EY125" s="29"/>
      <c r="EZ125" s="29"/>
      <c r="FA125" s="29"/>
      <c r="FB125" s="29"/>
      <c r="FC125" s="29"/>
      <c r="FD125" s="29"/>
      <c r="FE125" s="29"/>
      <c r="FF125" s="29"/>
      <c r="FG125" s="29"/>
      <c r="FH125" s="29"/>
      <c r="FI125" s="29"/>
      <c r="FJ125" s="29"/>
      <c r="FK125" s="29"/>
      <c r="FL125" s="29"/>
      <c r="FM125" s="29"/>
      <c r="FN125" s="29"/>
      <c r="FO125" s="29"/>
      <c r="FP125" s="29"/>
      <c r="FQ125" s="29"/>
      <c r="FR125" s="29"/>
      <c r="FS125" s="29"/>
      <c r="FT125" s="29"/>
      <c r="FU125" s="29"/>
      <c r="FV125" s="29"/>
      <c r="FW125" s="29"/>
      <c r="FX125" s="29"/>
      <c r="FY125" s="29"/>
      <c r="FZ125" s="29"/>
      <c r="GA125" s="29"/>
      <c r="GB125" s="29"/>
      <c r="GC125" s="29"/>
      <c r="GD125" s="29"/>
      <c r="GE125" s="29"/>
      <c r="GF125" s="29"/>
      <c r="GG125" s="29"/>
      <c r="GH125" s="29"/>
      <c r="GI125" s="29"/>
      <c r="GJ125" s="29"/>
      <c r="GK125" s="29"/>
      <c r="GL125" s="29"/>
      <c r="GM125" s="29"/>
      <c r="GN125" s="29"/>
      <c r="GO125" s="29"/>
      <c r="GP125" s="29"/>
      <c r="GQ125" s="29"/>
      <c r="GR125" s="29"/>
      <c r="GS125" s="29"/>
      <c r="GT125" s="29"/>
      <c r="GU125" s="29"/>
      <c r="GV125" s="29"/>
      <c r="GW125" s="29"/>
      <c r="GX125" s="29"/>
      <c r="GY125" s="29"/>
      <c r="GZ125" s="29"/>
      <c r="HA125" s="29"/>
      <c r="HB125" s="29"/>
      <c r="HC125" s="29"/>
      <c r="HD125" s="29"/>
      <c r="HE125" s="29"/>
      <c r="HF125" s="29"/>
      <c r="HG125" s="29"/>
      <c r="HH125" s="29"/>
      <c r="HI125" s="29"/>
      <c r="HJ125" s="29"/>
      <c r="HK125" s="29"/>
      <c r="HL125" s="29"/>
      <c r="HM125" s="29"/>
      <c r="HN125" s="29"/>
      <c r="HO125" s="29"/>
      <c r="HP125" s="29"/>
      <c r="HQ125" s="29"/>
      <c r="HR125" s="29"/>
      <c r="HS125" s="29"/>
      <c r="HT125" s="29"/>
      <c r="HU125" s="29"/>
      <c r="HV125" s="29"/>
      <c r="HW125" s="29"/>
      <c r="HX125" s="29"/>
      <c r="HY125" s="29"/>
      <c r="HZ125" s="29"/>
      <c r="IA125" s="29"/>
      <c r="IB125" s="29"/>
      <c r="IC125" s="29"/>
      <c r="ID125" s="29"/>
      <c r="IE125" s="29"/>
      <c r="IF125" s="29"/>
      <c r="IG125" s="29"/>
      <c r="IH125" s="29"/>
      <c r="II125" s="29"/>
      <c r="IJ125" s="29"/>
      <c r="IK125" s="29"/>
      <c r="IL125" s="29"/>
      <c r="IM125" s="29"/>
      <c r="IN125" s="29"/>
      <c r="IO125" s="29"/>
      <c r="IP125" s="29"/>
      <c r="IQ125" s="29"/>
      <c r="IR125" s="29"/>
      <c r="IS125" s="29"/>
      <c r="IT125" s="29"/>
      <c r="IU125" s="29"/>
      <c r="IV125" s="29"/>
      <c r="IW125" s="29"/>
      <c r="IX125" s="29"/>
      <c r="IY125" s="29"/>
      <c r="IZ125" s="29"/>
      <c r="JA125" s="29"/>
      <c r="JB125" s="29"/>
      <c r="JC125" s="29"/>
      <c r="JD125" s="29"/>
      <c r="JE125" s="29"/>
      <c r="JF125" s="29"/>
      <c r="JG125" s="29"/>
      <c r="JH125" s="29"/>
      <c r="JI125" s="29"/>
      <c r="JJ125" s="29"/>
      <c r="JK125" s="29"/>
      <c r="JL125" s="29"/>
      <c r="JM125" s="29"/>
      <c r="JN125" s="29"/>
      <c r="JO125" s="29"/>
      <c r="JP125" s="29"/>
      <c r="JQ125" s="29"/>
      <c r="JR125" s="29"/>
      <c r="JS125" s="29"/>
      <c r="JT125" s="29"/>
      <c r="JU125" s="29"/>
      <c r="JV125" s="29"/>
      <c r="JW125" s="29"/>
      <c r="JX125" s="29"/>
      <c r="JY125" s="29"/>
      <c r="JZ125" s="29"/>
      <c r="KA125" s="29"/>
      <c r="KB125" s="29"/>
      <c r="KC125" s="29"/>
      <c r="KD125" s="29"/>
      <c r="KE125" s="29"/>
      <c r="KF125" s="29"/>
      <c r="KG125" s="29"/>
      <c r="KH125" s="29"/>
      <c r="KI125" s="29"/>
      <c r="KJ125" s="29"/>
      <c r="KK125" s="29"/>
      <c r="KL125" s="29"/>
      <c r="KM125" s="29"/>
      <c r="KN125" s="29"/>
      <c r="KO125" s="29"/>
    </row>
    <row r="126" spans="1:301" ht="10" customHeight="1">
      <c r="A126" s="3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30"/>
      <c r="BJ126" s="29"/>
      <c r="BK126" s="30"/>
      <c r="BL126" s="29"/>
      <c r="BM126" s="30"/>
      <c r="BN126" s="29"/>
      <c r="BO126" s="29"/>
      <c r="BP126" s="29"/>
      <c r="BQ126" s="29"/>
      <c r="BR126" s="29"/>
      <c r="BS126" s="29"/>
      <c r="BT126" s="29"/>
      <c r="BU126" s="29"/>
      <c r="BV126" s="29"/>
      <c r="BW126" s="29"/>
      <c r="BX126" s="29"/>
      <c r="BY126" s="29"/>
      <c r="BZ126" s="29"/>
      <c r="CA126" s="29"/>
      <c r="CB126" s="29"/>
      <c r="CC126" s="29"/>
      <c r="CD126" s="29"/>
      <c r="CE126" s="29"/>
      <c r="CF126" s="29"/>
      <c r="CG126" s="29"/>
      <c r="CH126" s="29"/>
      <c r="CI126" s="29"/>
      <c r="CJ126" s="29"/>
      <c r="CK126" s="29"/>
      <c r="CL126" s="29"/>
      <c r="CM126" s="29"/>
      <c r="CN126" s="29"/>
      <c r="CO126" s="29"/>
      <c r="CP126" s="29"/>
      <c r="CQ126" s="29"/>
      <c r="CR126" s="29"/>
      <c r="CS126" s="29"/>
      <c r="CT126" s="29"/>
      <c r="CU126" s="29"/>
      <c r="CV126" s="29"/>
      <c r="CW126" s="29"/>
      <c r="CX126" s="29"/>
      <c r="CY126" s="29"/>
      <c r="CZ126" s="29"/>
      <c r="DA126" s="29"/>
      <c r="DB126" s="29"/>
      <c r="DC126" s="29"/>
      <c r="DD126" s="29"/>
      <c r="DE126" s="29"/>
      <c r="DF126" s="29"/>
      <c r="DG126" s="29"/>
      <c r="DH126" s="29"/>
      <c r="DI126" s="29"/>
      <c r="DJ126" s="29"/>
      <c r="DK126" s="29"/>
      <c r="DL126" s="29"/>
      <c r="DM126" s="29"/>
      <c r="DN126" s="29"/>
      <c r="DO126" s="29"/>
      <c r="DP126" s="29"/>
      <c r="DQ126" s="29"/>
      <c r="DR126" s="29"/>
      <c r="DS126" s="29"/>
      <c r="DT126" s="29"/>
      <c r="DU126" s="29"/>
      <c r="DV126" s="29"/>
      <c r="DW126" s="29"/>
      <c r="DX126" s="29"/>
      <c r="DY126" s="29"/>
      <c r="DZ126" s="29"/>
      <c r="EA126" s="29"/>
      <c r="EB126" s="29"/>
      <c r="EC126" s="29"/>
      <c r="ED126" s="29"/>
      <c r="EE126" s="29"/>
      <c r="EF126" s="29"/>
      <c r="EG126" s="29"/>
      <c r="EH126" s="29"/>
      <c r="EI126" s="29"/>
      <c r="EJ126" s="29"/>
      <c r="EK126" s="29"/>
      <c r="EL126" s="29"/>
      <c r="EM126" s="29"/>
      <c r="EN126" s="29"/>
      <c r="EO126" s="29"/>
      <c r="EP126" s="29"/>
      <c r="EQ126" s="29"/>
      <c r="ER126" s="29"/>
      <c r="ES126" s="29"/>
      <c r="ET126" s="29"/>
      <c r="EU126" s="29"/>
      <c r="EV126" s="29"/>
      <c r="EW126" s="29"/>
      <c r="EX126" s="29"/>
      <c r="EY126" s="29"/>
      <c r="EZ126" s="29"/>
      <c r="FA126" s="29"/>
      <c r="FB126" s="29"/>
      <c r="FC126" s="29"/>
      <c r="FD126" s="29"/>
      <c r="FE126" s="29"/>
      <c r="FF126" s="29"/>
      <c r="FG126" s="29"/>
      <c r="FH126" s="29"/>
      <c r="FI126" s="29"/>
      <c r="FJ126" s="29"/>
      <c r="FK126" s="29"/>
      <c r="FL126" s="29"/>
      <c r="FM126" s="29"/>
      <c r="FN126" s="29"/>
      <c r="FO126" s="29"/>
      <c r="FP126" s="29"/>
      <c r="FQ126" s="29"/>
      <c r="FR126" s="29"/>
      <c r="FS126" s="29"/>
      <c r="FT126" s="29"/>
      <c r="FU126" s="29"/>
      <c r="FV126" s="29"/>
      <c r="FW126" s="29"/>
      <c r="FX126" s="29"/>
      <c r="FY126" s="29"/>
      <c r="FZ126" s="29"/>
      <c r="GA126" s="29"/>
      <c r="GB126" s="29"/>
      <c r="GC126" s="29"/>
      <c r="GD126" s="29"/>
      <c r="GE126" s="29"/>
      <c r="GF126" s="29"/>
      <c r="GG126" s="29"/>
      <c r="GH126" s="29"/>
      <c r="GI126" s="29"/>
      <c r="GJ126" s="29"/>
      <c r="GK126" s="29"/>
      <c r="GL126" s="29"/>
      <c r="GM126" s="29"/>
      <c r="GN126" s="29"/>
      <c r="GO126" s="29"/>
      <c r="GP126" s="29"/>
      <c r="GQ126" s="29"/>
      <c r="GR126" s="29"/>
      <c r="GS126" s="29"/>
      <c r="GT126" s="29"/>
      <c r="GU126" s="29"/>
      <c r="GV126" s="29"/>
      <c r="GW126" s="29"/>
      <c r="GX126" s="29"/>
      <c r="GY126" s="29"/>
      <c r="GZ126" s="29"/>
      <c r="HA126" s="29"/>
      <c r="HB126" s="29"/>
      <c r="HC126" s="29"/>
      <c r="HD126" s="29"/>
      <c r="HE126" s="29"/>
      <c r="HF126" s="29"/>
      <c r="HG126" s="29"/>
      <c r="HH126" s="29"/>
      <c r="HI126" s="29"/>
      <c r="HJ126" s="29"/>
      <c r="HK126" s="29"/>
      <c r="HL126" s="29"/>
      <c r="HM126" s="29"/>
      <c r="HN126" s="29"/>
      <c r="HO126" s="29"/>
      <c r="HP126" s="29"/>
      <c r="HQ126" s="29"/>
      <c r="HR126" s="29"/>
      <c r="HS126" s="29"/>
      <c r="HT126" s="29"/>
      <c r="HU126" s="29"/>
      <c r="HV126" s="29"/>
      <c r="HW126" s="29"/>
      <c r="HX126" s="29"/>
      <c r="HY126" s="29"/>
      <c r="HZ126" s="29"/>
      <c r="IA126" s="29"/>
      <c r="IB126" s="29"/>
      <c r="IC126" s="29"/>
      <c r="ID126" s="29"/>
      <c r="IE126" s="29"/>
      <c r="IF126" s="29"/>
      <c r="IG126" s="29"/>
      <c r="IH126" s="29"/>
      <c r="II126" s="29"/>
      <c r="IJ126" s="29"/>
      <c r="IK126" s="29"/>
      <c r="IL126" s="29"/>
      <c r="IM126" s="29"/>
      <c r="IN126" s="29"/>
      <c r="IO126" s="29"/>
      <c r="IP126" s="29"/>
      <c r="IQ126" s="29"/>
      <c r="IR126" s="29"/>
      <c r="IS126" s="29"/>
      <c r="IT126" s="29"/>
      <c r="IU126" s="29"/>
      <c r="IV126" s="29"/>
      <c r="IW126" s="29"/>
      <c r="IX126" s="29"/>
      <c r="IY126" s="29"/>
      <c r="IZ126" s="29"/>
      <c r="JA126" s="29"/>
      <c r="JB126" s="29"/>
      <c r="JC126" s="29"/>
      <c r="JD126" s="29"/>
      <c r="JE126" s="29"/>
      <c r="JF126" s="29"/>
      <c r="JG126" s="29"/>
      <c r="JH126" s="29"/>
      <c r="JI126" s="29"/>
      <c r="JJ126" s="29"/>
      <c r="JK126" s="29"/>
      <c r="JL126" s="29"/>
      <c r="JM126" s="29"/>
      <c r="JN126" s="29"/>
      <c r="JO126" s="29"/>
      <c r="JP126" s="29"/>
      <c r="JQ126" s="29"/>
      <c r="JR126" s="29"/>
      <c r="JS126" s="29"/>
      <c r="JT126" s="29"/>
      <c r="JU126" s="29"/>
      <c r="JV126" s="29"/>
      <c r="JW126" s="29"/>
      <c r="JX126" s="29"/>
      <c r="JY126" s="29"/>
      <c r="JZ126" s="29"/>
      <c r="KA126" s="29"/>
      <c r="KB126" s="29"/>
      <c r="KC126" s="29"/>
      <c r="KD126" s="29"/>
      <c r="KE126" s="29"/>
      <c r="KF126" s="29"/>
      <c r="KG126" s="29"/>
      <c r="KH126" s="29"/>
      <c r="KI126" s="29"/>
      <c r="KJ126" s="29"/>
      <c r="KK126" s="29"/>
      <c r="KL126" s="29"/>
      <c r="KM126" s="29"/>
      <c r="KN126" s="29"/>
      <c r="KO126" s="29"/>
    </row>
    <row r="128" spans="1:301" ht="10" customHeight="1">
      <c r="A128" s="39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39"/>
      <c r="BJ128" s="41"/>
      <c r="BK128" s="39"/>
      <c r="BL128" s="41"/>
      <c r="BM128" s="39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  <c r="EA128" s="41"/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  <c r="IN128" s="41"/>
      <c r="IO128" s="41"/>
      <c r="IP128" s="41"/>
      <c r="IQ128" s="41"/>
      <c r="IR128" s="41"/>
      <c r="IS128" s="41"/>
      <c r="IT128" s="41"/>
      <c r="IU128" s="41"/>
      <c r="IV128" s="41"/>
      <c r="IW128" s="41"/>
      <c r="IX128" s="41"/>
      <c r="IY128" s="41"/>
      <c r="IZ128" s="41"/>
      <c r="JA128" s="41"/>
      <c r="JB128" s="41"/>
      <c r="JC128" s="41"/>
      <c r="JD128" s="41"/>
      <c r="JE128" s="41"/>
      <c r="JF128" s="41"/>
      <c r="JG128" s="41"/>
      <c r="JH128" s="41"/>
      <c r="JI128" s="41"/>
      <c r="JJ128" s="41"/>
      <c r="JK128" s="41"/>
      <c r="JL128" s="41"/>
      <c r="JM128" s="41"/>
      <c r="JN128" s="41"/>
      <c r="JO128" s="41"/>
      <c r="JP128" s="41"/>
      <c r="JQ128" s="41"/>
      <c r="JR128" s="41"/>
      <c r="JS128" s="41"/>
      <c r="JT128" s="41"/>
      <c r="JU128" s="41"/>
      <c r="JV128" s="41"/>
      <c r="JW128" s="41"/>
      <c r="JX128" s="41"/>
      <c r="JY128" s="41"/>
      <c r="JZ128" s="41"/>
      <c r="KA128" s="41"/>
      <c r="KB128" s="41"/>
      <c r="KC128" s="41"/>
      <c r="KD128" s="41"/>
      <c r="KE128" s="41"/>
      <c r="KF128" s="41"/>
      <c r="KG128" s="41"/>
      <c r="KH128" s="41"/>
      <c r="KI128" s="41"/>
      <c r="KJ128" s="41"/>
      <c r="KK128" s="41"/>
      <c r="KL128" s="41"/>
      <c r="KM128" s="41"/>
      <c r="KN128" s="41"/>
      <c r="KO128" s="41"/>
    </row>
    <row r="129" spans="1:301" ht="10" customHeight="1">
      <c r="A129" s="39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39"/>
      <c r="BJ129" s="41"/>
      <c r="BK129" s="39"/>
      <c r="BL129" s="41"/>
      <c r="BM129" s="39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1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  <c r="IN129" s="41"/>
      <c r="IO129" s="41"/>
      <c r="IP129" s="41"/>
      <c r="IQ129" s="41"/>
      <c r="IR129" s="41"/>
      <c r="IS129" s="41"/>
      <c r="IT129" s="41"/>
      <c r="IU129" s="41"/>
      <c r="IV129" s="41"/>
      <c r="IW129" s="41"/>
      <c r="IX129" s="41"/>
      <c r="IY129" s="41"/>
      <c r="IZ129" s="41"/>
      <c r="JA129" s="41"/>
      <c r="JB129" s="41"/>
      <c r="JC129" s="41"/>
      <c r="JD129" s="41"/>
      <c r="JE129" s="41"/>
      <c r="JF129" s="41"/>
      <c r="JG129" s="41"/>
      <c r="JH129" s="41"/>
      <c r="JI129" s="41"/>
      <c r="JJ129" s="41"/>
      <c r="JK129" s="41"/>
      <c r="JL129" s="41"/>
      <c r="JM129" s="41"/>
      <c r="JN129" s="41"/>
      <c r="JO129" s="41"/>
      <c r="JP129" s="41"/>
      <c r="JQ129" s="41"/>
      <c r="JR129" s="41"/>
      <c r="JS129" s="41"/>
      <c r="JT129" s="41"/>
      <c r="JU129" s="41"/>
      <c r="JV129" s="41"/>
      <c r="JW129" s="41"/>
      <c r="JX129" s="41"/>
      <c r="JY129" s="41"/>
      <c r="JZ129" s="41"/>
      <c r="KA129" s="41"/>
      <c r="KB129" s="41"/>
      <c r="KC129" s="41"/>
      <c r="KD129" s="41"/>
      <c r="KE129" s="41"/>
      <c r="KF129" s="41"/>
      <c r="KG129" s="41"/>
      <c r="KH129" s="41"/>
      <c r="KI129" s="41"/>
      <c r="KJ129" s="41"/>
      <c r="KK129" s="41"/>
      <c r="KL129" s="41"/>
      <c r="KM129" s="41"/>
      <c r="KN129" s="41"/>
      <c r="KO129" s="41"/>
    </row>
    <row r="130" spans="1:301" ht="10" customHeight="1">
      <c r="A130" s="39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39"/>
      <c r="BJ130" s="41"/>
      <c r="BK130" s="39"/>
      <c r="BL130" s="41"/>
      <c r="BM130" s="39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1"/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  <c r="IN130" s="41"/>
      <c r="IO130" s="41"/>
      <c r="IP130" s="41"/>
      <c r="IQ130" s="41"/>
      <c r="IR130" s="41"/>
      <c r="IS130" s="41"/>
      <c r="IT130" s="41"/>
      <c r="IU130" s="41"/>
      <c r="IV130" s="41"/>
      <c r="IW130" s="41"/>
      <c r="IX130" s="41"/>
      <c r="IY130" s="41"/>
      <c r="IZ130" s="41"/>
      <c r="JA130" s="41"/>
      <c r="JB130" s="41"/>
      <c r="JC130" s="41"/>
      <c r="JD130" s="41"/>
      <c r="JE130" s="41"/>
      <c r="JF130" s="41"/>
      <c r="JG130" s="41"/>
      <c r="JH130" s="41"/>
      <c r="JI130" s="41"/>
      <c r="JJ130" s="41"/>
      <c r="JK130" s="41"/>
      <c r="JL130" s="41"/>
      <c r="JM130" s="41"/>
      <c r="JN130" s="41"/>
      <c r="JO130" s="41"/>
      <c r="JP130" s="41"/>
      <c r="JQ130" s="41"/>
      <c r="JR130" s="41"/>
      <c r="JS130" s="41"/>
      <c r="JT130" s="41"/>
      <c r="JU130" s="41"/>
      <c r="JV130" s="41"/>
      <c r="JW130" s="41"/>
      <c r="JX130" s="41"/>
      <c r="JY130" s="41"/>
      <c r="JZ130" s="41"/>
      <c r="KA130" s="41"/>
      <c r="KB130" s="41"/>
      <c r="KC130" s="41"/>
      <c r="KD130" s="41"/>
      <c r="KE130" s="41"/>
      <c r="KF130" s="41"/>
      <c r="KG130" s="41"/>
      <c r="KH130" s="41"/>
      <c r="KI130" s="41"/>
      <c r="KJ130" s="41"/>
      <c r="KK130" s="41"/>
      <c r="KL130" s="41"/>
      <c r="KM130" s="41"/>
      <c r="KN130" s="41"/>
      <c r="KO130" s="41"/>
    </row>
    <row r="131" spans="1:301" ht="10" customHeight="1">
      <c r="A131" s="39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39"/>
      <c r="BJ131" s="41"/>
      <c r="BK131" s="39"/>
      <c r="BL131" s="41"/>
      <c r="BM131" s="39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1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  <c r="IN131" s="41"/>
      <c r="IO131" s="41"/>
      <c r="IP131" s="41"/>
      <c r="IQ131" s="41"/>
      <c r="IR131" s="41"/>
      <c r="IS131" s="41"/>
      <c r="IT131" s="41"/>
      <c r="IU131" s="41"/>
      <c r="IV131" s="41"/>
      <c r="IW131" s="41"/>
      <c r="IX131" s="41"/>
      <c r="IY131" s="41"/>
      <c r="IZ131" s="41"/>
      <c r="JA131" s="41"/>
      <c r="JB131" s="41"/>
      <c r="JC131" s="41"/>
      <c r="JD131" s="41"/>
      <c r="JE131" s="41"/>
      <c r="JF131" s="41"/>
      <c r="JG131" s="41"/>
      <c r="JH131" s="41"/>
      <c r="JI131" s="41"/>
      <c r="JJ131" s="41"/>
      <c r="JK131" s="41"/>
      <c r="JL131" s="41"/>
      <c r="JM131" s="41"/>
      <c r="JN131" s="41"/>
      <c r="JO131" s="41"/>
      <c r="JP131" s="41"/>
      <c r="JQ131" s="41"/>
      <c r="JR131" s="41"/>
      <c r="JS131" s="41"/>
      <c r="JT131" s="41"/>
      <c r="JU131" s="41"/>
      <c r="JV131" s="41"/>
      <c r="JW131" s="41"/>
      <c r="JX131" s="41"/>
      <c r="JY131" s="41"/>
      <c r="JZ131" s="41"/>
      <c r="KA131" s="41"/>
      <c r="KB131" s="41"/>
      <c r="KC131" s="41"/>
      <c r="KD131" s="41"/>
      <c r="KE131" s="41"/>
      <c r="KF131" s="41"/>
      <c r="KG131" s="41"/>
      <c r="KH131" s="41"/>
      <c r="KI131" s="41"/>
      <c r="KJ131" s="41"/>
      <c r="KK131" s="41"/>
      <c r="KL131" s="41"/>
      <c r="KM131" s="41"/>
      <c r="KN131" s="41"/>
      <c r="KO131" s="41"/>
    </row>
    <row r="132" spans="1:301" ht="10" customHeight="1">
      <c r="A132" s="39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39"/>
      <c r="BJ132" s="41"/>
      <c r="BK132" s="39"/>
      <c r="BL132" s="41"/>
      <c r="BM132" s="39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  <c r="IN132" s="41"/>
      <c r="IO132" s="41"/>
      <c r="IP132" s="41"/>
      <c r="IQ132" s="41"/>
      <c r="IR132" s="41"/>
      <c r="IS132" s="41"/>
      <c r="IT132" s="41"/>
      <c r="IU132" s="41"/>
      <c r="IV132" s="41"/>
      <c r="IW132" s="41"/>
      <c r="IX132" s="41"/>
      <c r="IY132" s="41"/>
      <c r="IZ132" s="41"/>
      <c r="JA132" s="41"/>
      <c r="JB132" s="41"/>
      <c r="JC132" s="41"/>
      <c r="JD132" s="41"/>
      <c r="JE132" s="41"/>
      <c r="JF132" s="41"/>
      <c r="JG132" s="41"/>
      <c r="JH132" s="41"/>
      <c r="JI132" s="41"/>
      <c r="JJ132" s="41"/>
      <c r="JK132" s="41"/>
      <c r="JL132" s="41"/>
      <c r="JM132" s="41"/>
      <c r="JN132" s="41"/>
      <c r="JO132" s="41"/>
      <c r="JP132" s="41"/>
      <c r="JQ132" s="41"/>
      <c r="JR132" s="41"/>
      <c r="JS132" s="41"/>
      <c r="JT132" s="41"/>
      <c r="JU132" s="41"/>
      <c r="JV132" s="41"/>
      <c r="JW132" s="41"/>
      <c r="JX132" s="41"/>
      <c r="JY132" s="41"/>
      <c r="JZ132" s="41"/>
      <c r="KA132" s="41"/>
      <c r="KB132" s="41"/>
      <c r="KC132" s="41"/>
      <c r="KD132" s="41"/>
      <c r="KE132" s="41"/>
      <c r="KF132" s="41"/>
      <c r="KG132" s="41"/>
      <c r="KH132" s="41"/>
      <c r="KI132" s="41"/>
      <c r="KJ132" s="41"/>
      <c r="KK132" s="41"/>
      <c r="KL132" s="41"/>
      <c r="KM132" s="41"/>
      <c r="KN132" s="41"/>
      <c r="KO132" s="41"/>
    </row>
    <row r="133" spans="1:301" ht="10" customHeight="1">
      <c r="A133" s="39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39"/>
      <c r="BJ133" s="41"/>
      <c r="BK133" s="39"/>
      <c r="BL133" s="41"/>
      <c r="BM133" s="39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1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  <c r="IN133" s="41"/>
      <c r="IO133" s="41"/>
      <c r="IP133" s="41"/>
      <c r="IQ133" s="41"/>
      <c r="IR133" s="41"/>
      <c r="IS133" s="41"/>
      <c r="IT133" s="41"/>
      <c r="IU133" s="41"/>
      <c r="IV133" s="41"/>
      <c r="IW133" s="41"/>
      <c r="IX133" s="41"/>
      <c r="IY133" s="41"/>
      <c r="IZ133" s="41"/>
      <c r="JA133" s="41"/>
      <c r="JB133" s="41"/>
      <c r="JC133" s="41"/>
      <c r="JD133" s="41"/>
      <c r="JE133" s="41"/>
      <c r="JF133" s="41"/>
      <c r="JG133" s="41"/>
      <c r="JH133" s="41"/>
      <c r="JI133" s="41"/>
      <c r="JJ133" s="41"/>
      <c r="JK133" s="41"/>
      <c r="JL133" s="41"/>
      <c r="JM133" s="41"/>
      <c r="JN133" s="41"/>
      <c r="JO133" s="41"/>
      <c r="JP133" s="41"/>
      <c r="JQ133" s="41"/>
      <c r="JR133" s="41"/>
      <c r="JS133" s="41"/>
      <c r="JT133" s="41"/>
      <c r="JU133" s="41"/>
      <c r="JV133" s="41"/>
      <c r="JW133" s="41"/>
      <c r="JX133" s="41"/>
      <c r="JY133" s="41"/>
      <c r="JZ133" s="41"/>
      <c r="KA133" s="41"/>
      <c r="KB133" s="41"/>
      <c r="KC133" s="41"/>
      <c r="KD133" s="41"/>
      <c r="KE133" s="41"/>
      <c r="KF133" s="41"/>
      <c r="KG133" s="41"/>
      <c r="KH133" s="41"/>
      <c r="KI133" s="41"/>
      <c r="KJ133" s="41"/>
      <c r="KK133" s="41"/>
      <c r="KL133" s="41"/>
      <c r="KM133" s="41"/>
      <c r="KN133" s="41"/>
      <c r="KO133" s="41"/>
    </row>
    <row r="134" spans="1:301" ht="10" customHeight="1">
      <c r="A134" s="39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39"/>
      <c r="BJ134" s="41"/>
      <c r="BK134" s="39"/>
      <c r="BL134" s="41"/>
      <c r="BM134" s="39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  <c r="IN134" s="41"/>
      <c r="IO134" s="41"/>
      <c r="IP134" s="41"/>
      <c r="IQ134" s="41"/>
      <c r="IR134" s="41"/>
      <c r="IS134" s="41"/>
      <c r="IT134" s="41"/>
      <c r="IU134" s="41"/>
      <c r="IV134" s="41"/>
      <c r="IW134" s="41"/>
      <c r="IX134" s="41"/>
      <c r="IY134" s="41"/>
      <c r="IZ134" s="41"/>
      <c r="JA134" s="41"/>
      <c r="JB134" s="41"/>
      <c r="JC134" s="41"/>
      <c r="JD134" s="41"/>
      <c r="JE134" s="41"/>
      <c r="JF134" s="41"/>
      <c r="JG134" s="41"/>
      <c r="JH134" s="41"/>
      <c r="JI134" s="41"/>
      <c r="JJ134" s="41"/>
      <c r="JK134" s="41"/>
      <c r="JL134" s="41"/>
      <c r="JM134" s="41"/>
      <c r="JN134" s="41"/>
      <c r="JO134" s="41"/>
      <c r="JP134" s="41"/>
      <c r="JQ134" s="41"/>
      <c r="JR134" s="41"/>
      <c r="JS134" s="41"/>
      <c r="JT134" s="41"/>
      <c r="JU134" s="41"/>
      <c r="JV134" s="41"/>
      <c r="JW134" s="41"/>
      <c r="JX134" s="41"/>
      <c r="JY134" s="41"/>
      <c r="JZ134" s="41"/>
      <c r="KA134" s="41"/>
      <c r="KB134" s="41"/>
      <c r="KC134" s="41"/>
      <c r="KD134" s="41"/>
      <c r="KE134" s="41"/>
      <c r="KF134" s="41"/>
      <c r="KG134" s="41"/>
      <c r="KH134" s="41"/>
      <c r="KI134" s="41"/>
      <c r="KJ134" s="41"/>
      <c r="KK134" s="41"/>
      <c r="KL134" s="41"/>
      <c r="KM134" s="41"/>
      <c r="KN134" s="41"/>
      <c r="KO134" s="41"/>
    </row>
    <row r="135" spans="1:301" ht="10" customHeight="1">
      <c r="A135" s="39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39"/>
      <c r="BJ135" s="41"/>
      <c r="BK135" s="39"/>
      <c r="BL135" s="41"/>
      <c r="BM135" s="39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1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  <c r="IN135" s="41"/>
      <c r="IO135" s="41"/>
      <c r="IP135" s="41"/>
      <c r="IQ135" s="41"/>
      <c r="IR135" s="41"/>
      <c r="IS135" s="41"/>
      <c r="IT135" s="41"/>
      <c r="IU135" s="41"/>
      <c r="IV135" s="41"/>
      <c r="IW135" s="41"/>
      <c r="IX135" s="41"/>
      <c r="IY135" s="41"/>
      <c r="IZ135" s="41"/>
      <c r="JA135" s="41"/>
      <c r="JB135" s="41"/>
      <c r="JC135" s="41"/>
      <c r="JD135" s="41"/>
      <c r="JE135" s="41"/>
      <c r="JF135" s="41"/>
      <c r="JG135" s="41"/>
      <c r="JH135" s="41"/>
      <c r="JI135" s="41"/>
      <c r="JJ135" s="41"/>
      <c r="JK135" s="41"/>
      <c r="JL135" s="41"/>
      <c r="JM135" s="41"/>
      <c r="JN135" s="41"/>
      <c r="JO135" s="41"/>
      <c r="JP135" s="41"/>
      <c r="JQ135" s="41"/>
      <c r="JR135" s="41"/>
      <c r="JS135" s="41"/>
      <c r="JT135" s="41"/>
      <c r="JU135" s="41"/>
      <c r="JV135" s="41"/>
      <c r="JW135" s="41"/>
      <c r="JX135" s="41"/>
      <c r="JY135" s="41"/>
      <c r="JZ135" s="41"/>
      <c r="KA135" s="41"/>
      <c r="KB135" s="41"/>
      <c r="KC135" s="41"/>
      <c r="KD135" s="41"/>
      <c r="KE135" s="41"/>
      <c r="KF135" s="41"/>
      <c r="KG135" s="41"/>
      <c r="KH135" s="41"/>
      <c r="KI135" s="41"/>
      <c r="KJ135" s="41"/>
      <c r="KK135" s="41"/>
      <c r="KL135" s="41"/>
      <c r="KM135" s="41"/>
      <c r="KN135" s="41"/>
      <c r="KO135" s="41"/>
    </row>
    <row r="136" spans="1:301" ht="10" customHeight="1">
      <c r="A136" s="39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39"/>
      <c r="BJ136" s="41"/>
      <c r="BK136" s="39"/>
      <c r="BL136" s="41"/>
      <c r="BM136" s="39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1"/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  <c r="FD136" s="41"/>
      <c r="FE136" s="41"/>
      <c r="FF136" s="41"/>
      <c r="FG136" s="41"/>
      <c r="FH136" s="41"/>
      <c r="FI136" s="41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  <c r="IN136" s="41"/>
      <c r="IO136" s="41"/>
      <c r="IP136" s="41"/>
      <c r="IQ136" s="41"/>
      <c r="IR136" s="41"/>
      <c r="IS136" s="41"/>
      <c r="IT136" s="41"/>
      <c r="IU136" s="41"/>
      <c r="IV136" s="41"/>
      <c r="IW136" s="41"/>
      <c r="IX136" s="41"/>
      <c r="IY136" s="41"/>
      <c r="IZ136" s="41"/>
      <c r="JA136" s="41"/>
      <c r="JB136" s="41"/>
      <c r="JC136" s="41"/>
      <c r="JD136" s="41"/>
      <c r="JE136" s="41"/>
      <c r="JF136" s="41"/>
      <c r="JG136" s="41"/>
      <c r="JH136" s="41"/>
      <c r="JI136" s="41"/>
      <c r="JJ136" s="41"/>
      <c r="JK136" s="41"/>
      <c r="JL136" s="41"/>
      <c r="JM136" s="41"/>
      <c r="JN136" s="41"/>
      <c r="JO136" s="41"/>
      <c r="JP136" s="41"/>
      <c r="JQ136" s="41"/>
      <c r="JR136" s="41"/>
      <c r="JS136" s="41"/>
      <c r="JT136" s="41"/>
      <c r="JU136" s="41"/>
      <c r="JV136" s="41"/>
      <c r="JW136" s="41"/>
      <c r="JX136" s="41"/>
      <c r="JY136" s="41"/>
      <c r="JZ136" s="41"/>
      <c r="KA136" s="41"/>
      <c r="KB136" s="41"/>
      <c r="KC136" s="41"/>
      <c r="KD136" s="41"/>
      <c r="KE136" s="41"/>
      <c r="KF136" s="41"/>
      <c r="KG136" s="41"/>
      <c r="KH136" s="41"/>
      <c r="KI136" s="41"/>
      <c r="KJ136" s="41"/>
      <c r="KK136" s="41"/>
      <c r="KL136" s="41"/>
      <c r="KM136" s="41"/>
      <c r="KN136" s="41"/>
      <c r="KO136" s="41"/>
    </row>
    <row r="137" spans="1:301" ht="10" customHeight="1">
      <c r="A137" s="39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39"/>
      <c r="BJ137" s="41"/>
      <c r="BK137" s="39"/>
      <c r="BL137" s="41"/>
      <c r="BM137" s="39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1"/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  <c r="FD137" s="41"/>
      <c r="FE137" s="41"/>
      <c r="FF137" s="41"/>
      <c r="FG137" s="41"/>
      <c r="FH137" s="41"/>
      <c r="FI137" s="41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  <c r="IN137" s="41"/>
      <c r="IO137" s="41"/>
      <c r="IP137" s="41"/>
      <c r="IQ137" s="41"/>
      <c r="IR137" s="41"/>
      <c r="IS137" s="41"/>
      <c r="IT137" s="41"/>
      <c r="IU137" s="41"/>
      <c r="IV137" s="41"/>
      <c r="IW137" s="41"/>
      <c r="IX137" s="41"/>
      <c r="IY137" s="41"/>
      <c r="IZ137" s="41"/>
      <c r="JA137" s="41"/>
      <c r="JB137" s="41"/>
      <c r="JC137" s="41"/>
      <c r="JD137" s="41"/>
      <c r="JE137" s="41"/>
      <c r="JF137" s="41"/>
      <c r="JG137" s="41"/>
      <c r="JH137" s="41"/>
      <c r="JI137" s="41"/>
      <c r="JJ137" s="41"/>
      <c r="JK137" s="41"/>
      <c r="JL137" s="41"/>
      <c r="JM137" s="41"/>
      <c r="JN137" s="41"/>
      <c r="JO137" s="41"/>
      <c r="JP137" s="41"/>
      <c r="JQ137" s="41"/>
      <c r="JR137" s="41"/>
      <c r="JS137" s="41"/>
      <c r="JT137" s="41"/>
      <c r="JU137" s="41"/>
      <c r="JV137" s="41"/>
      <c r="JW137" s="41"/>
      <c r="JX137" s="41"/>
      <c r="JY137" s="41"/>
      <c r="JZ137" s="41"/>
      <c r="KA137" s="41"/>
      <c r="KB137" s="41"/>
      <c r="KC137" s="41"/>
      <c r="KD137" s="41"/>
      <c r="KE137" s="41"/>
      <c r="KF137" s="41"/>
      <c r="KG137" s="41"/>
      <c r="KH137" s="41"/>
      <c r="KI137" s="41"/>
      <c r="KJ137" s="41"/>
      <c r="KK137" s="41"/>
      <c r="KL137" s="41"/>
      <c r="KM137" s="41"/>
      <c r="KN137" s="41"/>
      <c r="KO137" s="41"/>
    </row>
    <row r="138" spans="1:301" ht="10" customHeight="1">
      <c r="A138" s="39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39"/>
      <c r="BJ138" s="41"/>
      <c r="BK138" s="39"/>
      <c r="BL138" s="41"/>
      <c r="BM138" s="39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1"/>
      <c r="EQ138" s="41"/>
      <c r="ER138" s="41"/>
      <c r="ES138" s="41"/>
      <c r="ET138" s="41"/>
      <c r="EU138" s="41"/>
      <c r="EV138" s="41"/>
      <c r="EW138" s="41"/>
      <c r="EX138" s="41"/>
      <c r="EY138" s="41"/>
      <c r="EZ138" s="41"/>
      <c r="FA138" s="41"/>
      <c r="FB138" s="41"/>
      <c r="FC138" s="41"/>
      <c r="FD138" s="41"/>
      <c r="FE138" s="41"/>
      <c r="FF138" s="41"/>
      <c r="FG138" s="41"/>
      <c r="FH138" s="41"/>
      <c r="FI138" s="41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  <c r="IF138" s="41"/>
      <c r="IG138" s="41"/>
      <c r="IH138" s="41"/>
      <c r="II138" s="41"/>
      <c r="IJ138" s="41"/>
      <c r="IK138" s="41"/>
      <c r="IL138" s="41"/>
      <c r="IM138" s="41"/>
      <c r="IN138" s="41"/>
      <c r="IO138" s="41"/>
      <c r="IP138" s="41"/>
      <c r="IQ138" s="41"/>
      <c r="IR138" s="41"/>
      <c r="IS138" s="41"/>
      <c r="IT138" s="41"/>
      <c r="IU138" s="41"/>
      <c r="IV138" s="41"/>
      <c r="IW138" s="41"/>
      <c r="IX138" s="41"/>
      <c r="IY138" s="41"/>
      <c r="IZ138" s="41"/>
      <c r="JA138" s="41"/>
      <c r="JB138" s="41"/>
      <c r="JC138" s="41"/>
      <c r="JD138" s="41"/>
      <c r="JE138" s="41"/>
      <c r="JF138" s="41"/>
      <c r="JG138" s="41"/>
      <c r="JH138" s="41"/>
      <c r="JI138" s="41"/>
      <c r="JJ138" s="41"/>
      <c r="JK138" s="41"/>
      <c r="JL138" s="41"/>
      <c r="JM138" s="41"/>
      <c r="JN138" s="41"/>
      <c r="JO138" s="41"/>
      <c r="JP138" s="41"/>
      <c r="JQ138" s="41"/>
      <c r="JR138" s="41"/>
      <c r="JS138" s="41"/>
      <c r="JT138" s="41"/>
      <c r="JU138" s="41"/>
      <c r="JV138" s="41"/>
      <c r="JW138" s="41"/>
      <c r="JX138" s="41"/>
      <c r="JY138" s="41"/>
      <c r="JZ138" s="41"/>
      <c r="KA138" s="41"/>
      <c r="KB138" s="41"/>
      <c r="KC138" s="41"/>
      <c r="KD138" s="41"/>
      <c r="KE138" s="41"/>
      <c r="KF138" s="41"/>
      <c r="KG138" s="41"/>
      <c r="KH138" s="41"/>
      <c r="KI138" s="41"/>
      <c r="KJ138" s="41"/>
      <c r="KK138" s="41"/>
      <c r="KL138" s="41"/>
      <c r="KM138" s="41"/>
      <c r="KN138" s="41"/>
      <c r="KO138" s="41"/>
    </row>
    <row r="139" spans="1:301" ht="10" customHeight="1">
      <c r="A139" s="39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39"/>
      <c r="BJ139" s="41"/>
      <c r="BK139" s="39"/>
      <c r="BL139" s="41"/>
      <c r="BM139" s="39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  <c r="FD139" s="41"/>
      <c r="FE139" s="41"/>
      <c r="FF139" s="41"/>
      <c r="FG139" s="41"/>
      <c r="FH139" s="41"/>
      <c r="FI139" s="41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  <c r="IN139" s="41"/>
      <c r="IO139" s="41"/>
      <c r="IP139" s="41"/>
      <c r="IQ139" s="41"/>
      <c r="IR139" s="41"/>
      <c r="IS139" s="41"/>
      <c r="IT139" s="41"/>
      <c r="IU139" s="41"/>
      <c r="IV139" s="41"/>
      <c r="IW139" s="41"/>
      <c r="IX139" s="41"/>
      <c r="IY139" s="41"/>
      <c r="IZ139" s="41"/>
      <c r="JA139" s="41"/>
      <c r="JB139" s="41"/>
      <c r="JC139" s="41"/>
      <c r="JD139" s="41"/>
      <c r="JE139" s="41"/>
      <c r="JF139" s="41"/>
      <c r="JG139" s="41"/>
      <c r="JH139" s="41"/>
      <c r="JI139" s="41"/>
      <c r="JJ139" s="41"/>
      <c r="JK139" s="41"/>
      <c r="JL139" s="41"/>
      <c r="JM139" s="41"/>
      <c r="JN139" s="41"/>
      <c r="JO139" s="41"/>
      <c r="JP139" s="41"/>
      <c r="JQ139" s="41"/>
      <c r="JR139" s="41"/>
      <c r="JS139" s="41"/>
      <c r="JT139" s="41"/>
      <c r="JU139" s="41"/>
      <c r="JV139" s="41"/>
      <c r="JW139" s="41"/>
      <c r="JX139" s="41"/>
      <c r="JY139" s="41"/>
      <c r="JZ139" s="41"/>
      <c r="KA139" s="41"/>
      <c r="KB139" s="41"/>
      <c r="KC139" s="41"/>
      <c r="KD139" s="41"/>
      <c r="KE139" s="41"/>
      <c r="KF139" s="41"/>
      <c r="KG139" s="41"/>
      <c r="KH139" s="41"/>
      <c r="KI139" s="41"/>
      <c r="KJ139" s="41"/>
      <c r="KK139" s="41"/>
      <c r="KL139" s="41"/>
      <c r="KM139" s="41"/>
      <c r="KN139" s="41"/>
      <c r="KO139" s="41"/>
    </row>
    <row r="140" spans="1:301" ht="10" customHeight="1">
      <c r="A140" s="39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39"/>
      <c r="BJ140" s="41"/>
      <c r="BK140" s="39"/>
      <c r="BL140" s="41"/>
      <c r="BM140" s="39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  <c r="IN140" s="41"/>
      <c r="IO140" s="41"/>
      <c r="IP140" s="41"/>
      <c r="IQ140" s="41"/>
      <c r="IR140" s="41"/>
      <c r="IS140" s="41"/>
      <c r="IT140" s="41"/>
      <c r="IU140" s="41"/>
      <c r="IV140" s="41"/>
      <c r="IW140" s="41"/>
      <c r="IX140" s="41"/>
      <c r="IY140" s="41"/>
      <c r="IZ140" s="41"/>
      <c r="JA140" s="41"/>
      <c r="JB140" s="41"/>
      <c r="JC140" s="41"/>
      <c r="JD140" s="41"/>
      <c r="JE140" s="41"/>
      <c r="JF140" s="41"/>
      <c r="JG140" s="41"/>
      <c r="JH140" s="41"/>
      <c r="JI140" s="41"/>
      <c r="JJ140" s="41"/>
      <c r="JK140" s="41"/>
      <c r="JL140" s="41"/>
      <c r="JM140" s="41"/>
      <c r="JN140" s="41"/>
      <c r="JO140" s="41"/>
      <c r="JP140" s="41"/>
      <c r="JQ140" s="41"/>
      <c r="JR140" s="41"/>
      <c r="JS140" s="41"/>
      <c r="JT140" s="41"/>
      <c r="JU140" s="41"/>
      <c r="JV140" s="41"/>
      <c r="JW140" s="41"/>
      <c r="JX140" s="41"/>
      <c r="JY140" s="41"/>
      <c r="JZ140" s="41"/>
      <c r="KA140" s="41"/>
      <c r="KB140" s="41"/>
      <c r="KC140" s="41"/>
      <c r="KD140" s="41"/>
      <c r="KE140" s="41"/>
      <c r="KF140" s="41"/>
      <c r="KG140" s="41"/>
      <c r="KH140" s="41"/>
      <c r="KI140" s="41"/>
      <c r="KJ140" s="41"/>
      <c r="KK140" s="41"/>
      <c r="KL140" s="41"/>
      <c r="KM140" s="41"/>
      <c r="KN140" s="41"/>
      <c r="KO140" s="41"/>
    </row>
    <row r="141" spans="1:301" ht="10" customHeight="1">
      <c r="A141" s="39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39"/>
      <c r="BJ141" s="41"/>
      <c r="BK141" s="39"/>
      <c r="BL141" s="41"/>
      <c r="BM141" s="39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1"/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  <c r="IN141" s="41"/>
      <c r="IO141" s="41"/>
      <c r="IP141" s="41"/>
      <c r="IQ141" s="41"/>
      <c r="IR141" s="41"/>
      <c r="IS141" s="41"/>
      <c r="IT141" s="41"/>
      <c r="IU141" s="41"/>
      <c r="IV141" s="41"/>
      <c r="IW141" s="41"/>
      <c r="IX141" s="41"/>
      <c r="IY141" s="41"/>
      <c r="IZ141" s="41"/>
      <c r="JA141" s="41"/>
      <c r="JB141" s="41"/>
      <c r="JC141" s="41"/>
      <c r="JD141" s="41"/>
      <c r="JE141" s="41"/>
      <c r="JF141" s="41"/>
      <c r="JG141" s="41"/>
      <c r="JH141" s="41"/>
      <c r="JI141" s="41"/>
      <c r="JJ141" s="41"/>
      <c r="JK141" s="41"/>
      <c r="JL141" s="41"/>
      <c r="JM141" s="41"/>
      <c r="JN141" s="41"/>
      <c r="JO141" s="41"/>
      <c r="JP141" s="41"/>
      <c r="JQ141" s="41"/>
      <c r="JR141" s="41"/>
      <c r="JS141" s="41"/>
      <c r="JT141" s="41"/>
      <c r="JU141" s="41"/>
      <c r="JV141" s="41"/>
      <c r="JW141" s="41"/>
      <c r="JX141" s="41"/>
      <c r="JY141" s="41"/>
      <c r="JZ141" s="41"/>
      <c r="KA141" s="41"/>
      <c r="KB141" s="41"/>
      <c r="KC141" s="41"/>
      <c r="KD141" s="41"/>
      <c r="KE141" s="41"/>
      <c r="KF141" s="41"/>
      <c r="KG141" s="41"/>
      <c r="KH141" s="41"/>
      <c r="KI141" s="41"/>
      <c r="KJ141" s="41"/>
      <c r="KK141" s="41"/>
      <c r="KL141" s="41"/>
      <c r="KM141" s="41"/>
      <c r="KN141" s="41"/>
      <c r="KO141" s="41"/>
    </row>
    <row r="142" spans="1:301" ht="10" customHeight="1">
      <c r="A142" s="39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39"/>
      <c r="BJ142" s="41"/>
      <c r="BK142" s="39"/>
      <c r="BL142" s="41"/>
      <c r="BM142" s="39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1"/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  <c r="FD142" s="41"/>
      <c r="FE142" s="41"/>
      <c r="FF142" s="41"/>
      <c r="FG142" s="41"/>
      <c r="FH142" s="41"/>
      <c r="FI142" s="41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  <c r="IN142" s="41"/>
      <c r="IO142" s="41"/>
      <c r="IP142" s="41"/>
      <c r="IQ142" s="41"/>
      <c r="IR142" s="41"/>
      <c r="IS142" s="41"/>
      <c r="IT142" s="41"/>
      <c r="IU142" s="41"/>
      <c r="IV142" s="41"/>
      <c r="IW142" s="41"/>
      <c r="IX142" s="41"/>
      <c r="IY142" s="41"/>
      <c r="IZ142" s="41"/>
      <c r="JA142" s="41"/>
      <c r="JB142" s="41"/>
      <c r="JC142" s="41"/>
      <c r="JD142" s="41"/>
      <c r="JE142" s="41"/>
      <c r="JF142" s="41"/>
      <c r="JG142" s="41"/>
      <c r="JH142" s="41"/>
      <c r="JI142" s="41"/>
      <c r="JJ142" s="41"/>
      <c r="JK142" s="41"/>
      <c r="JL142" s="41"/>
      <c r="JM142" s="41"/>
      <c r="JN142" s="41"/>
      <c r="JO142" s="41"/>
      <c r="JP142" s="41"/>
      <c r="JQ142" s="41"/>
      <c r="JR142" s="41"/>
      <c r="JS142" s="41"/>
      <c r="JT142" s="41"/>
      <c r="JU142" s="41"/>
      <c r="JV142" s="41"/>
      <c r="JW142" s="41"/>
      <c r="JX142" s="41"/>
      <c r="JY142" s="41"/>
      <c r="JZ142" s="41"/>
      <c r="KA142" s="41"/>
      <c r="KB142" s="41"/>
      <c r="KC142" s="41"/>
      <c r="KD142" s="41"/>
      <c r="KE142" s="41"/>
      <c r="KF142" s="41"/>
      <c r="KG142" s="41"/>
      <c r="KH142" s="41"/>
      <c r="KI142" s="41"/>
      <c r="KJ142" s="41"/>
      <c r="KK142" s="41"/>
      <c r="KL142" s="41"/>
      <c r="KM142" s="41"/>
      <c r="KN142" s="41"/>
      <c r="KO142" s="41"/>
    </row>
    <row r="143" spans="1:301" ht="10" customHeight="1">
      <c r="A143" s="39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39"/>
      <c r="BJ143" s="41"/>
      <c r="BK143" s="39"/>
      <c r="BL143" s="41"/>
      <c r="BM143" s="39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  <c r="EA143" s="41"/>
      <c r="EB143" s="41"/>
      <c r="EC143" s="41"/>
      <c r="ED143" s="41"/>
      <c r="EE143" s="41"/>
      <c r="EF143" s="41"/>
      <c r="EG143" s="41"/>
      <c r="EH143" s="41"/>
      <c r="EI143" s="41"/>
      <c r="EJ143" s="41"/>
      <c r="EK143" s="41"/>
      <c r="EL143" s="41"/>
      <c r="EM143" s="41"/>
      <c r="EN143" s="41"/>
      <c r="EO143" s="41"/>
      <c r="EP143" s="41"/>
      <c r="EQ143" s="41"/>
      <c r="ER143" s="41"/>
      <c r="ES143" s="41"/>
      <c r="ET143" s="41"/>
      <c r="EU143" s="41"/>
      <c r="EV143" s="41"/>
      <c r="EW143" s="41"/>
      <c r="EX143" s="41"/>
      <c r="EY143" s="41"/>
      <c r="EZ143" s="41"/>
      <c r="FA143" s="41"/>
      <c r="FB143" s="41"/>
      <c r="FC143" s="41"/>
      <c r="FD143" s="41"/>
      <c r="FE143" s="41"/>
      <c r="FF143" s="41"/>
      <c r="FG143" s="41"/>
      <c r="FH143" s="41"/>
      <c r="FI143" s="41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  <c r="IN143" s="41"/>
      <c r="IO143" s="41"/>
      <c r="IP143" s="41"/>
      <c r="IQ143" s="41"/>
      <c r="IR143" s="41"/>
      <c r="IS143" s="41"/>
      <c r="IT143" s="41"/>
      <c r="IU143" s="41"/>
      <c r="IV143" s="41"/>
      <c r="IW143" s="41"/>
      <c r="IX143" s="41"/>
      <c r="IY143" s="41"/>
      <c r="IZ143" s="41"/>
      <c r="JA143" s="41"/>
      <c r="JB143" s="41"/>
      <c r="JC143" s="41"/>
      <c r="JD143" s="41"/>
      <c r="JE143" s="41"/>
      <c r="JF143" s="41"/>
      <c r="JG143" s="41"/>
      <c r="JH143" s="41"/>
      <c r="JI143" s="41"/>
      <c r="JJ143" s="41"/>
      <c r="JK143" s="41"/>
      <c r="JL143" s="41"/>
      <c r="JM143" s="41"/>
      <c r="JN143" s="41"/>
      <c r="JO143" s="41"/>
      <c r="JP143" s="41"/>
      <c r="JQ143" s="41"/>
      <c r="JR143" s="41"/>
      <c r="JS143" s="41"/>
      <c r="JT143" s="41"/>
      <c r="JU143" s="41"/>
      <c r="JV143" s="41"/>
      <c r="JW143" s="41"/>
      <c r="JX143" s="41"/>
      <c r="JY143" s="41"/>
      <c r="JZ143" s="41"/>
      <c r="KA143" s="41"/>
      <c r="KB143" s="41"/>
      <c r="KC143" s="41"/>
      <c r="KD143" s="41"/>
      <c r="KE143" s="41"/>
      <c r="KF143" s="41"/>
      <c r="KG143" s="41"/>
      <c r="KH143" s="41"/>
      <c r="KI143" s="41"/>
      <c r="KJ143" s="41"/>
      <c r="KK143" s="41"/>
      <c r="KL143" s="41"/>
      <c r="KM143" s="41"/>
      <c r="KN143" s="41"/>
      <c r="KO143" s="41"/>
    </row>
    <row r="144" spans="1:301" ht="10" customHeight="1">
      <c r="A144" s="39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39"/>
      <c r="BJ144" s="41"/>
      <c r="BK144" s="39"/>
      <c r="BL144" s="41"/>
      <c r="BM144" s="39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  <c r="DS144" s="41"/>
      <c r="DT144" s="41"/>
      <c r="DU144" s="41"/>
      <c r="DV144" s="41"/>
      <c r="DW144" s="41"/>
      <c r="DX144" s="41"/>
      <c r="DY144" s="41"/>
      <c r="DZ144" s="41"/>
      <c r="EA144" s="41"/>
      <c r="EB144" s="41"/>
      <c r="EC144" s="41"/>
      <c r="ED144" s="41"/>
      <c r="EE144" s="41"/>
      <c r="EF144" s="41"/>
      <c r="EG144" s="41"/>
      <c r="EH144" s="41"/>
      <c r="EI144" s="41"/>
      <c r="EJ144" s="41"/>
      <c r="EK144" s="41"/>
      <c r="EL144" s="41"/>
      <c r="EM144" s="41"/>
      <c r="EN144" s="41"/>
      <c r="EO144" s="41"/>
      <c r="EP144" s="41"/>
      <c r="EQ144" s="41"/>
      <c r="ER144" s="41"/>
      <c r="ES144" s="41"/>
      <c r="ET144" s="41"/>
      <c r="EU144" s="41"/>
      <c r="EV144" s="41"/>
      <c r="EW144" s="41"/>
      <c r="EX144" s="41"/>
      <c r="EY144" s="41"/>
      <c r="EZ144" s="41"/>
      <c r="FA144" s="41"/>
      <c r="FB144" s="41"/>
      <c r="FC144" s="41"/>
      <c r="FD144" s="41"/>
      <c r="FE144" s="41"/>
      <c r="FF144" s="41"/>
      <c r="FG144" s="41"/>
      <c r="FH144" s="41"/>
      <c r="FI144" s="41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  <c r="IN144" s="41"/>
      <c r="IO144" s="41"/>
      <c r="IP144" s="41"/>
      <c r="IQ144" s="41"/>
      <c r="IR144" s="41"/>
      <c r="IS144" s="41"/>
      <c r="IT144" s="41"/>
      <c r="IU144" s="41"/>
      <c r="IV144" s="41"/>
      <c r="IW144" s="41"/>
      <c r="IX144" s="41"/>
      <c r="IY144" s="41"/>
      <c r="IZ144" s="41"/>
      <c r="JA144" s="41"/>
      <c r="JB144" s="41"/>
      <c r="JC144" s="41"/>
      <c r="JD144" s="41"/>
      <c r="JE144" s="41"/>
      <c r="JF144" s="41"/>
      <c r="JG144" s="41"/>
      <c r="JH144" s="41"/>
      <c r="JI144" s="41"/>
      <c r="JJ144" s="41"/>
      <c r="JK144" s="41"/>
      <c r="JL144" s="41"/>
      <c r="JM144" s="41"/>
      <c r="JN144" s="41"/>
      <c r="JO144" s="41"/>
      <c r="JP144" s="41"/>
      <c r="JQ144" s="41"/>
      <c r="JR144" s="41"/>
      <c r="JS144" s="41"/>
      <c r="JT144" s="41"/>
      <c r="JU144" s="41"/>
      <c r="JV144" s="41"/>
      <c r="JW144" s="41"/>
      <c r="JX144" s="41"/>
      <c r="JY144" s="41"/>
      <c r="JZ144" s="41"/>
      <c r="KA144" s="41"/>
      <c r="KB144" s="41"/>
      <c r="KC144" s="41"/>
      <c r="KD144" s="41"/>
      <c r="KE144" s="41"/>
      <c r="KF144" s="41"/>
      <c r="KG144" s="41"/>
      <c r="KH144" s="41"/>
      <c r="KI144" s="41"/>
      <c r="KJ144" s="41"/>
      <c r="KK144" s="41"/>
      <c r="KL144" s="41"/>
      <c r="KM144" s="41"/>
      <c r="KN144" s="41"/>
      <c r="KO144" s="41"/>
    </row>
    <row r="145" spans="1:301" ht="10" customHeight="1">
      <c r="A145" s="39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39"/>
      <c r="BJ145" s="41"/>
      <c r="BK145" s="39"/>
      <c r="BL145" s="41"/>
      <c r="BM145" s="39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  <c r="EA145" s="41"/>
      <c r="EB145" s="41"/>
      <c r="EC145" s="41"/>
      <c r="ED145" s="41"/>
      <c r="EE145" s="41"/>
      <c r="EF145" s="41"/>
      <c r="EG145" s="41"/>
      <c r="EH145" s="41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1"/>
      <c r="FC145" s="41"/>
      <c r="FD145" s="41"/>
      <c r="FE145" s="41"/>
      <c r="FF145" s="41"/>
      <c r="FG145" s="41"/>
      <c r="FH145" s="41"/>
      <c r="FI145" s="41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  <c r="IN145" s="41"/>
      <c r="IO145" s="41"/>
      <c r="IP145" s="41"/>
      <c r="IQ145" s="41"/>
      <c r="IR145" s="41"/>
      <c r="IS145" s="41"/>
      <c r="IT145" s="41"/>
      <c r="IU145" s="41"/>
      <c r="IV145" s="41"/>
      <c r="IW145" s="41"/>
      <c r="IX145" s="41"/>
      <c r="IY145" s="41"/>
      <c r="IZ145" s="41"/>
      <c r="JA145" s="41"/>
      <c r="JB145" s="41"/>
      <c r="JC145" s="41"/>
      <c r="JD145" s="41"/>
      <c r="JE145" s="41"/>
      <c r="JF145" s="41"/>
      <c r="JG145" s="41"/>
      <c r="JH145" s="41"/>
      <c r="JI145" s="41"/>
      <c r="JJ145" s="41"/>
      <c r="JK145" s="41"/>
      <c r="JL145" s="41"/>
      <c r="JM145" s="41"/>
      <c r="JN145" s="41"/>
      <c r="JO145" s="41"/>
      <c r="JP145" s="41"/>
      <c r="JQ145" s="41"/>
      <c r="JR145" s="41"/>
      <c r="JS145" s="41"/>
      <c r="JT145" s="41"/>
      <c r="JU145" s="41"/>
      <c r="JV145" s="41"/>
      <c r="JW145" s="41"/>
      <c r="JX145" s="41"/>
      <c r="JY145" s="41"/>
      <c r="JZ145" s="41"/>
      <c r="KA145" s="41"/>
      <c r="KB145" s="41"/>
      <c r="KC145" s="41"/>
      <c r="KD145" s="41"/>
      <c r="KE145" s="41"/>
      <c r="KF145" s="41"/>
      <c r="KG145" s="41"/>
      <c r="KH145" s="41"/>
      <c r="KI145" s="41"/>
      <c r="KJ145" s="41"/>
      <c r="KK145" s="41"/>
      <c r="KL145" s="41"/>
      <c r="KM145" s="41"/>
      <c r="KN145" s="41"/>
      <c r="KO145" s="41"/>
    </row>
    <row r="146" spans="1:301" ht="10" customHeight="1">
      <c r="A146" s="39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39"/>
      <c r="BJ146" s="41"/>
      <c r="BK146" s="39"/>
      <c r="BL146" s="41"/>
      <c r="BM146" s="39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  <c r="DS146" s="41"/>
      <c r="DT146" s="41"/>
      <c r="DU146" s="41"/>
      <c r="DV146" s="41"/>
      <c r="DW146" s="41"/>
      <c r="DX146" s="41"/>
      <c r="DY146" s="41"/>
      <c r="DZ146" s="41"/>
      <c r="EA146" s="41"/>
      <c r="EB146" s="41"/>
      <c r="EC146" s="41"/>
      <c r="ED146" s="41"/>
      <c r="EE146" s="41"/>
      <c r="EF146" s="41"/>
      <c r="EG146" s="41"/>
      <c r="EH146" s="41"/>
      <c r="EI146" s="41"/>
      <c r="EJ146" s="41"/>
      <c r="EK146" s="41"/>
      <c r="EL146" s="41"/>
      <c r="EM146" s="41"/>
      <c r="EN146" s="41"/>
      <c r="EO146" s="41"/>
      <c r="EP146" s="41"/>
      <c r="EQ146" s="41"/>
      <c r="ER146" s="41"/>
      <c r="ES146" s="41"/>
      <c r="ET146" s="41"/>
      <c r="EU146" s="41"/>
      <c r="EV146" s="41"/>
      <c r="EW146" s="41"/>
      <c r="EX146" s="41"/>
      <c r="EY146" s="41"/>
      <c r="EZ146" s="41"/>
      <c r="FA146" s="41"/>
      <c r="FB146" s="41"/>
      <c r="FC146" s="41"/>
      <c r="FD146" s="41"/>
      <c r="FE146" s="41"/>
      <c r="FF146" s="41"/>
      <c r="FG146" s="41"/>
      <c r="FH146" s="41"/>
      <c r="FI146" s="41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  <c r="IF146" s="41"/>
      <c r="IG146" s="41"/>
      <c r="IH146" s="41"/>
      <c r="II146" s="41"/>
      <c r="IJ146" s="41"/>
      <c r="IK146" s="41"/>
      <c r="IL146" s="41"/>
      <c r="IM146" s="41"/>
      <c r="IN146" s="41"/>
      <c r="IO146" s="41"/>
      <c r="IP146" s="41"/>
      <c r="IQ146" s="41"/>
      <c r="IR146" s="41"/>
      <c r="IS146" s="41"/>
      <c r="IT146" s="41"/>
      <c r="IU146" s="41"/>
      <c r="IV146" s="41"/>
      <c r="IW146" s="41"/>
      <c r="IX146" s="41"/>
      <c r="IY146" s="41"/>
      <c r="IZ146" s="41"/>
      <c r="JA146" s="41"/>
      <c r="JB146" s="41"/>
      <c r="JC146" s="41"/>
      <c r="JD146" s="41"/>
      <c r="JE146" s="41"/>
      <c r="JF146" s="41"/>
      <c r="JG146" s="41"/>
      <c r="JH146" s="41"/>
      <c r="JI146" s="41"/>
      <c r="JJ146" s="41"/>
      <c r="JK146" s="41"/>
      <c r="JL146" s="41"/>
      <c r="JM146" s="41"/>
      <c r="JN146" s="41"/>
      <c r="JO146" s="41"/>
      <c r="JP146" s="41"/>
      <c r="JQ146" s="41"/>
      <c r="JR146" s="41"/>
      <c r="JS146" s="41"/>
      <c r="JT146" s="41"/>
      <c r="JU146" s="41"/>
      <c r="JV146" s="41"/>
      <c r="JW146" s="41"/>
      <c r="JX146" s="41"/>
      <c r="JY146" s="41"/>
      <c r="JZ146" s="41"/>
      <c r="KA146" s="41"/>
      <c r="KB146" s="41"/>
      <c r="KC146" s="41"/>
      <c r="KD146" s="41"/>
      <c r="KE146" s="41"/>
      <c r="KF146" s="41"/>
      <c r="KG146" s="41"/>
      <c r="KH146" s="41"/>
      <c r="KI146" s="41"/>
      <c r="KJ146" s="41"/>
      <c r="KK146" s="41"/>
      <c r="KL146" s="41"/>
      <c r="KM146" s="41"/>
      <c r="KN146" s="41"/>
      <c r="KO146" s="41"/>
    </row>
    <row r="147" spans="1:301" ht="10" customHeight="1">
      <c r="A147" s="39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39"/>
      <c r="BJ147" s="41"/>
      <c r="BK147" s="39"/>
      <c r="BL147" s="41"/>
      <c r="BM147" s="39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  <c r="DS147" s="41"/>
      <c r="DT147" s="41"/>
      <c r="DU147" s="41"/>
      <c r="DV147" s="41"/>
      <c r="DW147" s="41"/>
      <c r="DX147" s="41"/>
      <c r="DY147" s="41"/>
      <c r="DZ147" s="41"/>
      <c r="EA147" s="41"/>
      <c r="EB147" s="41"/>
      <c r="EC147" s="41"/>
      <c r="ED147" s="41"/>
      <c r="EE147" s="41"/>
      <c r="EF147" s="41"/>
      <c r="EG147" s="41"/>
      <c r="EH147" s="41"/>
      <c r="EI147" s="41"/>
      <c r="EJ147" s="41"/>
      <c r="EK147" s="41"/>
      <c r="EL147" s="41"/>
      <c r="EM147" s="41"/>
      <c r="EN147" s="41"/>
      <c r="EO147" s="41"/>
      <c r="EP147" s="41"/>
      <c r="EQ147" s="41"/>
      <c r="ER147" s="41"/>
      <c r="ES147" s="41"/>
      <c r="ET147" s="41"/>
      <c r="EU147" s="41"/>
      <c r="EV147" s="41"/>
      <c r="EW147" s="41"/>
      <c r="EX147" s="41"/>
      <c r="EY147" s="41"/>
      <c r="EZ147" s="41"/>
      <c r="FA147" s="41"/>
      <c r="FB147" s="41"/>
      <c r="FC147" s="41"/>
      <c r="FD147" s="41"/>
      <c r="FE147" s="41"/>
      <c r="FF147" s="41"/>
      <c r="FG147" s="41"/>
      <c r="FH147" s="41"/>
      <c r="FI147" s="41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  <c r="IN147" s="41"/>
      <c r="IO147" s="41"/>
      <c r="IP147" s="41"/>
      <c r="IQ147" s="41"/>
      <c r="IR147" s="41"/>
      <c r="IS147" s="41"/>
      <c r="IT147" s="41"/>
      <c r="IU147" s="41"/>
      <c r="IV147" s="41"/>
      <c r="IW147" s="41"/>
      <c r="IX147" s="41"/>
      <c r="IY147" s="41"/>
      <c r="IZ147" s="41"/>
      <c r="JA147" s="41"/>
      <c r="JB147" s="41"/>
      <c r="JC147" s="41"/>
      <c r="JD147" s="41"/>
      <c r="JE147" s="41"/>
      <c r="JF147" s="41"/>
      <c r="JG147" s="41"/>
      <c r="JH147" s="41"/>
      <c r="JI147" s="41"/>
      <c r="JJ147" s="41"/>
      <c r="JK147" s="41"/>
      <c r="JL147" s="41"/>
      <c r="JM147" s="41"/>
      <c r="JN147" s="41"/>
      <c r="JO147" s="41"/>
      <c r="JP147" s="41"/>
      <c r="JQ147" s="41"/>
      <c r="JR147" s="41"/>
      <c r="JS147" s="41"/>
      <c r="JT147" s="41"/>
      <c r="JU147" s="41"/>
      <c r="JV147" s="41"/>
      <c r="JW147" s="41"/>
      <c r="JX147" s="41"/>
      <c r="JY147" s="41"/>
      <c r="JZ147" s="41"/>
      <c r="KA147" s="41"/>
      <c r="KB147" s="41"/>
      <c r="KC147" s="41"/>
      <c r="KD147" s="41"/>
      <c r="KE147" s="41"/>
      <c r="KF147" s="41"/>
      <c r="KG147" s="41"/>
      <c r="KH147" s="41"/>
      <c r="KI147" s="41"/>
      <c r="KJ147" s="41"/>
      <c r="KK147" s="41"/>
      <c r="KL147" s="41"/>
      <c r="KM147" s="41"/>
      <c r="KN147" s="41"/>
      <c r="KO147" s="41"/>
    </row>
    <row r="148" spans="1:301" ht="10" customHeight="1">
      <c r="A148" s="39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39"/>
      <c r="BJ148" s="41"/>
      <c r="BK148" s="39"/>
      <c r="BL148" s="41"/>
      <c r="BM148" s="39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  <c r="DS148" s="41"/>
      <c r="DT148" s="41"/>
      <c r="DU148" s="41"/>
      <c r="DV148" s="41"/>
      <c r="DW148" s="41"/>
      <c r="DX148" s="41"/>
      <c r="DY148" s="41"/>
      <c r="DZ148" s="41"/>
      <c r="EA148" s="41"/>
      <c r="EB148" s="41"/>
      <c r="EC148" s="41"/>
      <c r="ED148" s="41"/>
      <c r="EE148" s="41"/>
      <c r="EF148" s="41"/>
      <c r="EG148" s="41"/>
      <c r="EH148" s="41"/>
      <c r="EI148" s="41"/>
      <c r="EJ148" s="41"/>
      <c r="EK148" s="41"/>
      <c r="EL148" s="41"/>
      <c r="EM148" s="41"/>
      <c r="EN148" s="41"/>
      <c r="EO148" s="41"/>
      <c r="EP148" s="41"/>
      <c r="EQ148" s="41"/>
      <c r="ER148" s="41"/>
      <c r="ES148" s="41"/>
      <c r="ET148" s="41"/>
      <c r="EU148" s="41"/>
      <c r="EV148" s="41"/>
      <c r="EW148" s="41"/>
      <c r="EX148" s="41"/>
      <c r="EY148" s="41"/>
      <c r="EZ148" s="41"/>
      <c r="FA148" s="41"/>
      <c r="FB148" s="41"/>
      <c r="FC148" s="41"/>
      <c r="FD148" s="41"/>
      <c r="FE148" s="41"/>
      <c r="FF148" s="41"/>
      <c r="FG148" s="41"/>
      <c r="FH148" s="41"/>
      <c r="FI148" s="41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  <c r="IF148" s="41"/>
      <c r="IG148" s="41"/>
      <c r="IH148" s="41"/>
      <c r="II148" s="41"/>
      <c r="IJ148" s="41"/>
      <c r="IK148" s="41"/>
      <c r="IL148" s="41"/>
      <c r="IM148" s="41"/>
      <c r="IN148" s="41"/>
      <c r="IO148" s="41"/>
      <c r="IP148" s="41"/>
      <c r="IQ148" s="41"/>
      <c r="IR148" s="41"/>
      <c r="IS148" s="41"/>
      <c r="IT148" s="41"/>
      <c r="IU148" s="41"/>
      <c r="IV148" s="41"/>
      <c r="IW148" s="41"/>
      <c r="IX148" s="41"/>
      <c r="IY148" s="41"/>
      <c r="IZ148" s="41"/>
      <c r="JA148" s="41"/>
      <c r="JB148" s="41"/>
      <c r="JC148" s="41"/>
      <c r="JD148" s="41"/>
      <c r="JE148" s="41"/>
      <c r="JF148" s="41"/>
      <c r="JG148" s="41"/>
      <c r="JH148" s="41"/>
      <c r="JI148" s="41"/>
      <c r="JJ148" s="41"/>
      <c r="JK148" s="41"/>
      <c r="JL148" s="41"/>
      <c r="JM148" s="41"/>
      <c r="JN148" s="41"/>
      <c r="JO148" s="41"/>
      <c r="JP148" s="41"/>
      <c r="JQ148" s="41"/>
      <c r="JR148" s="41"/>
      <c r="JS148" s="41"/>
      <c r="JT148" s="41"/>
      <c r="JU148" s="41"/>
      <c r="JV148" s="41"/>
      <c r="JW148" s="41"/>
      <c r="JX148" s="41"/>
      <c r="JY148" s="41"/>
      <c r="JZ148" s="41"/>
      <c r="KA148" s="41"/>
      <c r="KB148" s="41"/>
      <c r="KC148" s="41"/>
      <c r="KD148" s="41"/>
      <c r="KE148" s="41"/>
      <c r="KF148" s="41"/>
      <c r="KG148" s="41"/>
      <c r="KH148" s="41"/>
      <c r="KI148" s="41"/>
      <c r="KJ148" s="41"/>
      <c r="KK148" s="41"/>
      <c r="KL148" s="41"/>
      <c r="KM148" s="41"/>
      <c r="KN148" s="41"/>
      <c r="KO148" s="41"/>
    </row>
    <row r="149" spans="1:301" ht="10" customHeight="1">
      <c r="A149" s="39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39"/>
      <c r="BJ149" s="41"/>
      <c r="BK149" s="39"/>
      <c r="BL149" s="41"/>
      <c r="BM149" s="39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  <c r="EA149" s="41"/>
      <c r="EB149" s="41"/>
      <c r="EC149" s="41"/>
      <c r="ED149" s="41"/>
      <c r="EE149" s="41"/>
      <c r="EF149" s="41"/>
      <c r="EG149" s="41"/>
      <c r="EH149" s="41"/>
      <c r="EI149" s="41"/>
      <c r="EJ149" s="41"/>
      <c r="EK149" s="41"/>
      <c r="EL149" s="41"/>
      <c r="EM149" s="41"/>
      <c r="EN149" s="41"/>
      <c r="EO149" s="41"/>
      <c r="EP149" s="41"/>
      <c r="EQ149" s="41"/>
      <c r="ER149" s="41"/>
      <c r="ES149" s="41"/>
      <c r="ET149" s="41"/>
      <c r="EU149" s="41"/>
      <c r="EV149" s="41"/>
      <c r="EW149" s="41"/>
      <c r="EX149" s="41"/>
      <c r="EY149" s="41"/>
      <c r="EZ149" s="41"/>
      <c r="FA149" s="41"/>
      <c r="FB149" s="41"/>
      <c r="FC149" s="41"/>
      <c r="FD149" s="41"/>
      <c r="FE149" s="41"/>
      <c r="FF149" s="41"/>
      <c r="FG149" s="41"/>
      <c r="FH149" s="41"/>
      <c r="FI149" s="41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  <c r="IN149" s="41"/>
      <c r="IO149" s="41"/>
      <c r="IP149" s="41"/>
      <c r="IQ149" s="41"/>
      <c r="IR149" s="41"/>
      <c r="IS149" s="41"/>
      <c r="IT149" s="41"/>
      <c r="IU149" s="41"/>
      <c r="IV149" s="41"/>
      <c r="IW149" s="41"/>
      <c r="IX149" s="41"/>
      <c r="IY149" s="41"/>
      <c r="IZ149" s="41"/>
      <c r="JA149" s="41"/>
      <c r="JB149" s="41"/>
      <c r="JC149" s="41"/>
      <c r="JD149" s="41"/>
      <c r="JE149" s="41"/>
      <c r="JF149" s="41"/>
      <c r="JG149" s="41"/>
      <c r="JH149" s="41"/>
      <c r="JI149" s="41"/>
      <c r="JJ149" s="41"/>
      <c r="JK149" s="41"/>
      <c r="JL149" s="41"/>
      <c r="JM149" s="41"/>
      <c r="JN149" s="41"/>
      <c r="JO149" s="41"/>
      <c r="JP149" s="41"/>
      <c r="JQ149" s="41"/>
      <c r="JR149" s="41"/>
      <c r="JS149" s="41"/>
      <c r="JT149" s="41"/>
      <c r="JU149" s="41"/>
      <c r="JV149" s="41"/>
      <c r="JW149" s="41"/>
      <c r="JX149" s="41"/>
      <c r="JY149" s="41"/>
      <c r="JZ149" s="41"/>
      <c r="KA149" s="41"/>
      <c r="KB149" s="41"/>
      <c r="KC149" s="41"/>
      <c r="KD149" s="41"/>
      <c r="KE149" s="41"/>
      <c r="KF149" s="41"/>
      <c r="KG149" s="41"/>
      <c r="KH149" s="41"/>
      <c r="KI149" s="41"/>
      <c r="KJ149" s="41"/>
      <c r="KK149" s="41"/>
      <c r="KL149" s="41"/>
      <c r="KM149" s="41"/>
      <c r="KN149" s="41"/>
      <c r="KO149" s="41"/>
    </row>
    <row r="150" spans="1:301" ht="10" customHeight="1">
      <c r="A150" s="39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39"/>
      <c r="BJ150" s="41"/>
      <c r="BK150" s="39"/>
      <c r="BL150" s="41"/>
      <c r="BM150" s="39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  <c r="DS150" s="41"/>
      <c r="DT150" s="41"/>
      <c r="DU150" s="41"/>
      <c r="DV150" s="41"/>
      <c r="DW150" s="41"/>
      <c r="DX150" s="41"/>
      <c r="DY150" s="41"/>
      <c r="DZ150" s="41"/>
      <c r="EA150" s="41"/>
      <c r="EB150" s="41"/>
      <c r="EC150" s="41"/>
      <c r="ED150" s="41"/>
      <c r="EE150" s="41"/>
      <c r="EF150" s="41"/>
      <c r="EG150" s="41"/>
      <c r="EH150" s="41"/>
      <c r="EI150" s="41"/>
      <c r="EJ150" s="41"/>
      <c r="EK150" s="41"/>
      <c r="EL150" s="41"/>
      <c r="EM150" s="41"/>
      <c r="EN150" s="41"/>
      <c r="EO150" s="41"/>
      <c r="EP150" s="41"/>
      <c r="EQ150" s="41"/>
      <c r="ER150" s="41"/>
      <c r="ES150" s="41"/>
      <c r="ET150" s="41"/>
      <c r="EU150" s="41"/>
      <c r="EV150" s="41"/>
      <c r="EW150" s="41"/>
      <c r="EX150" s="41"/>
      <c r="EY150" s="41"/>
      <c r="EZ150" s="41"/>
      <c r="FA150" s="41"/>
      <c r="FB150" s="41"/>
      <c r="FC150" s="41"/>
      <c r="FD150" s="41"/>
      <c r="FE150" s="41"/>
      <c r="FF150" s="41"/>
      <c r="FG150" s="41"/>
      <c r="FH150" s="41"/>
      <c r="FI150" s="41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  <c r="IF150" s="41"/>
      <c r="IG150" s="41"/>
      <c r="IH150" s="41"/>
      <c r="II150" s="41"/>
      <c r="IJ150" s="41"/>
      <c r="IK150" s="41"/>
      <c r="IL150" s="41"/>
      <c r="IM150" s="41"/>
      <c r="IN150" s="41"/>
      <c r="IO150" s="41"/>
      <c r="IP150" s="41"/>
      <c r="IQ150" s="41"/>
      <c r="IR150" s="41"/>
      <c r="IS150" s="41"/>
      <c r="IT150" s="41"/>
      <c r="IU150" s="41"/>
      <c r="IV150" s="41"/>
      <c r="IW150" s="41"/>
      <c r="IX150" s="41"/>
      <c r="IY150" s="41"/>
      <c r="IZ150" s="41"/>
      <c r="JA150" s="41"/>
      <c r="JB150" s="41"/>
      <c r="JC150" s="41"/>
      <c r="JD150" s="41"/>
      <c r="JE150" s="41"/>
      <c r="JF150" s="41"/>
      <c r="JG150" s="41"/>
      <c r="JH150" s="41"/>
      <c r="JI150" s="41"/>
      <c r="JJ150" s="41"/>
      <c r="JK150" s="41"/>
      <c r="JL150" s="41"/>
      <c r="JM150" s="41"/>
      <c r="JN150" s="41"/>
      <c r="JO150" s="41"/>
      <c r="JP150" s="41"/>
      <c r="JQ150" s="41"/>
      <c r="JR150" s="41"/>
      <c r="JS150" s="41"/>
      <c r="JT150" s="41"/>
      <c r="JU150" s="41"/>
      <c r="JV150" s="41"/>
      <c r="JW150" s="41"/>
      <c r="JX150" s="41"/>
      <c r="JY150" s="41"/>
      <c r="JZ150" s="41"/>
      <c r="KA150" s="41"/>
      <c r="KB150" s="41"/>
      <c r="KC150" s="41"/>
      <c r="KD150" s="41"/>
      <c r="KE150" s="41"/>
      <c r="KF150" s="41"/>
      <c r="KG150" s="41"/>
      <c r="KH150" s="41"/>
      <c r="KI150" s="41"/>
      <c r="KJ150" s="41"/>
      <c r="KK150" s="41"/>
      <c r="KL150" s="41"/>
      <c r="KM150" s="41"/>
      <c r="KN150" s="41"/>
      <c r="KO150" s="41"/>
    </row>
    <row r="151" spans="1:301" ht="10" customHeight="1">
      <c r="A151" s="39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39"/>
      <c r="BJ151" s="41"/>
      <c r="BK151" s="39"/>
      <c r="BL151" s="41"/>
      <c r="BM151" s="39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1"/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41"/>
      <c r="EN151" s="41"/>
      <c r="EO151" s="41"/>
      <c r="EP151" s="41"/>
      <c r="EQ151" s="41"/>
      <c r="ER151" s="41"/>
      <c r="ES151" s="41"/>
      <c r="ET151" s="41"/>
      <c r="EU151" s="41"/>
      <c r="EV151" s="41"/>
      <c r="EW151" s="41"/>
      <c r="EX151" s="41"/>
      <c r="EY151" s="41"/>
      <c r="EZ151" s="41"/>
      <c r="FA151" s="41"/>
      <c r="FB151" s="41"/>
      <c r="FC151" s="41"/>
      <c r="FD151" s="41"/>
      <c r="FE151" s="41"/>
      <c r="FF151" s="41"/>
      <c r="FG151" s="41"/>
      <c r="FH151" s="41"/>
      <c r="FI151" s="41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  <c r="IN151" s="41"/>
      <c r="IO151" s="41"/>
      <c r="IP151" s="41"/>
      <c r="IQ151" s="41"/>
      <c r="IR151" s="41"/>
      <c r="IS151" s="41"/>
      <c r="IT151" s="41"/>
      <c r="IU151" s="41"/>
      <c r="IV151" s="41"/>
      <c r="IW151" s="41"/>
      <c r="IX151" s="41"/>
      <c r="IY151" s="41"/>
      <c r="IZ151" s="41"/>
      <c r="JA151" s="41"/>
      <c r="JB151" s="41"/>
      <c r="JC151" s="41"/>
      <c r="JD151" s="41"/>
      <c r="JE151" s="41"/>
      <c r="JF151" s="41"/>
      <c r="JG151" s="41"/>
      <c r="JH151" s="41"/>
      <c r="JI151" s="41"/>
      <c r="JJ151" s="41"/>
      <c r="JK151" s="41"/>
      <c r="JL151" s="41"/>
      <c r="JM151" s="41"/>
      <c r="JN151" s="41"/>
      <c r="JO151" s="41"/>
      <c r="JP151" s="41"/>
      <c r="JQ151" s="41"/>
      <c r="JR151" s="41"/>
      <c r="JS151" s="41"/>
      <c r="JT151" s="41"/>
      <c r="JU151" s="41"/>
      <c r="JV151" s="41"/>
      <c r="JW151" s="41"/>
      <c r="JX151" s="41"/>
      <c r="JY151" s="41"/>
      <c r="JZ151" s="41"/>
      <c r="KA151" s="41"/>
      <c r="KB151" s="41"/>
      <c r="KC151" s="41"/>
      <c r="KD151" s="41"/>
      <c r="KE151" s="41"/>
      <c r="KF151" s="41"/>
      <c r="KG151" s="41"/>
      <c r="KH151" s="41"/>
      <c r="KI151" s="41"/>
      <c r="KJ151" s="41"/>
      <c r="KK151" s="41"/>
      <c r="KL151" s="41"/>
      <c r="KM151" s="41"/>
      <c r="KN151" s="41"/>
      <c r="KO151" s="41"/>
    </row>
    <row r="152" spans="1:301" ht="10" customHeight="1">
      <c r="A152" s="39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39"/>
      <c r="BJ152" s="41"/>
      <c r="BK152" s="39"/>
      <c r="BL152" s="41"/>
      <c r="BM152" s="39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  <c r="DS152" s="41"/>
      <c r="DT152" s="41"/>
      <c r="DU152" s="41"/>
      <c r="DV152" s="41"/>
      <c r="DW152" s="41"/>
      <c r="DX152" s="41"/>
      <c r="DY152" s="41"/>
      <c r="DZ152" s="41"/>
      <c r="EA152" s="41"/>
      <c r="EB152" s="41"/>
      <c r="EC152" s="41"/>
      <c r="ED152" s="41"/>
      <c r="EE152" s="41"/>
      <c r="EF152" s="41"/>
      <c r="EG152" s="41"/>
      <c r="EH152" s="41"/>
      <c r="EI152" s="41"/>
      <c r="EJ152" s="41"/>
      <c r="EK152" s="41"/>
      <c r="EL152" s="41"/>
      <c r="EM152" s="41"/>
      <c r="EN152" s="41"/>
      <c r="EO152" s="41"/>
      <c r="EP152" s="41"/>
      <c r="EQ152" s="41"/>
      <c r="ER152" s="41"/>
      <c r="ES152" s="41"/>
      <c r="ET152" s="41"/>
      <c r="EU152" s="41"/>
      <c r="EV152" s="41"/>
      <c r="EW152" s="41"/>
      <c r="EX152" s="41"/>
      <c r="EY152" s="41"/>
      <c r="EZ152" s="41"/>
      <c r="FA152" s="41"/>
      <c r="FB152" s="41"/>
      <c r="FC152" s="41"/>
      <c r="FD152" s="41"/>
      <c r="FE152" s="41"/>
      <c r="FF152" s="41"/>
      <c r="FG152" s="41"/>
      <c r="FH152" s="41"/>
      <c r="FI152" s="41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  <c r="IF152" s="41"/>
      <c r="IG152" s="41"/>
      <c r="IH152" s="41"/>
      <c r="II152" s="41"/>
      <c r="IJ152" s="41"/>
      <c r="IK152" s="41"/>
      <c r="IL152" s="41"/>
      <c r="IM152" s="41"/>
      <c r="IN152" s="41"/>
      <c r="IO152" s="41"/>
      <c r="IP152" s="41"/>
      <c r="IQ152" s="41"/>
      <c r="IR152" s="41"/>
      <c r="IS152" s="41"/>
      <c r="IT152" s="41"/>
      <c r="IU152" s="41"/>
      <c r="IV152" s="41"/>
      <c r="IW152" s="41"/>
      <c r="IX152" s="41"/>
      <c r="IY152" s="41"/>
      <c r="IZ152" s="41"/>
      <c r="JA152" s="41"/>
      <c r="JB152" s="41"/>
      <c r="JC152" s="41"/>
      <c r="JD152" s="41"/>
      <c r="JE152" s="41"/>
      <c r="JF152" s="41"/>
      <c r="JG152" s="41"/>
      <c r="JH152" s="41"/>
      <c r="JI152" s="41"/>
      <c r="JJ152" s="41"/>
      <c r="JK152" s="41"/>
      <c r="JL152" s="41"/>
      <c r="JM152" s="41"/>
      <c r="JN152" s="41"/>
      <c r="JO152" s="41"/>
      <c r="JP152" s="41"/>
      <c r="JQ152" s="41"/>
      <c r="JR152" s="41"/>
      <c r="JS152" s="41"/>
      <c r="JT152" s="41"/>
      <c r="JU152" s="41"/>
      <c r="JV152" s="41"/>
      <c r="JW152" s="41"/>
      <c r="JX152" s="41"/>
      <c r="JY152" s="41"/>
      <c r="JZ152" s="41"/>
      <c r="KA152" s="41"/>
      <c r="KB152" s="41"/>
      <c r="KC152" s="41"/>
      <c r="KD152" s="41"/>
      <c r="KE152" s="41"/>
      <c r="KF152" s="41"/>
      <c r="KG152" s="41"/>
      <c r="KH152" s="41"/>
      <c r="KI152" s="41"/>
      <c r="KJ152" s="41"/>
      <c r="KK152" s="41"/>
      <c r="KL152" s="41"/>
      <c r="KM152" s="41"/>
      <c r="KN152" s="41"/>
      <c r="KO152" s="41"/>
    </row>
    <row r="153" spans="1:301" ht="10" customHeight="1">
      <c r="A153" s="39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39"/>
      <c r="BJ153" s="41"/>
      <c r="BK153" s="39"/>
      <c r="BL153" s="41"/>
      <c r="BM153" s="39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  <c r="DS153" s="41"/>
      <c r="DT153" s="41"/>
      <c r="DU153" s="41"/>
      <c r="DV153" s="41"/>
      <c r="DW153" s="41"/>
      <c r="DX153" s="41"/>
      <c r="DY153" s="41"/>
      <c r="DZ153" s="41"/>
      <c r="EA153" s="41"/>
      <c r="EB153" s="41"/>
      <c r="EC153" s="41"/>
      <c r="ED153" s="41"/>
      <c r="EE153" s="41"/>
      <c r="EF153" s="41"/>
      <c r="EG153" s="41"/>
      <c r="EH153" s="41"/>
      <c r="EI153" s="41"/>
      <c r="EJ153" s="41"/>
      <c r="EK153" s="41"/>
      <c r="EL153" s="41"/>
      <c r="EM153" s="41"/>
      <c r="EN153" s="41"/>
      <c r="EO153" s="41"/>
      <c r="EP153" s="41"/>
      <c r="EQ153" s="41"/>
      <c r="ER153" s="41"/>
      <c r="ES153" s="41"/>
      <c r="ET153" s="41"/>
      <c r="EU153" s="41"/>
      <c r="EV153" s="41"/>
      <c r="EW153" s="41"/>
      <c r="EX153" s="41"/>
      <c r="EY153" s="41"/>
      <c r="EZ153" s="41"/>
      <c r="FA153" s="41"/>
      <c r="FB153" s="41"/>
      <c r="FC153" s="41"/>
      <c r="FD153" s="41"/>
      <c r="FE153" s="41"/>
      <c r="FF153" s="41"/>
      <c r="FG153" s="41"/>
      <c r="FH153" s="41"/>
      <c r="FI153" s="41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  <c r="IN153" s="41"/>
      <c r="IO153" s="41"/>
      <c r="IP153" s="41"/>
      <c r="IQ153" s="41"/>
      <c r="IR153" s="41"/>
      <c r="IS153" s="41"/>
      <c r="IT153" s="41"/>
      <c r="IU153" s="41"/>
      <c r="IV153" s="41"/>
      <c r="IW153" s="41"/>
      <c r="IX153" s="41"/>
      <c r="IY153" s="41"/>
      <c r="IZ153" s="41"/>
      <c r="JA153" s="41"/>
      <c r="JB153" s="41"/>
      <c r="JC153" s="41"/>
      <c r="JD153" s="41"/>
      <c r="JE153" s="41"/>
      <c r="JF153" s="41"/>
      <c r="JG153" s="41"/>
      <c r="JH153" s="41"/>
      <c r="JI153" s="41"/>
      <c r="JJ153" s="41"/>
      <c r="JK153" s="41"/>
      <c r="JL153" s="41"/>
      <c r="JM153" s="41"/>
      <c r="JN153" s="41"/>
      <c r="JO153" s="41"/>
      <c r="JP153" s="41"/>
      <c r="JQ153" s="41"/>
      <c r="JR153" s="41"/>
      <c r="JS153" s="41"/>
      <c r="JT153" s="41"/>
      <c r="JU153" s="41"/>
      <c r="JV153" s="41"/>
      <c r="JW153" s="41"/>
      <c r="JX153" s="41"/>
      <c r="JY153" s="41"/>
      <c r="JZ153" s="41"/>
      <c r="KA153" s="41"/>
      <c r="KB153" s="41"/>
      <c r="KC153" s="41"/>
      <c r="KD153" s="41"/>
      <c r="KE153" s="41"/>
      <c r="KF153" s="41"/>
      <c r="KG153" s="41"/>
      <c r="KH153" s="41"/>
      <c r="KI153" s="41"/>
      <c r="KJ153" s="41"/>
      <c r="KK153" s="41"/>
      <c r="KL153" s="41"/>
      <c r="KM153" s="41"/>
      <c r="KN153" s="41"/>
      <c r="KO153" s="41"/>
    </row>
    <row r="154" spans="1:301" ht="10" customHeight="1">
      <c r="A154" s="39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39"/>
      <c r="BJ154" s="41"/>
      <c r="BK154" s="39"/>
      <c r="BL154" s="41"/>
      <c r="BM154" s="39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  <c r="EA154" s="41"/>
      <c r="EB154" s="41"/>
      <c r="EC154" s="41"/>
      <c r="ED154" s="41"/>
      <c r="EE154" s="41"/>
      <c r="EF154" s="41"/>
      <c r="EG154" s="41"/>
      <c r="EH154" s="41"/>
      <c r="EI154" s="41"/>
      <c r="EJ154" s="41"/>
      <c r="EK154" s="41"/>
      <c r="EL154" s="41"/>
      <c r="EM154" s="41"/>
      <c r="EN154" s="41"/>
      <c r="EO154" s="41"/>
      <c r="EP154" s="41"/>
      <c r="EQ154" s="41"/>
      <c r="ER154" s="41"/>
      <c r="ES154" s="41"/>
      <c r="ET154" s="41"/>
      <c r="EU154" s="41"/>
      <c r="EV154" s="41"/>
      <c r="EW154" s="41"/>
      <c r="EX154" s="41"/>
      <c r="EY154" s="41"/>
      <c r="EZ154" s="41"/>
      <c r="FA154" s="41"/>
      <c r="FB154" s="41"/>
      <c r="FC154" s="41"/>
      <c r="FD154" s="41"/>
      <c r="FE154" s="41"/>
      <c r="FF154" s="41"/>
      <c r="FG154" s="41"/>
      <c r="FH154" s="41"/>
      <c r="FI154" s="41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  <c r="IN154" s="41"/>
      <c r="IO154" s="41"/>
      <c r="IP154" s="41"/>
      <c r="IQ154" s="41"/>
      <c r="IR154" s="41"/>
      <c r="IS154" s="41"/>
      <c r="IT154" s="41"/>
      <c r="IU154" s="41"/>
      <c r="IV154" s="41"/>
      <c r="IW154" s="41"/>
      <c r="IX154" s="41"/>
      <c r="IY154" s="41"/>
      <c r="IZ154" s="41"/>
      <c r="JA154" s="41"/>
      <c r="JB154" s="41"/>
      <c r="JC154" s="41"/>
      <c r="JD154" s="41"/>
      <c r="JE154" s="41"/>
      <c r="JF154" s="41"/>
      <c r="JG154" s="41"/>
      <c r="JH154" s="41"/>
      <c r="JI154" s="41"/>
      <c r="JJ154" s="41"/>
      <c r="JK154" s="41"/>
      <c r="JL154" s="41"/>
      <c r="JM154" s="41"/>
      <c r="JN154" s="41"/>
      <c r="JO154" s="41"/>
      <c r="JP154" s="41"/>
      <c r="JQ154" s="41"/>
      <c r="JR154" s="41"/>
      <c r="JS154" s="41"/>
      <c r="JT154" s="41"/>
      <c r="JU154" s="41"/>
      <c r="JV154" s="41"/>
      <c r="JW154" s="41"/>
      <c r="JX154" s="41"/>
      <c r="JY154" s="41"/>
      <c r="JZ154" s="41"/>
      <c r="KA154" s="41"/>
      <c r="KB154" s="41"/>
      <c r="KC154" s="41"/>
      <c r="KD154" s="41"/>
      <c r="KE154" s="41"/>
      <c r="KF154" s="41"/>
      <c r="KG154" s="41"/>
      <c r="KH154" s="41"/>
      <c r="KI154" s="41"/>
      <c r="KJ154" s="41"/>
      <c r="KK154" s="41"/>
      <c r="KL154" s="41"/>
      <c r="KM154" s="41"/>
      <c r="KN154" s="41"/>
      <c r="KO154" s="41"/>
    </row>
    <row r="155" spans="1:301" ht="10" customHeight="1">
      <c r="A155" s="39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39"/>
      <c r="BJ155" s="41"/>
      <c r="BK155" s="39"/>
      <c r="BL155" s="41"/>
      <c r="BM155" s="39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1"/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  <c r="FD155" s="41"/>
      <c r="FE155" s="41"/>
      <c r="FF155" s="41"/>
      <c r="FG155" s="41"/>
      <c r="FH155" s="41"/>
      <c r="FI155" s="41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  <c r="IN155" s="41"/>
      <c r="IO155" s="41"/>
      <c r="IP155" s="41"/>
      <c r="IQ155" s="41"/>
      <c r="IR155" s="41"/>
      <c r="IS155" s="41"/>
      <c r="IT155" s="41"/>
      <c r="IU155" s="41"/>
      <c r="IV155" s="41"/>
      <c r="IW155" s="41"/>
      <c r="IX155" s="41"/>
      <c r="IY155" s="41"/>
      <c r="IZ155" s="41"/>
      <c r="JA155" s="41"/>
      <c r="JB155" s="41"/>
      <c r="JC155" s="41"/>
      <c r="JD155" s="41"/>
      <c r="JE155" s="41"/>
      <c r="JF155" s="41"/>
      <c r="JG155" s="41"/>
      <c r="JH155" s="41"/>
      <c r="JI155" s="41"/>
      <c r="JJ155" s="41"/>
      <c r="JK155" s="41"/>
      <c r="JL155" s="41"/>
      <c r="JM155" s="41"/>
      <c r="JN155" s="41"/>
      <c r="JO155" s="41"/>
      <c r="JP155" s="41"/>
      <c r="JQ155" s="41"/>
      <c r="JR155" s="41"/>
      <c r="JS155" s="41"/>
      <c r="JT155" s="41"/>
      <c r="JU155" s="41"/>
      <c r="JV155" s="41"/>
      <c r="JW155" s="41"/>
      <c r="JX155" s="41"/>
      <c r="JY155" s="41"/>
      <c r="JZ155" s="41"/>
      <c r="KA155" s="41"/>
      <c r="KB155" s="41"/>
      <c r="KC155" s="41"/>
      <c r="KD155" s="41"/>
      <c r="KE155" s="41"/>
      <c r="KF155" s="41"/>
      <c r="KG155" s="41"/>
      <c r="KH155" s="41"/>
      <c r="KI155" s="41"/>
      <c r="KJ155" s="41"/>
      <c r="KK155" s="41"/>
      <c r="KL155" s="41"/>
      <c r="KM155" s="41"/>
      <c r="KN155" s="41"/>
      <c r="KO155" s="41"/>
    </row>
    <row r="156" spans="1:301" ht="10" customHeight="1">
      <c r="A156" s="39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39"/>
      <c r="BJ156" s="41"/>
      <c r="BK156" s="39"/>
      <c r="BL156" s="41"/>
      <c r="BM156" s="39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1"/>
      <c r="EQ156" s="41"/>
      <c r="ER156" s="41"/>
      <c r="ES156" s="41"/>
      <c r="ET156" s="41"/>
      <c r="EU156" s="41"/>
      <c r="EV156" s="41"/>
      <c r="EW156" s="41"/>
      <c r="EX156" s="41"/>
      <c r="EY156" s="41"/>
      <c r="EZ156" s="41"/>
      <c r="FA156" s="41"/>
      <c r="FB156" s="41"/>
      <c r="FC156" s="41"/>
      <c r="FD156" s="41"/>
      <c r="FE156" s="41"/>
      <c r="FF156" s="41"/>
      <c r="FG156" s="41"/>
      <c r="FH156" s="41"/>
      <c r="FI156" s="41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  <c r="IN156" s="41"/>
      <c r="IO156" s="41"/>
      <c r="IP156" s="41"/>
      <c r="IQ156" s="41"/>
      <c r="IR156" s="41"/>
      <c r="IS156" s="41"/>
      <c r="IT156" s="41"/>
      <c r="IU156" s="41"/>
      <c r="IV156" s="41"/>
      <c r="IW156" s="41"/>
      <c r="IX156" s="41"/>
      <c r="IY156" s="41"/>
      <c r="IZ156" s="41"/>
      <c r="JA156" s="41"/>
      <c r="JB156" s="41"/>
      <c r="JC156" s="41"/>
      <c r="JD156" s="41"/>
      <c r="JE156" s="41"/>
      <c r="JF156" s="41"/>
      <c r="JG156" s="41"/>
      <c r="JH156" s="41"/>
      <c r="JI156" s="41"/>
      <c r="JJ156" s="41"/>
      <c r="JK156" s="41"/>
      <c r="JL156" s="41"/>
      <c r="JM156" s="41"/>
      <c r="JN156" s="41"/>
      <c r="JO156" s="41"/>
      <c r="JP156" s="41"/>
      <c r="JQ156" s="41"/>
      <c r="JR156" s="41"/>
      <c r="JS156" s="41"/>
      <c r="JT156" s="41"/>
      <c r="JU156" s="41"/>
      <c r="JV156" s="41"/>
      <c r="JW156" s="41"/>
      <c r="JX156" s="41"/>
      <c r="JY156" s="41"/>
      <c r="JZ156" s="41"/>
      <c r="KA156" s="41"/>
      <c r="KB156" s="41"/>
      <c r="KC156" s="41"/>
      <c r="KD156" s="41"/>
      <c r="KE156" s="41"/>
      <c r="KF156" s="41"/>
      <c r="KG156" s="41"/>
      <c r="KH156" s="41"/>
      <c r="KI156" s="41"/>
      <c r="KJ156" s="41"/>
      <c r="KK156" s="41"/>
      <c r="KL156" s="41"/>
      <c r="KM156" s="41"/>
      <c r="KN156" s="41"/>
      <c r="KO156" s="41"/>
    </row>
    <row r="157" spans="1:301" ht="10" customHeight="1">
      <c r="A157" s="39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39"/>
      <c r="BJ157" s="41"/>
      <c r="BK157" s="39"/>
      <c r="BL157" s="41"/>
      <c r="BM157" s="39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  <c r="EA157" s="41"/>
      <c r="EB157" s="41"/>
      <c r="EC157" s="41"/>
      <c r="ED157" s="41"/>
      <c r="EE157" s="41"/>
      <c r="EF157" s="41"/>
      <c r="EG157" s="41"/>
      <c r="EH157" s="41"/>
      <c r="EI157" s="41"/>
      <c r="EJ157" s="41"/>
      <c r="EK157" s="41"/>
      <c r="EL157" s="41"/>
      <c r="EM157" s="41"/>
      <c r="EN157" s="41"/>
      <c r="EO157" s="41"/>
      <c r="EP157" s="41"/>
      <c r="EQ157" s="41"/>
      <c r="ER157" s="41"/>
      <c r="ES157" s="41"/>
      <c r="ET157" s="41"/>
      <c r="EU157" s="41"/>
      <c r="EV157" s="41"/>
      <c r="EW157" s="41"/>
      <c r="EX157" s="41"/>
      <c r="EY157" s="41"/>
      <c r="EZ157" s="41"/>
      <c r="FA157" s="41"/>
      <c r="FB157" s="41"/>
      <c r="FC157" s="41"/>
      <c r="FD157" s="41"/>
      <c r="FE157" s="41"/>
      <c r="FF157" s="41"/>
      <c r="FG157" s="41"/>
      <c r="FH157" s="41"/>
      <c r="FI157" s="41"/>
      <c r="FJ157" s="41"/>
      <c r="FK157" s="41"/>
      <c r="FL157" s="41"/>
      <c r="FM157" s="41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1"/>
      <c r="GT157" s="41"/>
      <c r="GU157" s="41"/>
      <c r="GV157" s="41"/>
      <c r="GW157" s="41"/>
      <c r="GX157" s="41"/>
      <c r="GY157" s="41"/>
      <c r="GZ157" s="41"/>
      <c r="HA157" s="41"/>
      <c r="HB157" s="41"/>
      <c r="HC157" s="41"/>
      <c r="HD157" s="41"/>
      <c r="HE157" s="41"/>
      <c r="HF157" s="41"/>
      <c r="HG157" s="41"/>
      <c r="HH157" s="41"/>
      <c r="HI157" s="41"/>
      <c r="HJ157" s="41"/>
      <c r="HK157" s="41"/>
      <c r="HL157" s="41"/>
      <c r="HM157" s="41"/>
      <c r="HN157" s="41"/>
      <c r="HO157" s="41"/>
      <c r="HP157" s="41"/>
      <c r="HQ157" s="41"/>
      <c r="HR157" s="41"/>
      <c r="HS157" s="41"/>
      <c r="HT157" s="41"/>
      <c r="HU157" s="41"/>
      <c r="HV157" s="41"/>
      <c r="HW157" s="41"/>
      <c r="HX157" s="41"/>
      <c r="HY157" s="41"/>
      <c r="HZ157" s="41"/>
      <c r="IA157" s="41"/>
      <c r="IB157" s="41"/>
      <c r="IC157" s="41"/>
      <c r="ID157" s="41"/>
      <c r="IE157" s="41"/>
      <c r="IF157" s="41"/>
      <c r="IG157" s="41"/>
      <c r="IH157" s="41"/>
      <c r="II157" s="41"/>
      <c r="IJ157" s="41"/>
      <c r="IK157" s="41"/>
      <c r="IL157" s="41"/>
      <c r="IM157" s="41"/>
      <c r="IN157" s="41"/>
      <c r="IO157" s="41"/>
      <c r="IP157" s="41"/>
      <c r="IQ157" s="41"/>
      <c r="IR157" s="41"/>
      <c r="IS157" s="41"/>
      <c r="IT157" s="41"/>
      <c r="IU157" s="41"/>
      <c r="IV157" s="41"/>
      <c r="IW157" s="41"/>
      <c r="IX157" s="41"/>
      <c r="IY157" s="41"/>
      <c r="IZ157" s="41"/>
      <c r="JA157" s="41"/>
      <c r="JB157" s="41"/>
      <c r="JC157" s="41"/>
      <c r="JD157" s="41"/>
      <c r="JE157" s="41"/>
      <c r="JF157" s="41"/>
      <c r="JG157" s="41"/>
      <c r="JH157" s="41"/>
      <c r="JI157" s="41"/>
      <c r="JJ157" s="41"/>
      <c r="JK157" s="41"/>
      <c r="JL157" s="41"/>
      <c r="JM157" s="41"/>
      <c r="JN157" s="41"/>
      <c r="JO157" s="41"/>
      <c r="JP157" s="41"/>
      <c r="JQ157" s="41"/>
      <c r="JR157" s="41"/>
      <c r="JS157" s="41"/>
      <c r="JT157" s="41"/>
      <c r="JU157" s="41"/>
      <c r="JV157" s="41"/>
      <c r="JW157" s="41"/>
      <c r="JX157" s="41"/>
      <c r="JY157" s="41"/>
      <c r="JZ157" s="41"/>
      <c r="KA157" s="41"/>
      <c r="KB157" s="41"/>
      <c r="KC157" s="41"/>
      <c r="KD157" s="41"/>
      <c r="KE157" s="41"/>
      <c r="KF157" s="41"/>
      <c r="KG157" s="41"/>
      <c r="KH157" s="41"/>
      <c r="KI157" s="41"/>
      <c r="KJ157" s="41"/>
      <c r="KK157" s="41"/>
      <c r="KL157" s="41"/>
      <c r="KM157" s="41"/>
      <c r="KN157" s="41"/>
      <c r="KO157" s="41"/>
    </row>
    <row r="158" spans="1:301" ht="10" customHeight="1">
      <c r="A158" s="39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39"/>
      <c r="BJ158" s="41"/>
      <c r="BK158" s="39"/>
      <c r="BL158" s="41"/>
      <c r="BM158" s="39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1"/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  <c r="HG158" s="41"/>
      <c r="HH158" s="41"/>
      <c r="HI158" s="41"/>
      <c r="HJ158" s="41"/>
      <c r="HK158" s="41"/>
      <c r="HL158" s="41"/>
      <c r="HM158" s="41"/>
      <c r="HN158" s="41"/>
      <c r="HO158" s="41"/>
      <c r="HP158" s="41"/>
      <c r="HQ158" s="41"/>
      <c r="HR158" s="41"/>
      <c r="HS158" s="41"/>
      <c r="HT158" s="41"/>
      <c r="HU158" s="41"/>
      <c r="HV158" s="41"/>
      <c r="HW158" s="41"/>
      <c r="HX158" s="41"/>
      <c r="HY158" s="41"/>
      <c r="HZ158" s="41"/>
      <c r="IA158" s="41"/>
      <c r="IB158" s="41"/>
      <c r="IC158" s="41"/>
      <c r="ID158" s="41"/>
      <c r="IE158" s="41"/>
      <c r="IF158" s="41"/>
      <c r="IG158" s="41"/>
      <c r="IH158" s="41"/>
      <c r="II158" s="41"/>
      <c r="IJ158" s="41"/>
      <c r="IK158" s="41"/>
      <c r="IL158" s="41"/>
      <c r="IM158" s="41"/>
      <c r="IN158" s="41"/>
      <c r="IO158" s="41"/>
      <c r="IP158" s="41"/>
      <c r="IQ158" s="41"/>
      <c r="IR158" s="41"/>
      <c r="IS158" s="41"/>
      <c r="IT158" s="41"/>
      <c r="IU158" s="41"/>
      <c r="IV158" s="41"/>
      <c r="IW158" s="41"/>
      <c r="IX158" s="41"/>
      <c r="IY158" s="41"/>
      <c r="IZ158" s="41"/>
      <c r="JA158" s="41"/>
      <c r="JB158" s="41"/>
      <c r="JC158" s="41"/>
      <c r="JD158" s="41"/>
      <c r="JE158" s="41"/>
      <c r="JF158" s="41"/>
      <c r="JG158" s="41"/>
      <c r="JH158" s="41"/>
      <c r="JI158" s="41"/>
      <c r="JJ158" s="41"/>
      <c r="JK158" s="41"/>
      <c r="JL158" s="41"/>
      <c r="JM158" s="41"/>
      <c r="JN158" s="41"/>
      <c r="JO158" s="41"/>
      <c r="JP158" s="41"/>
      <c r="JQ158" s="41"/>
      <c r="JR158" s="41"/>
      <c r="JS158" s="41"/>
      <c r="JT158" s="41"/>
      <c r="JU158" s="41"/>
      <c r="JV158" s="41"/>
      <c r="JW158" s="41"/>
      <c r="JX158" s="41"/>
      <c r="JY158" s="41"/>
      <c r="JZ158" s="41"/>
      <c r="KA158" s="41"/>
      <c r="KB158" s="41"/>
      <c r="KC158" s="41"/>
      <c r="KD158" s="41"/>
      <c r="KE158" s="41"/>
      <c r="KF158" s="41"/>
      <c r="KG158" s="41"/>
      <c r="KH158" s="41"/>
      <c r="KI158" s="41"/>
      <c r="KJ158" s="41"/>
      <c r="KK158" s="41"/>
      <c r="KL158" s="41"/>
      <c r="KM158" s="41"/>
      <c r="KN158" s="41"/>
      <c r="KO158" s="41"/>
    </row>
    <row r="159" spans="1:301" ht="10" customHeight="1">
      <c r="A159" s="39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39"/>
      <c r="BJ159" s="41"/>
      <c r="BK159" s="39"/>
      <c r="BL159" s="41"/>
      <c r="BM159" s="39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1"/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  <c r="FD159" s="41"/>
      <c r="FE159" s="41"/>
      <c r="FF159" s="41"/>
      <c r="FG159" s="41"/>
      <c r="FH159" s="41"/>
      <c r="FI159" s="41"/>
      <c r="FJ159" s="41"/>
      <c r="FK159" s="41"/>
      <c r="FL159" s="41"/>
      <c r="FM159" s="41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  <c r="HG159" s="41"/>
      <c r="HH159" s="41"/>
      <c r="HI159" s="41"/>
      <c r="HJ159" s="41"/>
      <c r="HK159" s="41"/>
      <c r="HL159" s="41"/>
      <c r="HM159" s="41"/>
      <c r="HN159" s="41"/>
      <c r="HO159" s="41"/>
      <c r="HP159" s="41"/>
      <c r="HQ159" s="41"/>
      <c r="HR159" s="41"/>
      <c r="HS159" s="41"/>
      <c r="HT159" s="41"/>
      <c r="HU159" s="41"/>
      <c r="HV159" s="41"/>
      <c r="HW159" s="41"/>
      <c r="HX159" s="41"/>
      <c r="HY159" s="41"/>
      <c r="HZ159" s="41"/>
      <c r="IA159" s="41"/>
      <c r="IB159" s="41"/>
      <c r="IC159" s="41"/>
      <c r="ID159" s="41"/>
      <c r="IE159" s="41"/>
      <c r="IF159" s="41"/>
      <c r="IG159" s="41"/>
      <c r="IH159" s="41"/>
      <c r="II159" s="41"/>
      <c r="IJ159" s="41"/>
      <c r="IK159" s="41"/>
      <c r="IL159" s="41"/>
      <c r="IM159" s="41"/>
      <c r="IN159" s="41"/>
      <c r="IO159" s="41"/>
      <c r="IP159" s="41"/>
      <c r="IQ159" s="41"/>
      <c r="IR159" s="41"/>
      <c r="IS159" s="41"/>
      <c r="IT159" s="41"/>
      <c r="IU159" s="41"/>
      <c r="IV159" s="41"/>
      <c r="IW159" s="41"/>
      <c r="IX159" s="41"/>
      <c r="IY159" s="41"/>
      <c r="IZ159" s="41"/>
      <c r="JA159" s="41"/>
      <c r="JB159" s="41"/>
      <c r="JC159" s="41"/>
      <c r="JD159" s="41"/>
      <c r="JE159" s="41"/>
      <c r="JF159" s="41"/>
      <c r="JG159" s="41"/>
      <c r="JH159" s="41"/>
      <c r="JI159" s="41"/>
      <c r="JJ159" s="41"/>
      <c r="JK159" s="41"/>
      <c r="JL159" s="41"/>
      <c r="JM159" s="41"/>
      <c r="JN159" s="41"/>
      <c r="JO159" s="41"/>
      <c r="JP159" s="41"/>
      <c r="JQ159" s="41"/>
      <c r="JR159" s="41"/>
      <c r="JS159" s="41"/>
      <c r="JT159" s="41"/>
      <c r="JU159" s="41"/>
      <c r="JV159" s="41"/>
      <c r="JW159" s="41"/>
      <c r="JX159" s="41"/>
      <c r="JY159" s="41"/>
      <c r="JZ159" s="41"/>
      <c r="KA159" s="41"/>
      <c r="KB159" s="41"/>
      <c r="KC159" s="41"/>
      <c r="KD159" s="41"/>
      <c r="KE159" s="41"/>
      <c r="KF159" s="41"/>
      <c r="KG159" s="41"/>
      <c r="KH159" s="41"/>
      <c r="KI159" s="41"/>
      <c r="KJ159" s="41"/>
      <c r="KK159" s="41"/>
      <c r="KL159" s="41"/>
      <c r="KM159" s="41"/>
      <c r="KN159" s="41"/>
      <c r="KO159" s="41"/>
    </row>
    <row r="160" spans="1:301" ht="10" customHeight="1">
      <c r="A160" s="39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39"/>
      <c r="BJ160" s="41"/>
      <c r="BK160" s="39"/>
      <c r="BL160" s="41"/>
      <c r="BM160" s="39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1"/>
      <c r="GW160" s="41"/>
      <c r="GX160" s="41"/>
      <c r="GY160" s="41"/>
      <c r="GZ160" s="41"/>
      <c r="HA160" s="41"/>
      <c r="HB160" s="41"/>
      <c r="HC160" s="41"/>
      <c r="HD160" s="41"/>
      <c r="HE160" s="41"/>
      <c r="HF160" s="41"/>
      <c r="HG160" s="41"/>
      <c r="HH160" s="41"/>
      <c r="HI160" s="41"/>
      <c r="HJ160" s="41"/>
      <c r="HK160" s="41"/>
      <c r="HL160" s="41"/>
      <c r="HM160" s="41"/>
      <c r="HN160" s="41"/>
      <c r="HO160" s="41"/>
      <c r="HP160" s="41"/>
      <c r="HQ160" s="41"/>
      <c r="HR160" s="41"/>
      <c r="HS160" s="41"/>
      <c r="HT160" s="41"/>
      <c r="HU160" s="41"/>
      <c r="HV160" s="41"/>
      <c r="HW160" s="41"/>
      <c r="HX160" s="41"/>
      <c r="HY160" s="41"/>
      <c r="HZ160" s="41"/>
      <c r="IA160" s="41"/>
      <c r="IB160" s="41"/>
      <c r="IC160" s="41"/>
      <c r="ID160" s="41"/>
      <c r="IE160" s="41"/>
      <c r="IF160" s="41"/>
      <c r="IG160" s="41"/>
      <c r="IH160" s="41"/>
      <c r="II160" s="41"/>
      <c r="IJ160" s="41"/>
      <c r="IK160" s="41"/>
      <c r="IL160" s="41"/>
      <c r="IM160" s="41"/>
      <c r="IN160" s="41"/>
      <c r="IO160" s="41"/>
      <c r="IP160" s="41"/>
      <c r="IQ160" s="41"/>
      <c r="IR160" s="41"/>
      <c r="IS160" s="41"/>
      <c r="IT160" s="41"/>
      <c r="IU160" s="41"/>
      <c r="IV160" s="41"/>
      <c r="IW160" s="41"/>
      <c r="IX160" s="41"/>
      <c r="IY160" s="41"/>
      <c r="IZ160" s="41"/>
      <c r="JA160" s="41"/>
      <c r="JB160" s="41"/>
      <c r="JC160" s="41"/>
      <c r="JD160" s="41"/>
      <c r="JE160" s="41"/>
      <c r="JF160" s="41"/>
      <c r="JG160" s="41"/>
      <c r="JH160" s="41"/>
      <c r="JI160" s="41"/>
      <c r="JJ160" s="41"/>
      <c r="JK160" s="41"/>
      <c r="JL160" s="41"/>
      <c r="JM160" s="41"/>
      <c r="JN160" s="41"/>
      <c r="JO160" s="41"/>
      <c r="JP160" s="41"/>
      <c r="JQ160" s="41"/>
      <c r="JR160" s="41"/>
      <c r="JS160" s="41"/>
      <c r="JT160" s="41"/>
      <c r="JU160" s="41"/>
      <c r="JV160" s="41"/>
      <c r="JW160" s="41"/>
      <c r="JX160" s="41"/>
      <c r="JY160" s="41"/>
      <c r="JZ160" s="41"/>
      <c r="KA160" s="41"/>
      <c r="KB160" s="41"/>
      <c r="KC160" s="41"/>
      <c r="KD160" s="41"/>
      <c r="KE160" s="41"/>
      <c r="KF160" s="41"/>
      <c r="KG160" s="41"/>
      <c r="KH160" s="41"/>
      <c r="KI160" s="41"/>
      <c r="KJ160" s="41"/>
      <c r="KK160" s="41"/>
      <c r="KL160" s="41"/>
      <c r="KM160" s="41"/>
      <c r="KN160" s="41"/>
      <c r="KO160" s="41"/>
    </row>
    <row r="161" spans="1:301" ht="10" customHeight="1">
      <c r="A161" s="39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39"/>
      <c r="BJ161" s="41"/>
      <c r="BK161" s="39"/>
      <c r="BL161" s="41"/>
      <c r="BM161" s="39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  <c r="IF161" s="41"/>
      <c r="IG161" s="41"/>
      <c r="IH161" s="41"/>
      <c r="II161" s="41"/>
      <c r="IJ161" s="41"/>
      <c r="IK161" s="41"/>
      <c r="IL161" s="41"/>
      <c r="IM161" s="41"/>
      <c r="IN161" s="41"/>
      <c r="IO161" s="41"/>
      <c r="IP161" s="41"/>
      <c r="IQ161" s="41"/>
      <c r="IR161" s="41"/>
      <c r="IS161" s="41"/>
      <c r="IT161" s="41"/>
      <c r="IU161" s="41"/>
      <c r="IV161" s="41"/>
      <c r="IW161" s="41"/>
      <c r="IX161" s="41"/>
      <c r="IY161" s="41"/>
      <c r="IZ161" s="41"/>
      <c r="JA161" s="41"/>
      <c r="JB161" s="41"/>
      <c r="JC161" s="41"/>
      <c r="JD161" s="41"/>
      <c r="JE161" s="41"/>
      <c r="JF161" s="41"/>
      <c r="JG161" s="41"/>
      <c r="JH161" s="41"/>
      <c r="JI161" s="41"/>
      <c r="JJ161" s="41"/>
      <c r="JK161" s="41"/>
      <c r="JL161" s="41"/>
      <c r="JM161" s="41"/>
      <c r="JN161" s="41"/>
      <c r="JO161" s="41"/>
      <c r="JP161" s="41"/>
      <c r="JQ161" s="41"/>
      <c r="JR161" s="41"/>
      <c r="JS161" s="41"/>
      <c r="JT161" s="41"/>
      <c r="JU161" s="41"/>
      <c r="JV161" s="41"/>
      <c r="JW161" s="41"/>
      <c r="JX161" s="41"/>
      <c r="JY161" s="41"/>
      <c r="JZ161" s="41"/>
      <c r="KA161" s="41"/>
      <c r="KB161" s="41"/>
      <c r="KC161" s="41"/>
      <c r="KD161" s="41"/>
      <c r="KE161" s="41"/>
      <c r="KF161" s="41"/>
      <c r="KG161" s="41"/>
      <c r="KH161" s="41"/>
      <c r="KI161" s="41"/>
      <c r="KJ161" s="41"/>
      <c r="KK161" s="41"/>
      <c r="KL161" s="41"/>
      <c r="KM161" s="41"/>
      <c r="KN161" s="41"/>
      <c r="KO161" s="41"/>
    </row>
    <row r="162" spans="1:301" ht="10" customHeight="1">
      <c r="A162" s="39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39"/>
      <c r="BJ162" s="41"/>
      <c r="BK162" s="39"/>
      <c r="BL162" s="41"/>
      <c r="BM162" s="39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1"/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  <c r="FD162" s="41"/>
      <c r="FE162" s="41"/>
      <c r="FF162" s="41"/>
      <c r="FG162" s="41"/>
      <c r="FH162" s="41"/>
      <c r="FI162" s="41"/>
      <c r="FJ162" s="41"/>
      <c r="FK162" s="41"/>
      <c r="FL162" s="41"/>
      <c r="FM162" s="41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  <c r="HG162" s="41"/>
      <c r="HH162" s="41"/>
      <c r="HI162" s="41"/>
      <c r="HJ162" s="41"/>
      <c r="HK162" s="41"/>
      <c r="HL162" s="41"/>
      <c r="HM162" s="41"/>
      <c r="HN162" s="41"/>
      <c r="HO162" s="41"/>
      <c r="HP162" s="41"/>
      <c r="HQ162" s="41"/>
      <c r="HR162" s="41"/>
      <c r="HS162" s="41"/>
      <c r="HT162" s="41"/>
      <c r="HU162" s="41"/>
      <c r="HV162" s="41"/>
      <c r="HW162" s="41"/>
      <c r="HX162" s="41"/>
      <c r="HY162" s="41"/>
      <c r="HZ162" s="41"/>
      <c r="IA162" s="41"/>
      <c r="IB162" s="41"/>
      <c r="IC162" s="41"/>
      <c r="ID162" s="41"/>
      <c r="IE162" s="41"/>
      <c r="IF162" s="41"/>
      <c r="IG162" s="41"/>
      <c r="IH162" s="41"/>
      <c r="II162" s="41"/>
      <c r="IJ162" s="41"/>
      <c r="IK162" s="41"/>
      <c r="IL162" s="41"/>
      <c r="IM162" s="41"/>
      <c r="IN162" s="41"/>
      <c r="IO162" s="41"/>
      <c r="IP162" s="41"/>
      <c r="IQ162" s="41"/>
      <c r="IR162" s="41"/>
      <c r="IS162" s="41"/>
      <c r="IT162" s="41"/>
      <c r="IU162" s="41"/>
      <c r="IV162" s="41"/>
      <c r="IW162" s="41"/>
      <c r="IX162" s="41"/>
      <c r="IY162" s="41"/>
      <c r="IZ162" s="41"/>
      <c r="JA162" s="41"/>
      <c r="JB162" s="41"/>
      <c r="JC162" s="41"/>
      <c r="JD162" s="41"/>
      <c r="JE162" s="41"/>
      <c r="JF162" s="41"/>
      <c r="JG162" s="41"/>
      <c r="JH162" s="41"/>
      <c r="JI162" s="41"/>
      <c r="JJ162" s="41"/>
      <c r="JK162" s="41"/>
      <c r="JL162" s="41"/>
      <c r="JM162" s="41"/>
      <c r="JN162" s="41"/>
      <c r="JO162" s="41"/>
      <c r="JP162" s="41"/>
      <c r="JQ162" s="41"/>
      <c r="JR162" s="41"/>
      <c r="JS162" s="41"/>
      <c r="JT162" s="41"/>
      <c r="JU162" s="41"/>
      <c r="JV162" s="41"/>
      <c r="JW162" s="41"/>
      <c r="JX162" s="41"/>
      <c r="JY162" s="41"/>
      <c r="JZ162" s="41"/>
      <c r="KA162" s="41"/>
      <c r="KB162" s="41"/>
      <c r="KC162" s="41"/>
      <c r="KD162" s="41"/>
      <c r="KE162" s="41"/>
      <c r="KF162" s="41"/>
      <c r="KG162" s="41"/>
      <c r="KH162" s="41"/>
      <c r="KI162" s="41"/>
      <c r="KJ162" s="41"/>
      <c r="KK162" s="41"/>
      <c r="KL162" s="41"/>
      <c r="KM162" s="41"/>
      <c r="KN162" s="41"/>
      <c r="KO162" s="41"/>
    </row>
    <row r="163" spans="1:301" ht="10" customHeight="1">
      <c r="A163" s="39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39"/>
      <c r="BJ163" s="41"/>
      <c r="BK163" s="39"/>
      <c r="BL163" s="41"/>
      <c r="BM163" s="39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  <c r="IF163" s="41"/>
      <c r="IG163" s="41"/>
      <c r="IH163" s="41"/>
      <c r="II163" s="41"/>
      <c r="IJ163" s="41"/>
      <c r="IK163" s="41"/>
      <c r="IL163" s="41"/>
      <c r="IM163" s="41"/>
      <c r="IN163" s="41"/>
      <c r="IO163" s="41"/>
      <c r="IP163" s="41"/>
      <c r="IQ163" s="41"/>
      <c r="IR163" s="41"/>
      <c r="IS163" s="41"/>
      <c r="IT163" s="41"/>
      <c r="IU163" s="41"/>
      <c r="IV163" s="41"/>
      <c r="IW163" s="41"/>
      <c r="IX163" s="41"/>
      <c r="IY163" s="41"/>
      <c r="IZ163" s="41"/>
      <c r="JA163" s="41"/>
      <c r="JB163" s="41"/>
      <c r="JC163" s="41"/>
      <c r="JD163" s="41"/>
      <c r="JE163" s="41"/>
      <c r="JF163" s="41"/>
      <c r="JG163" s="41"/>
      <c r="JH163" s="41"/>
      <c r="JI163" s="41"/>
      <c r="JJ163" s="41"/>
      <c r="JK163" s="41"/>
      <c r="JL163" s="41"/>
      <c r="JM163" s="41"/>
      <c r="JN163" s="41"/>
      <c r="JO163" s="41"/>
      <c r="JP163" s="41"/>
      <c r="JQ163" s="41"/>
      <c r="JR163" s="41"/>
      <c r="JS163" s="41"/>
      <c r="JT163" s="41"/>
      <c r="JU163" s="41"/>
      <c r="JV163" s="41"/>
      <c r="JW163" s="41"/>
      <c r="JX163" s="41"/>
      <c r="JY163" s="41"/>
      <c r="JZ163" s="41"/>
      <c r="KA163" s="41"/>
      <c r="KB163" s="41"/>
      <c r="KC163" s="41"/>
      <c r="KD163" s="41"/>
      <c r="KE163" s="41"/>
      <c r="KF163" s="41"/>
      <c r="KG163" s="41"/>
      <c r="KH163" s="41"/>
      <c r="KI163" s="41"/>
      <c r="KJ163" s="41"/>
      <c r="KK163" s="41"/>
      <c r="KL163" s="41"/>
      <c r="KM163" s="41"/>
      <c r="KN163" s="41"/>
      <c r="KO163" s="41"/>
    </row>
    <row r="164" spans="1:301" ht="10" customHeight="1">
      <c r="A164" s="39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39"/>
      <c r="BJ164" s="41"/>
      <c r="BK164" s="39"/>
      <c r="BL164" s="41"/>
      <c r="BM164" s="39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  <c r="DS164" s="41"/>
      <c r="DT164" s="41"/>
      <c r="DU164" s="41"/>
      <c r="DV164" s="41"/>
      <c r="DW164" s="41"/>
      <c r="DX164" s="41"/>
      <c r="DY164" s="41"/>
      <c r="DZ164" s="41"/>
      <c r="EA164" s="41"/>
      <c r="EB164" s="41"/>
      <c r="EC164" s="41"/>
      <c r="ED164" s="41"/>
      <c r="EE164" s="41"/>
      <c r="EF164" s="41"/>
      <c r="EG164" s="41"/>
      <c r="EH164" s="41"/>
      <c r="EI164" s="41"/>
      <c r="EJ164" s="41"/>
      <c r="EK164" s="41"/>
      <c r="EL164" s="41"/>
      <c r="EM164" s="41"/>
      <c r="EN164" s="41"/>
      <c r="EO164" s="41"/>
      <c r="EP164" s="41"/>
      <c r="EQ164" s="41"/>
      <c r="ER164" s="41"/>
      <c r="ES164" s="41"/>
      <c r="ET164" s="41"/>
      <c r="EU164" s="41"/>
      <c r="EV164" s="41"/>
      <c r="EW164" s="41"/>
      <c r="EX164" s="41"/>
      <c r="EY164" s="41"/>
      <c r="EZ164" s="41"/>
      <c r="FA164" s="41"/>
      <c r="FB164" s="41"/>
      <c r="FC164" s="41"/>
      <c r="FD164" s="41"/>
      <c r="FE164" s="41"/>
      <c r="FF164" s="41"/>
      <c r="FG164" s="41"/>
      <c r="FH164" s="41"/>
      <c r="FI164" s="41"/>
      <c r="FJ164" s="41"/>
      <c r="FK164" s="41"/>
      <c r="FL164" s="41"/>
      <c r="FM164" s="41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1"/>
      <c r="GW164" s="41"/>
      <c r="GX164" s="41"/>
      <c r="GY164" s="41"/>
      <c r="GZ164" s="41"/>
      <c r="HA164" s="41"/>
      <c r="HB164" s="41"/>
      <c r="HC164" s="41"/>
      <c r="HD164" s="41"/>
      <c r="HE164" s="41"/>
      <c r="HF164" s="41"/>
      <c r="HG164" s="41"/>
      <c r="HH164" s="41"/>
      <c r="HI164" s="41"/>
      <c r="HJ164" s="41"/>
      <c r="HK164" s="41"/>
      <c r="HL164" s="41"/>
      <c r="HM164" s="41"/>
      <c r="HN164" s="41"/>
      <c r="HO164" s="41"/>
      <c r="HP164" s="41"/>
      <c r="HQ164" s="41"/>
      <c r="HR164" s="41"/>
      <c r="HS164" s="41"/>
      <c r="HT164" s="41"/>
      <c r="HU164" s="41"/>
      <c r="HV164" s="41"/>
      <c r="HW164" s="41"/>
      <c r="HX164" s="41"/>
      <c r="HY164" s="41"/>
      <c r="HZ164" s="41"/>
      <c r="IA164" s="41"/>
      <c r="IB164" s="41"/>
      <c r="IC164" s="41"/>
      <c r="ID164" s="41"/>
      <c r="IE164" s="41"/>
      <c r="IF164" s="41"/>
      <c r="IG164" s="41"/>
      <c r="IH164" s="41"/>
      <c r="II164" s="41"/>
      <c r="IJ164" s="41"/>
      <c r="IK164" s="41"/>
      <c r="IL164" s="41"/>
      <c r="IM164" s="41"/>
      <c r="IN164" s="41"/>
      <c r="IO164" s="41"/>
      <c r="IP164" s="41"/>
      <c r="IQ164" s="41"/>
      <c r="IR164" s="41"/>
      <c r="IS164" s="41"/>
      <c r="IT164" s="41"/>
      <c r="IU164" s="41"/>
      <c r="IV164" s="41"/>
      <c r="IW164" s="41"/>
      <c r="IX164" s="41"/>
      <c r="IY164" s="41"/>
      <c r="IZ164" s="41"/>
      <c r="JA164" s="41"/>
      <c r="JB164" s="41"/>
      <c r="JC164" s="41"/>
      <c r="JD164" s="41"/>
      <c r="JE164" s="41"/>
      <c r="JF164" s="41"/>
      <c r="JG164" s="41"/>
      <c r="JH164" s="41"/>
      <c r="JI164" s="41"/>
      <c r="JJ164" s="41"/>
      <c r="JK164" s="41"/>
      <c r="JL164" s="41"/>
      <c r="JM164" s="41"/>
      <c r="JN164" s="41"/>
      <c r="JO164" s="41"/>
      <c r="JP164" s="41"/>
      <c r="JQ164" s="41"/>
      <c r="JR164" s="41"/>
      <c r="JS164" s="41"/>
      <c r="JT164" s="41"/>
      <c r="JU164" s="41"/>
      <c r="JV164" s="41"/>
      <c r="JW164" s="41"/>
      <c r="JX164" s="41"/>
      <c r="JY164" s="41"/>
      <c r="JZ164" s="41"/>
      <c r="KA164" s="41"/>
      <c r="KB164" s="41"/>
      <c r="KC164" s="41"/>
      <c r="KD164" s="41"/>
      <c r="KE164" s="41"/>
      <c r="KF164" s="41"/>
      <c r="KG164" s="41"/>
      <c r="KH164" s="41"/>
      <c r="KI164" s="41"/>
      <c r="KJ164" s="41"/>
      <c r="KK164" s="41"/>
      <c r="KL164" s="41"/>
      <c r="KM164" s="41"/>
      <c r="KN164" s="41"/>
      <c r="KO164" s="41"/>
    </row>
    <row r="165" spans="1:301" ht="10" customHeight="1">
      <c r="A165" s="39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39"/>
      <c r="BJ165" s="41"/>
      <c r="BK165" s="39"/>
      <c r="BL165" s="41"/>
      <c r="BM165" s="39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  <c r="EA165" s="41"/>
      <c r="EB165" s="41"/>
      <c r="EC165" s="41"/>
      <c r="ED165" s="41"/>
      <c r="EE165" s="41"/>
      <c r="EF165" s="41"/>
      <c r="EG165" s="41"/>
      <c r="EH165" s="41"/>
      <c r="EI165" s="41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1"/>
      <c r="EU165" s="41"/>
      <c r="EV165" s="41"/>
      <c r="EW165" s="41"/>
      <c r="EX165" s="41"/>
      <c r="EY165" s="41"/>
      <c r="EZ165" s="41"/>
      <c r="FA165" s="41"/>
      <c r="FB165" s="41"/>
      <c r="FC165" s="41"/>
      <c r="FD165" s="41"/>
      <c r="FE165" s="41"/>
      <c r="FF165" s="41"/>
      <c r="FG165" s="41"/>
      <c r="FH165" s="41"/>
      <c r="FI165" s="41"/>
      <c r="FJ165" s="41"/>
      <c r="FK165" s="41"/>
      <c r="FL165" s="41"/>
      <c r="FM165" s="41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1"/>
      <c r="GW165" s="41"/>
      <c r="GX165" s="41"/>
      <c r="GY165" s="41"/>
      <c r="GZ165" s="41"/>
      <c r="HA165" s="41"/>
      <c r="HB165" s="41"/>
      <c r="HC165" s="41"/>
      <c r="HD165" s="41"/>
      <c r="HE165" s="41"/>
      <c r="HF165" s="41"/>
      <c r="HG165" s="41"/>
      <c r="HH165" s="41"/>
      <c r="HI165" s="41"/>
      <c r="HJ165" s="41"/>
      <c r="HK165" s="41"/>
      <c r="HL165" s="41"/>
      <c r="HM165" s="41"/>
      <c r="HN165" s="41"/>
      <c r="HO165" s="41"/>
      <c r="HP165" s="41"/>
      <c r="HQ165" s="41"/>
      <c r="HR165" s="41"/>
      <c r="HS165" s="41"/>
      <c r="HT165" s="41"/>
      <c r="HU165" s="41"/>
      <c r="HV165" s="41"/>
      <c r="HW165" s="41"/>
      <c r="HX165" s="41"/>
      <c r="HY165" s="41"/>
      <c r="HZ165" s="41"/>
      <c r="IA165" s="41"/>
      <c r="IB165" s="41"/>
      <c r="IC165" s="41"/>
      <c r="ID165" s="41"/>
      <c r="IE165" s="41"/>
      <c r="IF165" s="41"/>
      <c r="IG165" s="41"/>
      <c r="IH165" s="41"/>
      <c r="II165" s="41"/>
      <c r="IJ165" s="41"/>
      <c r="IK165" s="41"/>
      <c r="IL165" s="41"/>
      <c r="IM165" s="41"/>
      <c r="IN165" s="41"/>
      <c r="IO165" s="41"/>
      <c r="IP165" s="41"/>
      <c r="IQ165" s="41"/>
      <c r="IR165" s="41"/>
      <c r="IS165" s="41"/>
      <c r="IT165" s="41"/>
      <c r="IU165" s="41"/>
      <c r="IV165" s="41"/>
      <c r="IW165" s="41"/>
      <c r="IX165" s="41"/>
      <c r="IY165" s="41"/>
      <c r="IZ165" s="41"/>
      <c r="JA165" s="41"/>
      <c r="JB165" s="41"/>
      <c r="JC165" s="41"/>
      <c r="JD165" s="41"/>
      <c r="JE165" s="41"/>
      <c r="JF165" s="41"/>
      <c r="JG165" s="41"/>
      <c r="JH165" s="41"/>
      <c r="JI165" s="41"/>
      <c r="JJ165" s="41"/>
      <c r="JK165" s="41"/>
      <c r="JL165" s="41"/>
      <c r="JM165" s="41"/>
      <c r="JN165" s="41"/>
      <c r="JO165" s="41"/>
      <c r="JP165" s="41"/>
      <c r="JQ165" s="41"/>
      <c r="JR165" s="41"/>
      <c r="JS165" s="41"/>
      <c r="JT165" s="41"/>
      <c r="JU165" s="41"/>
      <c r="JV165" s="41"/>
      <c r="JW165" s="41"/>
      <c r="JX165" s="41"/>
      <c r="JY165" s="41"/>
      <c r="JZ165" s="41"/>
      <c r="KA165" s="41"/>
      <c r="KB165" s="41"/>
      <c r="KC165" s="41"/>
      <c r="KD165" s="41"/>
      <c r="KE165" s="41"/>
      <c r="KF165" s="41"/>
      <c r="KG165" s="41"/>
      <c r="KH165" s="41"/>
      <c r="KI165" s="41"/>
      <c r="KJ165" s="41"/>
      <c r="KK165" s="41"/>
      <c r="KL165" s="41"/>
      <c r="KM165" s="41"/>
      <c r="KN165" s="41"/>
      <c r="KO165" s="41"/>
    </row>
    <row r="166" spans="1:301" ht="10" customHeight="1">
      <c r="A166" s="39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39"/>
      <c r="BJ166" s="41"/>
      <c r="BK166" s="39"/>
      <c r="BL166" s="41"/>
      <c r="BM166" s="39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  <c r="DS166" s="41"/>
      <c r="DT166" s="41"/>
      <c r="DU166" s="41"/>
      <c r="DV166" s="41"/>
      <c r="DW166" s="41"/>
      <c r="DX166" s="41"/>
      <c r="DY166" s="41"/>
      <c r="DZ166" s="41"/>
      <c r="EA166" s="41"/>
      <c r="EB166" s="41"/>
      <c r="EC166" s="41"/>
      <c r="ED166" s="41"/>
      <c r="EE166" s="41"/>
      <c r="EF166" s="41"/>
      <c r="EG166" s="41"/>
      <c r="EH166" s="41"/>
      <c r="EI166" s="41"/>
      <c r="EJ166" s="41"/>
      <c r="EK166" s="41"/>
      <c r="EL166" s="41"/>
      <c r="EM166" s="41"/>
      <c r="EN166" s="41"/>
      <c r="EO166" s="41"/>
      <c r="EP166" s="41"/>
      <c r="EQ166" s="41"/>
      <c r="ER166" s="41"/>
      <c r="ES166" s="41"/>
      <c r="ET166" s="41"/>
      <c r="EU166" s="41"/>
      <c r="EV166" s="41"/>
      <c r="EW166" s="41"/>
      <c r="EX166" s="41"/>
      <c r="EY166" s="41"/>
      <c r="EZ166" s="41"/>
      <c r="FA166" s="41"/>
      <c r="FB166" s="41"/>
      <c r="FC166" s="41"/>
      <c r="FD166" s="41"/>
      <c r="FE166" s="41"/>
      <c r="FF166" s="41"/>
      <c r="FG166" s="41"/>
      <c r="FH166" s="41"/>
      <c r="FI166" s="41"/>
      <c r="FJ166" s="41"/>
      <c r="FK166" s="41"/>
      <c r="FL166" s="41"/>
      <c r="FM166" s="41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1"/>
      <c r="GT166" s="41"/>
      <c r="GU166" s="41"/>
      <c r="GV166" s="41"/>
      <c r="GW166" s="41"/>
      <c r="GX166" s="41"/>
      <c r="GY166" s="41"/>
      <c r="GZ166" s="41"/>
      <c r="HA166" s="41"/>
      <c r="HB166" s="41"/>
      <c r="HC166" s="41"/>
      <c r="HD166" s="41"/>
      <c r="HE166" s="41"/>
      <c r="HF166" s="41"/>
      <c r="HG166" s="41"/>
      <c r="HH166" s="41"/>
      <c r="HI166" s="41"/>
      <c r="HJ166" s="41"/>
      <c r="HK166" s="41"/>
      <c r="HL166" s="41"/>
      <c r="HM166" s="41"/>
      <c r="HN166" s="41"/>
      <c r="HO166" s="41"/>
      <c r="HP166" s="41"/>
      <c r="HQ166" s="41"/>
      <c r="HR166" s="41"/>
      <c r="HS166" s="41"/>
      <c r="HT166" s="41"/>
      <c r="HU166" s="41"/>
      <c r="HV166" s="41"/>
      <c r="HW166" s="41"/>
      <c r="HX166" s="41"/>
      <c r="HY166" s="41"/>
      <c r="HZ166" s="41"/>
      <c r="IA166" s="41"/>
      <c r="IB166" s="41"/>
      <c r="IC166" s="41"/>
      <c r="ID166" s="41"/>
      <c r="IE166" s="41"/>
      <c r="IF166" s="41"/>
      <c r="IG166" s="41"/>
      <c r="IH166" s="41"/>
      <c r="II166" s="41"/>
      <c r="IJ166" s="41"/>
      <c r="IK166" s="41"/>
      <c r="IL166" s="41"/>
      <c r="IM166" s="41"/>
      <c r="IN166" s="41"/>
      <c r="IO166" s="41"/>
      <c r="IP166" s="41"/>
      <c r="IQ166" s="41"/>
      <c r="IR166" s="41"/>
      <c r="IS166" s="41"/>
      <c r="IT166" s="41"/>
      <c r="IU166" s="41"/>
      <c r="IV166" s="41"/>
      <c r="IW166" s="41"/>
      <c r="IX166" s="41"/>
      <c r="IY166" s="41"/>
      <c r="IZ166" s="41"/>
      <c r="JA166" s="41"/>
      <c r="JB166" s="41"/>
      <c r="JC166" s="41"/>
      <c r="JD166" s="41"/>
      <c r="JE166" s="41"/>
      <c r="JF166" s="41"/>
      <c r="JG166" s="41"/>
      <c r="JH166" s="41"/>
      <c r="JI166" s="41"/>
      <c r="JJ166" s="41"/>
      <c r="JK166" s="41"/>
      <c r="JL166" s="41"/>
      <c r="JM166" s="41"/>
      <c r="JN166" s="41"/>
      <c r="JO166" s="41"/>
      <c r="JP166" s="41"/>
      <c r="JQ166" s="41"/>
      <c r="JR166" s="41"/>
      <c r="JS166" s="41"/>
      <c r="JT166" s="41"/>
      <c r="JU166" s="41"/>
      <c r="JV166" s="41"/>
      <c r="JW166" s="41"/>
      <c r="JX166" s="41"/>
      <c r="JY166" s="41"/>
      <c r="JZ166" s="41"/>
      <c r="KA166" s="41"/>
      <c r="KB166" s="41"/>
      <c r="KC166" s="41"/>
      <c r="KD166" s="41"/>
      <c r="KE166" s="41"/>
      <c r="KF166" s="41"/>
      <c r="KG166" s="41"/>
      <c r="KH166" s="41"/>
      <c r="KI166" s="41"/>
      <c r="KJ166" s="41"/>
      <c r="KK166" s="41"/>
      <c r="KL166" s="41"/>
      <c r="KM166" s="41"/>
      <c r="KN166" s="41"/>
      <c r="KO166" s="41"/>
    </row>
    <row r="167" spans="1:301" ht="10" customHeight="1">
      <c r="A167" s="39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39"/>
      <c r="BJ167" s="41"/>
      <c r="BK167" s="39"/>
      <c r="BL167" s="41"/>
      <c r="BM167" s="39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1"/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/>
      <c r="EW167" s="41"/>
      <c r="EX167" s="41"/>
      <c r="EY167" s="41"/>
      <c r="EZ167" s="41"/>
      <c r="FA167" s="41"/>
      <c r="FB167" s="41"/>
      <c r="FC167" s="41"/>
      <c r="FD167" s="41"/>
      <c r="FE167" s="41"/>
      <c r="FF167" s="41"/>
      <c r="FG167" s="41"/>
      <c r="FH167" s="41"/>
      <c r="FI167" s="41"/>
      <c r="FJ167" s="41"/>
      <c r="FK167" s="41"/>
      <c r="FL167" s="41"/>
      <c r="FM167" s="41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1"/>
      <c r="GW167" s="41"/>
      <c r="GX167" s="41"/>
      <c r="GY167" s="41"/>
      <c r="GZ167" s="41"/>
      <c r="HA167" s="41"/>
      <c r="HB167" s="41"/>
      <c r="HC167" s="41"/>
      <c r="HD167" s="41"/>
      <c r="HE167" s="41"/>
      <c r="HF167" s="41"/>
      <c r="HG167" s="41"/>
      <c r="HH167" s="41"/>
      <c r="HI167" s="41"/>
      <c r="HJ167" s="41"/>
      <c r="HK167" s="41"/>
      <c r="HL167" s="41"/>
      <c r="HM167" s="41"/>
      <c r="HN167" s="41"/>
      <c r="HO167" s="41"/>
      <c r="HP167" s="41"/>
      <c r="HQ167" s="41"/>
      <c r="HR167" s="41"/>
      <c r="HS167" s="41"/>
      <c r="HT167" s="41"/>
      <c r="HU167" s="41"/>
      <c r="HV167" s="41"/>
      <c r="HW167" s="41"/>
      <c r="HX167" s="41"/>
      <c r="HY167" s="41"/>
      <c r="HZ167" s="41"/>
      <c r="IA167" s="41"/>
      <c r="IB167" s="41"/>
      <c r="IC167" s="41"/>
      <c r="ID167" s="41"/>
      <c r="IE167" s="41"/>
      <c r="IF167" s="41"/>
      <c r="IG167" s="41"/>
      <c r="IH167" s="41"/>
      <c r="II167" s="41"/>
      <c r="IJ167" s="41"/>
      <c r="IK167" s="41"/>
      <c r="IL167" s="41"/>
      <c r="IM167" s="41"/>
      <c r="IN167" s="41"/>
      <c r="IO167" s="41"/>
      <c r="IP167" s="41"/>
      <c r="IQ167" s="41"/>
      <c r="IR167" s="41"/>
      <c r="IS167" s="41"/>
      <c r="IT167" s="41"/>
      <c r="IU167" s="41"/>
      <c r="IV167" s="41"/>
      <c r="IW167" s="41"/>
      <c r="IX167" s="41"/>
      <c r="IY167" s="41"/>
      <c r="IZ167" s="41"/>
      <c r="JA167" s="41"/>
      <c r="JB167" s="41"/>
      <c r="JC167" s="41"/>
      <c r="JD167" s="41"/>
      <c r="JE167" s="41"/>
      <c r="JF167" s="41"/>
      <c r="JG167" s="41"/>
      <c r="JH167" s="41"/>
      <c r="JI167" s="41"/>
      <c r="JJ167" s="41"/>
      <c r="JK167" s="41"/>
      <c r="JL167" s="41"/>
      <c r="JM167" s="41"/>
      <c r="JN167" s="41"/>
      <c r="JO167" s="41"/>
      <c r="JP167" s="41"/>
      <c r="JQ167" s="41"/>
      <c r="JR167" s="41"/>
      <c r="JS167" s="41"/>
      <c r="JT167" s="41"/>
      <c r="JU167" s="41"/>
      <c r="JV167" s="41"/>
      <c r="JW167" s="41"/>
      <c r="JX167" s="41"/>
      <c r="JY167" s="41"/>
      <c r="JZ167" s="41"/>
      <c r="KA167" s="41"/>
      <c r="KB167" s="41"/>
      <c r="KC167" s="41"/>
      <c r="KD167" s="41"/>
      <c r="KE167" s="41"/>
      <c r="KF167" s="41"/>
      <c r="KG167" s="41"/>
      <c r="KH167" s="41"/>
      <c r="KI167" s="41"/>
      <c r="KJ167" s="41"/>
      <c r="KK167" s="41"/>
      <c r="KL167" s="41"/>
      <c r="KM167" s="41"/>
      <c r="KN167" s="41"/>
      <c r="KO167" s="41"/>
    </row>
    <row r="168" spans="1:301" ht="10" customHeight="1">
      <c r="A168" s="39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39"/>
      <c r="BJ168" s="41"/>
      <c r="BK168" s="39"/>
      <c r="BL168" s="41"/>
      <c r="BM168" s="39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  <c r="DS168" s="41"/>
      <c r="DT168" s="41"/>
      <c r="DU168" s="41"/>
      <c r="DV168" s="41"/>
      <c r="DW168" s="41"/>
      <c r="DX168" s="41"/>
      <c r="DY168" s="41"/>
      <c r="DZ168" s="41"/>
      <c r="EA168" s="41"/>
      <c r="EB168" s="41"/>
      <c r="EC168" s="41"/>
      <c r="ED168" s="41"/>
      <c r="EE168" s="41"/>
      <c r="EF168" s="41"/>
      <c r="EG168" s="41"/>
      <c r="EH168" s="41"/>
      <c r="EI168" s="41"/>
      <c r="EJ168" s="41"/>
      <c r="EK168" s="41"/>
      <c r="EL168" s="41"/>
      <c r="EM168" s="41"/>
      <c r="EN168" s="41"/>
      <c r="EO168" s="41"/>
      <c r="EP168" s="41"/>
      <c r="EQ168" s="41"/>
      <c r="ER168" s="41"/>
      <c r="ES168" s="41"/>
      <c r="ET168" s="41"/>
      <c r="EU168" s="41"/>
      <c r="EV168" s="41"/>
      <c r="EW168" s="41"/>
      <c r="EX168" s="41"/>
      <c r="EY168" s="41"/>
      <c r="EZ168" s="41"/>
      <c r="FA168" s="41"/>
      <c r="FB168" s="41"/>
      <c r="FC168" s="41"/>
      <c r="FD168" s="41"/>
      <c r="FE168" s="41"/>
      <c r="FF168" s="41"/>
      <c r="FG168" s="41"/>
      <c r="FH168" s="41"/>
      <c r="FI168" s="41"/>
      <c r="FJ168" s="41"/>
      <c r="FK168" s="41"/>
      <c r="FL168" s="41"/>
      <c r="FM168" s="41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1"/>
      <c r="GT168" s="41"/>
      <c r="GU168" s="41"/>
      <c r="GV168" s="41"/>
      <c r="GW168" s="41"/>
      <c r="GX168" s="41"/>
      <c r="GY168" s="41"/>
      <c r="GZ168" s="41"/>
      <c r="HA168" s="41"/>
      <c r="HB168" s="41"/>
      <c r="HC168" s="41"/>
      <c r="HD168" s="41"/>
      <c r="HE168" s="41"/>
      <c r="HF168" s="41"/>
      <c r="HG168" s="41"/>
      <c r="HH168" s="41"/>
      <c r="HI168" s="41"/>
      <c r="HJ168" s="41"/>
      <c r="HK168" s="41"/>
      <c r="HL168" s="41"/>
      <c r="HM168" s="41"/>
      <c r="HN168" s="41"/>
      <c r="HO168" s="41"/>
      <c r="HP168" s="41"/>
      <c r="HQ168" s="41"/>
      <c r="HR168" s="41"/>
      <c r="HS168" s="41"/>
      <c r="HT168" s="41"/>
      <c r="HU168" s="41"/>
      <c r="HV168" s="41"/>
      <c r="HW168" s="41"/>
      <c r="HX168" s="41"/>
      <c r="HY168" s="41"/>
      <c r="HZ168" s="41"/>
      <c r="IA168" s="41"/>
      <c r="IB168" s="41"/>
      <c r="IC168" s="41"/>
      <c r="ID168" s="41"/>
      <c r="IE168" s="41"/>
      <c r="IF168" s="41"/>
      <c r="IG168" s="41"/>
      <c r="IH168" s="41"/>
      <c r="II168" s="41"/>
      <c r="IJ168" s="41"/>
      <c r="IK168" s="41"/>
      <c r="IL168" s="41"/>
      <c r="IM168" s="41"/>
      <c r="IN168" s="41"/>
      <c r="IO168" s="41"/>
      <c r="IP168" s="41"/>
      <c r="IQ168" s="41"/>
      <c r="IR168" s="41"/>
      <c r="IS168" s="41"/>
      <c r="IT168" s="41"/>
      <c r="IU168" s="41"/>
      <c r="IV168" s="41"/>
      <c r="IW168" s="41"/>
      <c r="IX168" s="41"/>
      <c r="IY168" s="41"/>
      <c r="IZ168" s="41"/>
      <c r="JA168" s="41"/>
      <c r="JB168" s="41"/>
      <c r="JC168" s="41"/>
      <c r="JD168" s="41"/>
      <c r="JE168" s="41"/>
      <c r="JF168" s="41"/>
      <c r="JG168" s="41"/>
      <c r="JH168" s="41"/>
      <c r="JI168" s="41"/>
      <c r="JJ168" s="41"/>
      <c r="JK168" s="41"/>
      <c r="JL168" s="41"/>
      <c r="JM168" s="41"/>
      <c r="JN168" s="41"/>
      <c r="JO168" s="41"/>
      <c r="JP168" s="41"/>
      <c r="JQ168" s="41"/>
      <c r="JR168" s="41"/>
      <c r="JS168" s="41"/>
      <c r="JT168" s="41"/>
      <c r="JU168" s="41"/>
      <c r="JV168" s="41"/>
      <c r="JW168" s="41"/>
      <c r="JX168" s="41"/>
      <c r="JY168" s="41"/>
      <c r="JZ168" s="41"/>
      <c r="KA168" s="41"/>
      <c r="KB168" s="41"/>
      <c r="KC168" s="41"/>
      <c r="KD168" s="41"/>
      <c r="KE168" s="41"/>
      <c r="KF168" s="41"/>
      <c r="KG168" s="41"/>
      <c r="KH168" s="41"/>
      <c r="KI168" s="41"/>
      <c r="KJ168" s="41"/>
      <c r="KK168" s="41"/>
      <c r="KL168" s="41"/>
      <c r="KM168" s="41"/>
      <c r="KN168" s="41"/>
      <c r="KO168" s="41"/>
    </row>
  </sheetData>
  <pageMargins left="0.42" right="0.42" top="1.01" bottom="0.5" header="0.5" footer="0.5"/>
  <pageSetup orientation="portrait" horizontalDpi="4294967292" verticalDpi="4294967292"/>
  <headerFooter>
    <oddHeader>&amp;C&amp;"Courier,Bold"&amp;K000000Perform'X Run 0122, Dylan Vasey, UC Davis</oddHeader>
    <oddFooter>&amp;L&amp;"Palatino,Italic"&amp;12&amp;K000000Peter Hooper Geoanalytical Laboratory&amp;C&amp;K000000&amp;P&amp;R&amp;"Palatino,Italic"&amp;12&amp;K000000Analyses by XRF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GAL-DV-21_XRF</vt:lpstr>
      <vt:lpstr>'GAL-DV-21_XRF'!Print_Area</vt:lpstr>
      <vt:lpstr>'GAL-DV-21_XRF'!Print_Titles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Steiner, Ashley</dc:creator>
  <cp:lastModifiedBy>Steiner, Ashley</cp:lastModifiedBy>
  <dcterms:created xsi:type="dcterms:W3CDTF">2023-04-06T16:38:45Z</dcterms:created>
  <dcterms:modified xsi:type="dcterms:W3CDTF">2023-04-06T16:39:00Z</dcterms:modified>
</cp:coreProperties>
</file>