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\Desktop\mgm2\TPS_FDS_2671339_PMGM6\assets\docs\trim5\"/>
    </mc:Choice>
  </mc:AlternateContent>
  <bookViews>
    <workbookView xWindow="-120" yWindow="-120" windowWidth="29040" windowHeight="15840" tabRatio="772" activeTab="1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41" i="1" l="1"/>
  <c r="D40" i="1"/>
  <c r="D39" i="1"/>
  <c r="D37" i="1"/>
  <c r="D35" i="1"/>
  <c r="D34" i="1"/>
  <c r="D32" i="1"/>
  <c r="D31" i="1"/>
  <c r="D30" i="1"/>
  <c r="D29" i="1"/>
  <c r="D28" i="1"/>
  <c r="D27" i="1"/>
  <c r="D25" i="1"/>
  <c r="D24" i="1"/>
  <c r="D22" i="1"/>
  <c r="D21" i="1"/>
  <c r="D20" i="1"/>
  <c r="D18" i="1"/>
  <c r="D17" i="1"/>
  <c r="D16" i="1"/>
  <c r="D15" i="1"/>
  <c r="D14" i="1"/>
  <c r="D13" i="1"/>
  <c r="D11" i="1"/>
  <c r="D10" i="1"/>
  <c r="D9" i="1"/>
  <c r="D8" i="1"/>
  <c r="D6" i="1"/>
  <c r="D5" i="1"/>
  <c r="D4" i="1"/>
  <c r="D3" i="1"/>
  <c r="D2" i="1"/>
  <c r="D41" i="2"/>
  <c r="D40" i="2"/>
  <c r="D39" i="2"/>
  <c r="D38" i="2"/>
  <c r="D37" i="2"/>
  <c r="D36" i="2"/>
  <c r="D35" i="2"/>
  <c r="D34" i="2"/>
  <c r="D33" i="2"/>
  <c r="D30" i="2"/>
  <c r="D29" i="2"/>
  <c r="D28" i="2"/>
  <c r="D27" i="2"/>
  <c r="D26" i="2"/>
  <c r="D25" i="2"/>
  <c r="D24" i="2"/>
  <c r="D23" i="2"/>
  <c r="D20" i="2"/>
  <c r="D19" i="2"/>
  <c r="D18" i="2"/>
  <c r="D17" i="2"/>
  <c r="D16" i="2"/>
  <c r="D15" i="2"/>
  <c r="D14" i="2"/>
  <c r="D13" i="2"/>
  <c r="D10" i="2"/>
  <c r="D9" i="2"/>
  <c r="D8" i="2"/>
  <c r="D7" i="2"/>
  <c r="D6" i="2"/>
  <c r="D5" i="2"/>
  <c r="D4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<sst xmlns="http://schemas.openxmlformats.org/spreadsheetml/2006/main" count="206" uniqueCount="109">
  <si>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</si>
  <si>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</si>
  <si>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</si>
  <si>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</si>
  <si>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</si>
  <si>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</si>
  <si>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</si>
  <si>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</si>
  <si>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</si>
  <si>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</si>
  <si>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</si>
  <si>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</si>
  <si>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</si>
  <si>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</si>
  <si>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</si>
  <si>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</si>
  <si>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</si>
  <si>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</si>
  <si>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</si>
  <si>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</si>
  <si>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</si>
  <si>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</si>
  <si>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</si>
  <si>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</si>
  <si>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</si>
  <si>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</si>
  <si>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</si>
  <si>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</si>
  <si>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</si>
  <si>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</si>
  <si>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</si>
  <si>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</si>
  <si>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</si>
  <si>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</si>
  <si>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</si>
  <si>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</si>
  <si>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</si>
  <si>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</si>
  <si>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</si>
  <si>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</si>
  <si>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</si>
  <si>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</si>
  <si>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</si>
  <si>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</si>
  <si>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</si>
  <si>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</si>
  <si>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</si>
  <si>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</si>
  <si>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</si>
  <si>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</si>
  <si>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</si>
  <si>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</si>
  <si>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</si>
  <si>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</si>
  <si>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¿Se ofrecen las herramientas necesarias para añadir, borrar, mantener, exhibir, imprimir, buscar y actualizar datos?</t>
  </si>
  <si>
    <t>¿Permite la recuperación de datos en tiempo real? (Recuperación)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</si>
  <si>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</si>
  <si>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</si>
  <si>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</si>
  <si>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</si>
  <si>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</si>
  <si>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</si>
  <si>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</si>
  <si>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</si>
  <si>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</si>
  <si>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</si>
  <si>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especificaron las consecuencias por causa de fallas en la implementación del requerimiento?</t>
  </si>
  <si>
    <t>¿Se definió el plan de contingencia en caso de fallas?</t>
  </si>
  <si>
    <t xml:space="preserve">¿La capacidad del sistema para tolerar errores está especificada en los requisitos? 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</si>
  <si>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</si>
  <si>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</si>
  <si>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</si>
  <si>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</si>
  <si>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</si>
  <si>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</si>
  <si>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</si>
  <si>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</si>
  <si>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</si>
  <si>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</si>
  <si>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han especificado los requerimientos para la comunicación entre los componentes del sistema/software?</t>
  </si>
  <si>
    <t>¿Se han definido las interfaces externas, como por ejemplo usuarios o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</si>
  <si>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</si>
  <si>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</si>
  <si>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para establecer criterios de prueba?</t>
  </si>
  <si>
    <t xml:space="preserve">El sistema debe permitir crear nuevos productos </t>
  </si>
  <si>
    <t>El sistema debe permitir actualizar productos</t>
  </si>
  <si>
    <t xml:space="preserve">El sistema debería permitir eliminar productos </t>
  </si>
  <si>
    <t>El sistema debería permitir revisar el estado del producto</t>
  </si>
  <si>
    <t>El sistema debe permitir consultar productos</t>
  </si>
  <si>
    <t>El sistema debe permitir registrar proveedores</t>
  </si>
  <si>
    <t>El sistema deberá permitir consultar proveedores</t>
  </si>
  <si>
    <t>El sistema debe permitir actualizar proveedores</t>
  </si>
  <si>
    <t>El sistema debería permitir eliminar proveedores</t>
  </si>
  <si>
    <t>El sistema debe permitir ingresar los gastos mensuales</t>
  </si>
  <si>
    <t>El sistema debe generar un balance de ganancias mensual</t>
  </si>
  <si>
    <t>El sistema debe permitir crear facturas</t>
  </si>
  <si>
    <t xml:space="preserve">El sistema debe permitir generar reporte de ventas </t>
  </si>
  <si>
    <t xml:space="preserve">El sistema debe permitir generar un reporte de ventas mensual </t>
  </si>
  <si>
    <t>El sistema debe permitir al admin y el vendedor iniciar sesión</t>
  </si>
  <si>
    <t>el sistema debe permitir al admin crear nuevos usuarios</t>
  </si>
  <si>
    <t xml:space="preserve">El sistema debe permitir actualizar al admin usuarios </t>
  </si>
  <si>
    <t>El sistema debería permitir al admin eliminar usuarios</t>
  </si>
  <si>
    <t>El sistema deberá permitir al admin consultar el estado de los usuarios</t>
  </si>
  <si>
    <t>Usuarios</t>
  </si>
  <si>
    <t>Productos</t>
  </si>
  <si>
    <t>Proveedores</t>
  </si>
  <si>
    <t>Reportes</t>
  </si>
  <si>
    <t>Cumple</t>
  </si>
  <si>
    <t>No Cumple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</si>
</sst>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4" fillId="0" borderId="1" xfId="0" applyFont="1" applyBorder="1"/>
    <xf numFmtId="0" fontId="0" fillId="0" borderId="42" xfId="0" applyBorder="1" applyAlignment="1">
      <alignment horizontal="right" vertical="top"/>
    </xf>
    <xf numFmtId="0" fontId="0" fillId="0" borderId="43" xfId="0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3">
    <cellStyle name="Excel_BuiltIn_Hyperlink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showGridLines="0" workbookViewId="0"/>
  </sheetViews>
  <sheetFormatPr baseColWidth="10" defaultColWidth="11.453125" defaultRowHeight="14"/>
  <cols>
    <col min="1" max="1" width="12" style="9" customWidth="1"/>
    <col min="2" max="2" width="30.1796875" style="9" customWidth="1"/>
    <col min="3" max="3" width="27.26953125" style="9" customWidth="1"/>
    <col min="4" max="4" width="28" style="9" customWidth="1"/>
    <col min="5" max="5" width="26.26953125" style="9" customWidth="1"/>
    <col min="6" max="6" width="35.1796875" style="9" customWidth="1"/>
    <col min="7" max="8" width="12" style="9" customWidth="1"/>
    <col min="9" max="9" width="16.7265625" style="9" customWidth="1"/>
    <col min="10" max="10" width="19.1796875" style="9" customWidth="1"/>
    <col min="11" max="11" width="15.1796875" style="9" customWidth="1"/>
    <col min="12" max="12" width="18.54296875" style="9" customWidth="1"/>
    <col min="13" max="256" width="12" style="9" customWidth="1"/>
    <col min="257" max="257" width="12.54296875" style="9" customWidth="1"/>
    <col min="258" max="16384" width="11.453125" style="9"/>
  </cols>
  <sheetData>
    <row r="2" spans="2:6">
      <c r="B2" s="86"/>
      <c r="C2" s="86"/>
      <c r="D2" s="86"/>
      <c r="E2" s="86"/>
      <c r="F2" s="86"/>
    </row>
    <row r="3" spans="2:6" ht="30.5">
      <c r="B3" s="87" t="s">
        <v>15</v>
      </c>
      <c r="C3" s="87"/>
      <c r="D3" s="87"/>
      <c r="E3" s="87"/>
      <c r="F3" s="87"/>
    </row>
    <row r="4" spans="2:6" ht="30.5">
      <c r="B4" s="87" t="s">
        <v>42</v>
      </c>
      <c r="C4" s="87"/>
      <c r="D4" s="87"/>
      <c r="E4" s="87"/>
      <c r="F4" s="87"/>
    </row>
    <row r="5" spans="2:6" ht="14.5" thickBot="1">
      <c r="B5" s="88"/>
      <c r="C5" s="88"/>
      <c r="D5" s="88"/>
      <c r="E5" s="88"/>
      <c r="F5" s="88"/>
    </row>
    <row r="6" spans="2:6" ht="14.5" thickTop="1">
      <c r="F6" s="10"/>
    </row>
    <row r="8" spans="2:6" ht="30.5">
      <c r="B8" s="89" t="s">
        <v>16</v>
      </c>
      <c r="C8" s="89"/>
      <c r="D8" s="89"/>
      <c r="E8" s="89"/>
      <c r="F8" s="89"/>
    </row>
    <row r="10" spans="2:6" ht="14.5" thickBot="1"/>
    <row r="11" spans="2:6" ht="18.5" thickTop="1">
      <c r="B11" s="11" t="s">
        <v>17</v>
      </c>
      <c r="C11" s="83" t="s">
        <v>18</v>
      </c>
      <c r="D11" s="84"/>
      <c r="E11" s="84"/>
      <c r="F11" s="85"/>
    </row>
    <row r="12" spans="2:6" ht="18">
      <c r="B12" s="12" t="s">
        <v>19</v>
      </c>
      <c r="C12" s="71" t="s">
        <v>20</v>
      </c>
      <c r="D12" s="72"/>
      <c r="E12" s="72"/>
      <c r="F12" s="73"/>
    </row>
    <row r="13" spans="2:6" ht="18.5" thickBot="1">
      <c r="B13" s="12" t="s">
        <v>21</v>
      </c>
      <c r="C13" s="71" t="s">
        <v>42</v>
      </c>
      <c r="D13" s="72"/>
      <c r="E13" s="74"/>
      <c r="F13" s="73"/>
    </row>
    <row r="14" spans="2:6" ht="19.899999999999999" customHeight="1" thickTop="1">
      <c r="B14" s="12" t="s">
        <v>22</v>
      </c>
      <c r="C14" s="71" t="s">
        <v>23</v>
      </c>
      <c r="D14" s="75"/>
      <c r="E14" s="13" t="s">
        <v>24</v>
      </c>
      <c r="F14" s="14" t="s">
        <v>43</v>
      </c>
    </row>
    <row r="15" spans="2:6" ht="19.899999999999999" customHeight="1">
      <c r="B15" s="12" t="s">
        <v>26</v>
      </c>
      <c r="C15" s="76" t="s">
        <v>27</v>
      </c>
      <c r="D15" s="77"/>
      <c r="E15" s="15" t="s">
        <v>28</v>
      </c>
      <c r="F15" s="14" t="s">
        <v>43</v>
      </c>
    </row>
    <row r="16" spans="2:6" ht="19.899999999999999" customHeight="1" thickBot="1">
      <c r="B16" s="16" t="s">
        <v>29</v>
      </c>
      <c r="C16" s="78" t="s">
        <v>30</v>
      </c>
      <c r="D16" s="79"/>
      <c r="E16" s="17" t="s">
        <v>31</v>
      </c>
      <c r="F16" s="18">
        <v>3</v>
      </c>
    </row>
    <row r="17" spans="2:16" ht="16" thickTop="1">
      <c r="B17" s="19"/>
      <c r="C17" s="80"/>
      <c r="D17" s="80"/>
    </row>
    <row r="18" spans="2:16" ht="19.899999999999999" customHeight="1"/>
    <row r="19" spans="2:16" ht="19.899999999999999" customHeight="1">
      <c r="B19" s="20" t="s">
        <v>32</v>
      </c>
      <c r="P19" s="21" t="s">
        <v>33</v>
      </c>
    </row>
    <row r="20" spans="2:16" ht="19.899999999999999" customHeight="1" thickBot="1"/>
    <row r="21" spans="2:16" ht="30" customHeight="1" thickTop="1" thickBot="1">
      <c r="B21" s="22" t="s">
        <v>34</v>
      </c>
      <c r="C21" s="23" t="s">
        <v>35</v>
      </c>
      <c r="D21" s="81" t="s">
        <v>36</v>
      </c>
      <c r="E21" s="81"/>
      <c r="F21" s="24" t="s">
        <v>37</v>
      </c>
    </row>
    <row r="22" spans="2:16" ht="19.899999999999999" customHeight="1" thickTop="1">
      <c r="B22" s="25" t="s">
        <v>27</v>
      </c>
      <c r="C22" s="26" t="s">
        <v>38</v>
      </c>
      <c r="D22" s="82" t="s">
        <v>30</v>
      </c>
      <c r="E22" s="82"/>
      <c r="F22" s="27" t="s">
        <v>25</v>
      </c>
    </row>
    <row r="23" spans="2:16" ht="25.5" customHeight="1">
      <c r="B23" s="28"/>
      <c r="C23" s="29"/>
      <c r="D23" s="63"/>
      <c r="E23" s="63"/>
      <c r="F23" s="30"/>
    </row>
    <row r="24" spans="2:16" ht="25.5" customHeight="1">
      <c r="B24" s="28"/>
      <c r="C24" s="29"/>
      <c r="D24" s="63"/>
      <c r="E24" s="63"/>
      <c r="F24" s="30"/>
    </row>
    <row r="25" spans="2:16" ht="25.5" customHeight="1">
      <c r="B25" s="28"/>
      <c r="C25" s="29"/>
      <c r="D25" s="63"/>
      <c r="E25" s="63"/>
      <c r="F25" s="30"/>
    </row>
    <row r="26" spans="2:16" ht="25.5" customHeight="1">
      <c r="B26" s="28"/>
      <c r="C26" s="29"/>
      <c r="D26" s="63"/>
      <c r="E26" s="63"/>
      <c r="F26" s="30"/>
    </row>
    <row r="27" spans="2:16" ht="25.5" customHeight="1">
      <c r="B27" s="28"/>
      <c r="C27" s="29"/>
      <c r="D27" s="63"/>
      <c r="E27" s="63"/>
      <c r="F27" s="30"/>
    </row>
    <row r="28" spans="2:16" ht="25.5" customHeight="1">
      <c r="B28" s="28"/>
      <c r="C28" s="29"/>
      <c r="D28" s="63"/>
      <c r="E28" s="63"/>
      <c r="F28" s="30"/>
    </row>
    <row r="29" spans="2:16" ht="25.5" customHeight="1">
      <c r="B29" s="28"/>
      <c r="C29" s="29"/>
      <c r="D29" s="63"/>
      <c r="E29" s="63"/>
      <c r="F29" s="30"/>
    </row>
    <row r="30" spans="2:16" ht="25.5" customHeight="1" thickBot="1">
      <c r="B30" s="31"/>
      <c r="C30" s="32"/>
      <c r="D30" s="64"/>
      <c r="E30" s="64"/>
      <c r="F30" s="33"/>
    </row>
    <row r="31" spans="2:16" ht="19.899999999999999" customHeight="1" thickTop="1"/>
    <row r="32" spans="2:16" ht="19.899999999999999" customHeight="1">
      <c r="B32" s="20" t="s">
        <v>39</v>
      </c>
    </row>
    <row r="33" spans="1:13" ht="30" customHeight="1" thickBot="1"/>
    <row r="34" spans="1:13" ht="19.899999999999999" customHeight="1" thickTop="1" thickBot="1">
      <c r="B34" s="65" t="s">
        <v>40</v>
      </c>
      <c r="C34" s="66"/>
      <c r="D34" s="66"/>
      <c r="E34" s="66"/>
      <c r="F34" s="67"/>
    </row>
    <row r="35" spans="1:13" s="34" customFormat="1" ht="25.5" customHeight="1" thickTop="1">
      <c r="B35" s="68"/>
      <c r="C35" s="69"/>
      <c r="D35" s="69"/>
      <c r="E35" s="69"/>
      <c r="F35" s="70"/>
    </row>
    <row r="36" spans="1:13" s="34" customFormat="1" ht="25.5" customHeight="1">
      <c r="B36" s="57"/>
      <c r="C36" s="58"/>
      <c r="D36" s="58"/>
      <c r="E36" s="58"/>
      <c r="F36" s="59"/>
      <c r="J36" s="34" t="s">
        <v>41</v>
      </c>
    </row>
    <row r="37" spans="1:13" s="34" customFormat="1" ht="25.5" customHeight="1">
      <c r="B37" s="57"/>
      <c r="C37" s="58"/>
      <c r="D37" s="58"/>
      <c r="E37" s="58"/>
      <c r="F37" s="59"/>
    </row>
    <row r="38" spans="1:13" s="34" customFormat="1" ht="25.5" customHeight="1">
      <c r="B38" s="57"/>
      <c r="C38" s="58"/>
      <c r="D38" s="58"/>
      <c r="E38" s="58"/>
      <c r="F38" s="59"/>
    </row>
    <row r="39" spans="1:13" s="34" customFormat="1" ht="25.5" customHeight="1" thickBot="1">
      <c r="B39" s="60"/>
      <c r="C39" s="61"/>
      <c r="D39" s="61"/>
      <c r="E39" s="61"/>
      <c r="F39" s="62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6" workbookViewId="0">
      <selection activeCell="C37" sqref="C37"/>
    </sheetView>
  </sheetViews>
  <sheetFormatPr baseColWidth="10" defaultRowHeight="14.5"/>
  <cols>
    <col min="1" max="1" width="12.7265625" style="2" customWidth="1"/>
    <col min="2" max="2" width="70.7265625" customWidth="1"/>
    <col min="3" max="3" width="15.7265625" style="4" customWidth="1"/>
    <col min="4" max="4" width="70.7265625" customWidth="1"/>
  </cols>
  <sheetData>
    <row r="1" spans="1:4" s="4" customFormat="1" ht="30" customHeight="1">
      <c r="A1" s="44" t="s">
        <v>49</v>
      </c>
      <c r="B1" s="43" t="s">
        <v>103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52" t="s">
        <v>98</v>
      </c>
      <c r="C3" s="5" t="s">
        <v>107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52" t="s">
        <v>99</v>
      </c>
      <c r="C4" s="5" t="s">
        <v>107</v>
      </c>
      <c r="D4" s="6" t="str">
        <f t="shared" ref="D4:D10" si="0">IF(C4="Cumple","Ninguna","")</f>
        <v>Ninguna</v>
      </c>
    </row>
    <row r="5" spans="1:4" s="1" customFormat="1" ht="30" customHeight="1">
      <c r="A5" s="8">
        <v>3</v>
      </c>
      <c r="B5" s="52" t="s">
        <v>100</v>
      </c>
      <c r="C5" s="5" t="s">
        <v>107</v>
      </c>
      <c r="D5" s="6" t="str">
        <f t="shared" si="0"/>
        <v>Ninguna</v>
      </c>
    </row>
    <row r="6" spans="1:4" s="1" customFormat="1" ht="30" customHeight="1">
      <c r="A6" s="8">
        <v>4</v>
      </c>
      <c r="B6" s="52" t="s">
        <v>101</v>
      </c>
      <c r="C6" s="5" t="s">
        <v>107</v>
      </c>
      <c r="D6" s="6" t="str">
        <f t="shared" si="0"/>
        <v>Ninguna</v>
      </c>
    </row>
    <row r="7" spans="1:4" s="1" customFormat="1" ht="30" customHeight="1">
      <c r="A7" s="8">
        <v>5</v>
      </c>
      <c r="B7" s="52" t="s">
        <v>102</v>
      </c>
      <c r="C7" s="5" t="s">
        <v>107</v>
      </c>
      <c r="D7" s="6" t="str">
        <f t="shared" si="0"/>
        <v>Ninguna</v>
      </c>
    </row>
    <row r="8" spans="1:4" s="1" customFormat="1" ht="30" customHeight="1">
      <c r="A8" s="8"/>
      <c r="B8" s="6"/>
      <c r="C8" s="5"/>
      <c r="D8" s="6" t="str">
        <f t="shared" si="0"/>
        <v/>
      </c>
    </row>
    <row r="9" spans="1:4" s="1" customFormat="1" ht="30" customHeight="1">
      <c r="A9" s="8"/>
      <c r="B9" s="6"/>
      <c r="C9" s="5"/>
      <c r="D9" s="6" t="str">
        <f t="shared" si="0"/>
        <v/>
      </c>
    </row>
    <row r="10" spans="1:4" s="1" customFormat="1" ht="30" customHeight="1">
      <c r="A10" s="8"/>
      <c r="B10" s="6"/>
      <c r="C10" s="5"/>
      <c r="D10" s="6" t="str">
        <f t="shared" si="0"/>
        <v/>
      </c>
    </row>
    <row r="11" spans="1:4" s="4" customFormat="1" ht="30" customHeight="1">
      <c r="A11" s="44" t="s">
        <v>49</v>
      </c>
      <c r="B11" s="43" t="s">
        <v>104</v>
      </c>
      <c r="C11" s="41"/>
      <c r="D11" s="42"/>
    </row>
    <row r="12" spans="1:4" s="3" customFormat="1" ht="30" customHeight="1">
      <c r="A12" s="45" t="s">
        <v>4</v>
      </c>
      <c r="B12" s="55" t="s">
        <v>5</v>
      </c>
      <c r="C12" s="39" t="s">
        <v>6</v>
      </c>
      <c r="D12" s="39" t="s">
        <v>7</v>
      </c>
    </row>
    <row r="13" spans="1:4" s="1" customFormat="1" ht="30" customHeight="1">
      <c r="A13" s="53">
        <v>16</v>
      </c>
      <c r="B13" s="52" t="s">
        <v>84</v>
      </c>
      <c r="C13" s="54" t="s">
        <v>107</v>
      </c>
      <c r="D13" s="6" t="str">
        <f t="shared" ref="D13:D20" si="1">IF(C13="Cumple","Ninguna","")</f>
        <v>Ninguna</v>
      </c>
    </row>
    <row r="14" spans="1:4" s="1" customFormat="1" ht="30" customHeight="1">
      <c r="A14" s="53">
        <v>17</v>
      </c>
      <c r="B14" s="52" t="s">
        <v>85</v>
      </c>
      <c r="C14" s="54" t="s">
        <v>108</v>
      </c>
      <c r="D14" s="6" t="str">
        <f t="shared" si="1"/>
        <v/>
      </c>
    </row>
    <row r="15" spans="1:4" s="1" customFormat="1" ht="30" customHeight="1">
      <c r="A15" s="53">
        <v>18</v>
      </c>
      <c r="B15" s="52" t="s">
        <v>86</v>
      </c>
      <c r="C15" s="54" t="s">
        <v>108</v>
      </c>
      <c r="D15" s="6" t="str">
        <f t="shared" si="1"/>
        <v/>
      </c>
    </row>
    <row r="16" spans="1:4" s="1" customFormat="1" ht="30" customHeight="1">
      <c r="A16" s="53">
        <v>19</v>
      </c>
      <c r="B16" s="52" t="s">
        <v>87</v>
      </c>
      <c r="C16" s="54" t="s">
        <v>108</v>
      </c>
      <c r="D16" s="6" t="str">
        <f t="shared" si="1"/>
        <v/>
      </c>
    </row>
    <row r="17" spans="1:4" s="1" customFormat="1" ht="30" customHeight="1">
      <c r="A17" s="8">
        <v>20</v>
      </c>
      <c r="B17" s="52" t="s">
        <v>88</v>
      </c>
      <c r="C17" s="5" t="s">
        <v>107</v>
      </c>
      <c r="D17" s="6" t="str">
        <f t="shared" si="1"/>
        <v>Ninguna</v>
      </c>
    </row>
    <row r="18" spans="1:4" s="1" customFormat="1" ht="30" customHeight="1">
      <c r="A18" s="8"/>
      <c r="B18" s="6"/>
      <c r="C18" s="5"/>
      <c r="D18" s="6" t="str">
        <f t="shared" si="1"/>
        <v/>
      </c>
    </row>
    <row r="19" spans="1:4" s="1" customFormat="1" ht="30" customHeight="1">
      <c r="A19" s="8"/>
      <c r="B19" s="6"/>
      <c r="C19" s="5"/>
      <c r="D19" s="6" t="str">
        <f t="shared" si="1"/>
        <v/>
      </c>
    </row>
    <row r="20" spans="1:4" s="1" customFormat="1" ht="30" customHeight="1">
      <c r="A20" s="8"/>
      <c r="B20" s="6"/>
      <c r="C20" s="5"/>
      <c r="D20" s="6" t="str">
        <f t="shared" si="1"/>
        <v/>
      </c>
    </row>
    <row r="21" spans="1:4" s="4" customFormat="1" ht="30" customHeight="1">
      <c r="A21" s="44" t="s">
        <v>49</v>
      </c>
      <c r="B21" s="43" t="s">
        <v>105</v>
      </c>
      <c r="C21" s="41"/>
      <c r="D21" s="42"/>
    </row>
    <row r="22" spans="1:4" s="3" customFormat="1" ht="30" customHeight="1">
      <c r="A22" s="45" t="s">
        <v>4</v>
      </c>
      <c r="B22" s="39" t="s">
        <v>5</v>
      </c>
      <c r="C22" s="39" t="s">
        <v>6</v>
      </c>
      <c r="D22" s="39" t="s">
        <v>7</v>
      </c>
    </row>
    <row r="23" spans="1:4" s="1" customFormat="1" ht="30" customHeight="1">
      <c r="A23" s="8">
        <v>31</v>
      </c>
      <c r="B23" s="52" t="s">
        <v>89</v>
      </c>
      <c r="C23" s="5" t="s">
        <v>107</v>
      </c>
      <c r="D23" s="6" t="str">
        <f t="shared" ref="D23:D30" si="2">IF(C23="Cumple","Ninguna","")</f>
        <v>Ninguna</v>
      </c>
    </row>
    <row r="24" spans="1:4" s="1" customFormat="1" ht="30" customHeight="1">
      <c r="A24" s="8">
        <v>32</v>
      </c>
      <c r="B24" s="52" t="s">
        <v>90</v>
      </c>
      <c r="C24" s="5" t="s">
        <v>107</v>
      </c>
      <c r="D24" s="6" t="str">
        <f t="shared" si="2"/>
        <v>Ninguna</v>
      </c>
    </row>
    <row r="25" spans="1:4" s="1" customFormat="1" ht="30" customHeight="1">
      <c r="A25" s="8">
        <v>33</v>
      </c>
      <c r="B25" s="52" t="s">
        <v>91</v>
      </c>
      <c r="C25" s="5" t="s">
        <v>108</v>
      </c>
      <c r="D25" s="6" t="str">
        <f t="shared" si="2"/>
        <v/>
      </c>
    </row>
    <row r="26" spans="1:4" s="1" customFormat="1" ht="30" customHeight="1">
      <c r="A26" s="8">
        <v>34</v>
      </c>
      <c r="B26" s="52" t="s">
        <v>92</v>
      </c>
      <c r="C26" s="5" t="s">
        <v>108</v>
      </c>
      <c r="D26" s="6" t="str">
        <f t="shared" si="2"/>
        <v/>
      </c>
    </row>
    <row r="27" spans="1:4" s="1" customFormat="1" ht="30" customHeight="1">
      <c r="A27" s="8"/>
      <c r="B27" s="6"/>
      <c r="C27" s="5"/>
      <c r="D27" s="6" t="str">
        <f t="shared" si="2"/>
        <v/>
      </c>
    </row>
    <row r="28" spans="1:4" s="1" customFormat="1" ht="30" customHeight="1">
      <c r="A28" s="8"/>
      <c r="B28" s="6"/>
      <c r="C28" s="5"/>
      <c r="D28" s="6" t="str">
        <f t="shared" si="2"/>
        <v/>
      </c>
    </row>
    <row r="29" spans="1:4" s="1" customFormat="1" ht="30" customHeight="1">
      <c r="A29" s="8"/>
      <c r="B29" s="6"/>
      <c r="C29" s="5"/>
      <c r="D29" s="6" t="str">
        <f t="shared" si="2"/>
        <v/>
      </c>
    </row>
    <row r="30" spans="1:4" s="1" customFormat="1" ht="30" customHeight="1">
      <c r="A30" s="8"/>
      <c r="B30" s="6"/>
      <c r="C30" s="5"/>
      <c r="D30" s="6" t="str">
        <f t="shared" si="2"/>
        <v/>
      </c>
    </row>
    <row r="31" spans="1:4" s="4" customFormat="1" ht="30" customHeight="1">
      <c r="A31" s="44" t="s">
        <v>49</v>
      </c>
      <c r="B31" s="43" t="s">
        <v>106</v>
      </c>
      <c r="C31" s="41"/>
      <c r="D31" s="42"/>
    </row>
    <row r="32" spans="1:4" s="3" customFormat="1" ht="30" customHeight="1">
      <c r="A32" s="45" t="s">
        <v>4</v>
      </c>
      <c r="B32" s="39" t="s">
        <v>5</v>
      </c>
      <c r="C32" s="39" t="s">
        <v>6</v>
      </c>
      <c r="D32" s="39" t="s">
        <v>7</v>
      </c>
    </row>
    <row r="33" spans="1:4" s="1" customFormat="1" ht="30" customHeight="1">
      <c r="A33" s="8">
        <v>46</v>
      </c>
      <c r="B33" s="56" t="s">
        <v>94</v>
      </c>
      <c r="C33" s="5" t="s">
        <v>107</v>
      </c>
      <c r="D33" s="6" t="str">
        <f t="shared" ref="D33:D41" si="3">IF(C33="Cumple","Ninguna","")</f>
        <v>Ninguna</v>
      </c>
    </row>
    <row r="34" spans="1:4" s="1" customFormat="1" ht="30" customHeight="1">
      <c r="A34" s="8">
        <v>47</v>
      </c>
      <c r="B34" s="56" t="s">
        <v>95</v>
      </c>
      <c r="C34" s="5" t="s">
        <v>108</v>
      </c>
      <c r="D34" s="6" t="str">
        <f t="shared" si="3"/>
        <v/>
      </c>
    </row>
    <row r="35" spans="1:4" s="1" customFormat="1" ht="30" customHeight="1">
      <c r="A35" s="8">
        <v>48</v>
      </c>
      <c r="B35" s="56" t="s">
        <v>96</v>
      </c>
      <c r="C35" s="5" t="s">
        <v>107</v>
      </c>
      <c r="D35" s="6" t="str">
        <f t="shared" si="3"/>
        <v>Ninguna</v>
      </c>
    </row>
    <row r="36" spans="1:4" s="1" customFormat="1" ht="30" customHeight="1">
      <c r="A36" s="8">
        <v>49</v>
      </c>
      <c r="B36" s="56" t="s">
        <v>97</v>
      </c>
      <c r="C36" s="5" t="s">
        <v>107</v>
      </c>
      <c r="D36" s="6" t="str">
        <f t="shared" si="3"/>
        <v>Ninguna</v>
      </c>
    </row>
    <row r="37" spans="1:4" s="1" customFormat="1" ht="30" customHeight="1">
      <c r="A37" s="8">
        <v>50</v>
      </c>
      <c r="B37" s="52" t="s">
        <v>93</v>
      </c>
      <c r="C37" s="92" t="s">
        <v>107</v>
      </c>
      <c r="D37" s="6" t="str">
        <f t="shared" si="3"/>
        <v>Ninguna</v>
      </c>
    </row>
    <row r="38" spans="1:4" s="1" customFormat="1" ht="30" customHeight="1">
      <c r="A38" s="8"/>
      <c r="B38" s="6"/>
      <c r="C38" s="5"/>
      <c r="D38" s="6" t="str">
        <f t="shared" si="3"/>
        <v/>
      </c>
    </row>
    <row r="39" spans="1:4" s="1" customFormat="1" ht="30" customHeight="1">
      <c r="A39" s="8"/>
      <c r="B39" s="6"/>
      <c r="C39" s="5"/>
      <c r="D39" s="6" t="str">
        <f t="shared" si="3"/>
        <v/>
      </c>
    </row>
    <row r="40" spans="1:4" s="1" customFormat="1" ht="30" customHeight="1">
      <c r="A40" s="8"/>
      <c r="B40" s="6"/>
      <c r="C40" s="5"/>
      <c r="D40" s="6" t="str">
        <f t="shared" si="3"/>
        <v/>
      </c>
    </row>
    <row r="41" spans="1:4" s="1" customFormat="1" ht="30" customHeight="1">
      <c r="A41" s="8"/>
      <c r="B41" s="6"/>
      <c r="C41" s="5"/>
      <c r="D41" s="6" t="str">
        <f t="shared" si="3"/>
        <v/>
      </c>
    </row>
    <row r="42" spans="1:4" s="4" customFormat="1" ht="30" customHeight="1">
      <c r="A42" s="44" t="s">
        <v>53</v>
      </c>
      <c r="B42" s="43"/>
      <c r="C42" s="41"/>
      <c r="D42" s="42"/>
    </row>
    <row r="43" spans="1:4" s="3" customFormat="1" ht="30" customHeight="1">
      <c r="A43" s="45" t="s">
        <v>4</v>
      </c>
      <c r="B43" s="39" t="s">
        <v>5</v>
      </c>
      <c r="C43" s="39" t="s">
        <v>6</v>
      </c>
      <c r="D43" s="39" t="s">
        <v>7</v>
      </c>
    </row>
  </sheetData>
  <dataValidations count="1">
    <dataValidation type="list" allowBlank="1" showInputMessage="1" showErrorMessage="1" sqref="C3:C10 C13:C20 C23:C30 C33:C41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5" zoomScaleNormal="100" workbookViewId="0">
      <selection activeCell="B21" sqref="B21"/>
    </sheetView>
  </sheetViews>
  <sheetFormatPr baseColWidth="10" defaultColWidth="9.1796875" defaultRowHeight="14.5"/>
  <cols>
    <col min="1" max="1" width="12.7265625" style="2" customWidth="1"/>
    <col min="2" max="2" width="90.7265625" style="51" customWidth="1"/>
    <col min="3" max="3" width="15.7265625" style="3" customWidth="1"/>
    <col min="4" max="4" width="70.726562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107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2</v>
      </c>
      <c r="C3" s="5" t="s">
        <v>107</v>
      </c>
      <c r="D3" s="6" t="str">
        <f t="shared" ref="D3:D41" si="0">IF(C3="Cumple","Ninguna","")</f>
        <v>Ninguna</v>
      </c>
    </row>
    <row r="4" spans="1:4" s="4" customFormat="1" ht="30" customHeight="1">
      <c r="A4" s="8">
        <v>3</v>
      </c>
      <c r="B4" s="50" t="s">
        <v>3</v>
      </c>
      <c r="C4" s="5" t="s">
        <v>108</v>
      </c>
      <c r="D4" s="6" t="str">
        <f t="shared" si="0"/>
        <v/>
      </c>
    </row>
    <row r="5" spans="1:4" s="4" customFormat="1" ht="30" customHeight="1">
      <c r="A5" s="8">
        <v>5</v>
      </c>
      <c r="B5" s="50" t="s">
        <v>54</v>
      </c>
      <c r="C5" s="5" t="s">
        <v>107</v>
      </c>
      <c r="D5" s="6" t="str">
        <f t="shared" si="0"/>
        <v>Ninguna</v>
      </c>
    </row>
    <row r="6" spans="1:4" s="4" customFormat="1" ht="30" customHeight="1">
      <c r="A6" s="8">
        <v>7</v>
      </c>
      <c r="B6" s="50" t="s">
        <v>55</v>
      </c>
      <c r="C6" s="5" t="s">
        <v>107</v>
      </c>
      <c r="D6" s="6" t="str">
        <f t="shared" si="0"/>
        <v>Ninguna</v>
      </c>
    </row>
    <row r="7" spans="1:4" s="3" customFormat="1" ht="30" customHeight="1">
      <c r="A7" s="39" t="s">
        <v>4</v>
      </c>
      <c r="B7" s="39" t="s">
        <v>8</v>
      </c>
      <c r="C7" s="39" t="s">
        <v>6</v>
      </c>
      <c r="D7" s="39" t="s">
        <v>7</v>
      </c>
    </row>
    <row r="8" spans="1:4" s="4" customFormat="1" ht="30" customHeight="1">
      <c r="A8" s="8">
        <v>9</v>
      </c>
      <c r="B8" s="50" t="s">
        <v>56</v>
      </c>
      <c r="C8" s="5" t="s">
        <v>108</v>
      </c>
      <c r="D8" s="6" t="str">
        <f t="shared" si="0"/>
        <v/>
      </c>
    </row>
    <row r="9" spans="1:4" s="4" customFormat="1" ht="30" customHeight="1">
      <c r="A9" s="8">
        <v>10</v>
      </c>
      <c r="B9" s="50" t="s">
        <v>57</v>
      </c>
      <c r="C9" s="5" t="s">
        <v>107</v>
      </c>
      <c r="D9" s="6" t="str">
        <f t="shared" si="0"/>
        <v>Ninguna</v>
      </c>
    </row>
    <row r="10" spans="1:4" s="4" customFormat="1" ht="30" customHeight="1">
      <c r="A10" s="8">
        <v>11</v>
      </c>
      <c r="B10" s="50" t="s">
        <v>58</v>
      </c>
      <c r="C10" s="5" t="s">
        <v>108</v>
      </c>
      <c r="D10" s="6" t="str">
        <f t="shared" si="0"/>
        <v/>
      </c>
    </row>
    <row r="11" spans="1:4" s="4" customFormat="1" ht="30" customHeight="1">
      <c r="A11" s="8">
        <v>15</v>
      </c>
      <c r="B11" s="50" t="s">
        <v>59</v>
      </c>
      <c r="C11" s="5" t="s">
        <v>108</v>
      </c>
      <c r="D11" s="6" t="str">
        <f t="shared" si="0"/>
        <v/>
      </c>
    </row>
    <row r="12" spans="1:4" s="3" customFormat="1" ht="30" customHeight="1">
      <c r="A12" s="39" t="s">
        <v>4</v>
      </c>
      <c r="B12" s="39" t="s">
        <v>9</v>
      </c>
      <c r="C12" s="39" t="s">
        <v>6</v>
      </c>
      <c r="D12" s="39" t="s">
        <v>7</v>
      </c>
    </row>
    <row r="13" spans="1:4" s="4" customFormat="1" ht="30" customHeight="1">
      <c r="A13" s="8">
        <v>16</v>
      </c>
      <c r="B13" s="50" t="s">
        <v>60</v>
      </c>
      <c r="C13" s="5" t="s">
        <v>107</v>
      </c>
      <c r="D13" s="6" t="str">
        <f t="shared" si="0"/>
        <v>Ninguna</v>
      </c>
    </row>
    <row r="14" spans="1:4" s="4" customFormat="1" ht="30" customHeight="1">
      <c r="A14" s="8">
        <v>17</v>
      </c>
      <c r="B14" s="50" t="s">
        <v>61</v>
      </c>
      <c r="C14" s="5" t="s">
        <v>107</v>
      </c>
      <c r="D14" s="6" t="str">
        <f t="shared" si="0"/>
        <v>Ninguna</v>
      </c>
    </row>
    <row r="15" spans="1:4" s="4" customFormat="1" ht="30" customHeight="1">
      <c r="A15" s="8">
        <v>18</v>
      </c>
      <c r="B15" s="50" t="s">
        <v>62</v>
      </c>
      <c r="C15" s="5" t="s">
        <v>107</v>
      </c>
      <c r="D15" s="6" t="str">
        <f t="shared" si="0"/>
        <v>Ninguna</v>
      </c>
    </row>
    <row r="16" spans="1:4" s="4" customFormat="1" ht="30" customHeight="1">
      <c r="A16" s="8">
        <v>19</v>
      </c>
      <c r="B16" s="50" t="s">
        <v>63</v>
      </c>
      <c r="C16" s="5" t="s">
        <v>107</v>
      </c>
      <c r="D16" s="6" t="str">
        <f t="shared" si="0"/>
        <v>Ninguna</v>
      </c>
    </row>
    <row r="17" spans="1:4" s="4" customFormat="1" ht="30" customHeight="1">
      <c r="A17" s="8">
        <v>20</v>
      </c>
      <c r="B17" s="50" t="s">
        <v>64</v>
      </c>
      <c r="C17" s="5" t="s">
        <v>107</v>
      </c>
      <c r="D17" s="6" t="str">
        <f t="shared" si="0"/>
        <v>Ninguna</v>
      </c>
    </row>
    <row r="18" spans="1:4" s="4" customFormat="1" ht="30" customHeight="1">
      <c r="A18" s="8">
        <v>21</v>
      </c>
      <c r="B18" s="50" t="s">
        <v>65</v>
      </c>
      <c r="C18" s="5" t="s">
        <v>108</v>
      </c>
      <c r="D18" s="6" t="str">
        <f t="shared" si="0"/>
        <v/>
      </c>
    </row>
    <row r="19" spans="1:4" s="3" customFormat="1" ht="30" customHeight="1">
      <c r="A19" s="39" t="s">
        <v>4</v>
      </c>
      <c r="B19" s="39" t="s">
        <v>10</v>
      </c>
      <c r="C19" s="39" t="s">
        <v>6</v>
      </c>
      <c r="D19" s="39" t="s">
        <v>7</v>
      </c>
    </row>
    <row r="20" spans="1:4" s="4" customFormat="1" ht="30" customHeight="1">
      <c r="A20" s="8">
        <v>24</v>
      </c>
      <c r="B20" s="50" t="s">
        <v>66</v>
      </c>
      <c r="C20" s="5" t="s">
        <v>108</v>
      </c>
      <c r="D20" s="6" t="str">
        <f t="shared" si="0"/>
        <v/>
      </c>
    </row>
    <row r="21" spans="1:4" s="4" customFormat="1" ht="30" customHeight="1">
      <c r="A21" s="8">
        <v>25</v>
      </c>
      <c r="B21" s="50" t="s">
        <v>67</v>
      </c>
      <c r="C21" s="5" t="s">
        <v>108</v>
      </c>
      <c r="D21" s="6" t="str">
        <f t="shared" si="0"/>
        <v/>
      </c>
    </row>
    <row r="22" spans="1:4" ht="30" customHeight="1">
      <c r="A22" s="8">
        <v>28</v>
      </c>
      <c r="B22" s="50" t="s">
        <v>68</v>
      </c>
      <c r="C22" s="5" t="s">
        <v>108</v>
      </c>
      <c r="D22" s="6" t="str">
        <f t="shared" si="0"/>
        <v/>
      </c>
    </row>
    <row r="23" spans="1:4" s="3" customFormat="1" ht="30" customHeight="1">
      <c r="A23" s="39" t="s">
        <v>4</v>
      </c>
      <c r="B23" s="39" t="s">
        <v>11</v>
      </c>
      <c r="C23" s="39" t="s">
        <v>6</v>
      </c>
      <c r="D23" s="39" t="s">
        <v>7</v>
      </c>
    </row>
    <row r="24" spans="1:4" ht="30" customHeight="1">
      <c r="A24" s="8">
        <v>30</v>
      </c>
      <c r="B24" s="50" t="s">
        <v>69</v>
      </c>
      <c r="C24" s="5" t="s">
        <v>107</v>
      </c>
      <c r="D24" s="6" t="str">
        <f t="shared" si="0"/>
        <v>Ninguna</v>
      </c>
    </row>
    <row r="25" spans="1:4" ht="30" customHeight="1">
      <c r="A25" s="8">
        <v>31</v>
      </c>
      <c r="B25" s="50" t="s">
        <v>70</v>
      </c>
      <c r="C25" s="5" t="s">
        <v>107</v>
      </c>
      <c r="D25" s="6" t="str">
        <f t="shared" si="0"/>
        <v>Ninguna</v>
      </c>
    </row>
    <row r="26" spans="1:4" s="3" customFormat="1" ht="30" customHeight="1">
      <c r="A26" s="39" t="s">
        <v>4</v>
      </c>
      <c r="B26" s="39" t="s">
        <v>12</v>
      </c>
      <c r="C26" s="39" t="s">
        <v>6</v>
      </c>
      <c r="D26" s="39" t="s">
        <v>7</v>
      </c>
    </row>
    <row r="27" spans="1:4" ht="30" customHeight="1">
      <c r="A27" s="8">
        <v>35</v>
      </c>
      <c r="B27" s="50" t="s">
        <v>71</v>
      </c>
      <c r="C27" s="5" t="s">
        <v>107</v>
      </c>
      <c r="D27" s="6" t="str">
        <f t="shared" si="0"/>
        <v>Ninguna</v>
      </c>
    </row>
    <row r="28" spans="1:4" ht="30" customHeight="1">
      <c r="A28" s="8">
        <v>36</v>
      </c>
      <c r="B28" s="50" t="s">
        <v>72</v>
      </c>
      <c r="C28" s="5" t="s">
        <v>107</v>
      </c>
      <c r="D28" s="6" t="str">
        <f t="shared" si="0"/>
        <v>Ninguna</v>
      </c>
    </row>
    <row r="29" spans="1:4" ht="30" customHeight="1">
      <c r="A29" s="8">
        <v>38</v>
      </c>
      <c r="B29" s="50" t="s">
        <v>73</v>
      </c>
      <c r="C29" s="5" t="s">
        <v>107</v>
      </c>
      <c r="D29" s="6" t="str">
        <f t="shared" si="0"/>
        <v>Ninguna</v>
      </c>
    </row>
    <row r="30" spans="1:4" ht="30" customHeight="1">
      <c r="A30" s="8">
        <v>40</v>
      </c>
      <c r="B30" s="50" t="s">
        <v>74</v>
      </c>
      <c r="C30" s="5" t="s">
        <v>107</v>
      </c>
      <c r="D30" s="6" t="str">
        <f t="shared" si="0"/>
        <v>Ninguna</v>
      </c>
    </row>
    <row r="31" spans="1:4" ht="30" customHeight="1">
      <c r="A31" s="8">
        <v>41</v>
      </c>
      <c r="B31" s="50" t="s">
        <v>75</v>
      </c>
      <c r="C31" s="5" t="s">
        <v>107</v>
      </c>
      <c r="D31" s="6" t="str">
        <f t="shared" si="0"/>
        <v>Ninguna</v>
      </c>
    </row>
    <row r="32" spans="1:4" ht="30" customHeight="1">
      <c r="A32" s="8">
        <v>42</v>
      </c>
      <c r="B32" s="50" t="s">
        <v>76</v>
      </c>
      <c r="C32" s="5" t="s">
        <v>107</v>
      </c>
      <c r="D32" s="6" t="str">
        <f t="shared" si="0"/>
        <v>Ninguna</v>
      </c>
    </row>
    <row r="33" spans="1:4" s="3" customFormat="1" ht="30" customHeight="1">
      <c r="A33" s="39" t="s">
        <v>4</v>
      </c>
      <c r="B33" s="39" t="s">
        <v>13</v>
      </c>
      <c r="C33" s="39" t="s">
        <v>6</v>
      </c>
      <c r="D33" s="39" t="s">
        <v>7</v>
      </c>
    </row>
    <row r="34" spans="1:4" ht="30" customHeight="1">
      <c r="A34" s="8">
        <v>45</v>
      </c>
      <c r="B34" s="50" t="s">
        <v>77</v>
      </c>
      <c r="C34" s="5" t="s">
        <v>107</v>
      </c>
      <c r="D34" s="6" t="str">
        <f t="shared" si="0"/>
        <v>Ninguna</v>
      </c>
    </row>
    <row r="35" spans="1:4" ht="30" customHeight="1">
      <c r="A35" s="8">
        <v>46</v>
      </c>
      <c r="B35" s="50" t="s">
        <v>78</v>
      </c>
      <c r="C35" s="5" t="s">
        <v>107</v>
      </c>
      <c r="D35" s="6" t="str">
        <f t="shared" si="0"/>
        <v>Ninguna</v>
      </c>
    </row>
    <row r="36" spans="1:4" ht="30" customHeight="1">
      <c r="A36" s="8">
        <v>50</v>
      </c>
      <c r="B36" s="50" t="s">
        <v>79</v>
      </c>
      <c r="C36" s="5" t="s">
        <v>107</v>
      </c>
      <c r="D36" s="6" t="str">
        <f t="shared" si="0"/>
        <v>Ninguna</v>
      </c>
    </row>
    <row r="37" spans="1:4" ht="30" customHeight="1">
      <c r="A37" s="8">
        <v>51</v>
      </c>
      <c r="B37" s="50" t="s">
        <v>80</v>
      </c>
      <c r="C37" s="5" t="s">
        <v>107</v>
      </c>
      <c r="D37" s="6" t="str">
        <f t="shared" si="0"/>
        <v>Ninguna</v>
      </c>
    </row>
    <row r="38" spans="1:4" s="3" customFormat="1" ht="30" customHeight="1">
      <c r="A38" s="39" t="s">
        <v>4</v>
      </c>
      <c r="B38" s="39" t="s">
        <v>14</v>
      </c>
      <c r="C38" s="39" t="s">
        <v>6</v>
      </c>
      <c r="D38" s="39" t="s">
        <v>7</v>
      </c>
    </row>
    <row r="39" spans="1:4" ht="30" customHeight="1">
      <c r="A39" s="8">
        <v>53</v>
      </c>
      <c r="B39" s="50" t="s">
        <v>81</v>
      </c>
      <c r="C39" s="5" t="s">
        <v>107</v>
      </c>
      <c r="D39" s="6" t="str">
        <f t="shared" si="0"/>
        <v>Ninguna</v>
      </c>
    </row>
    <row r="40" spans="1:4" ht="30" customHeight="1">
      <c r="A40" s="8">
        <v>54</v>
      </c>
      <c r="B40" s="50" t="s">
        <v>82</v>
      </c>
      <c r="C40" s="5" t="s">
        <v>107</v>
      </c>
      <c r="D40" s="6" t="str">
        <f t="shared" si="0"/>
        <v>Ninguna</v>
      </c>
    </row>
    <row r="41" spans="1:4" ht="30" customHeight="1">
      <c r="A41" s="8">
        <v>57</v>
      </c>
      <c r="B41" s="50" t="s">
        <v>83</v>
      </c>
      <c r="C41" s="5" t="s">
        <v>107</v>
      </c>
      <c r="D41" s="6" t="str">
        <f t="shared" si="0"/>
        <v>Ninguna</v>
      </c>
    </row>
  </sheetData>
  <dataValidations count="1">
    <dataValidation type="list" allowBlank="1" showInputMessage="1" showErrorMessage="1" sqref="C13:C18 C24:C25 C8:C11 C2:C6 C27:C32 C34:C37 C20:C22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zoomScale="230" zoomScaleNormal="230" workbookViewId="0">
      <selection activeCell="D3" sqref="D3"/>
    </sheetView>
  </sheetViews>
  <sheetFormatPr baseColWidth="10" defaultRowHeight="14.5"/>
  <cols>
    <col min="1" max="1" width="5.7265625" customWidth="1"/>
    <col min="2" max="2" width="28" bestFit="1" customWidth="1"/>
    <col min="3" max="4" width="11.81640625" bestFit="1" customWidth="1"/>
    <col min="6" max="6" width="14.453125" style="40" bestFit="1" customWidth="1"/>
  </cols>
  <sheetData>
    <row r="1" spans="1:6" s="3" customFormat="1">
      <c r="A1" s="46" t="s">
        <v>44</v>
      </c>
      <c r="B1" s="46" t="s">
        <v>45</v>
      </c>
      <c r="C1" s="46" t="s">
        <v>51</v>
      </c>
      <c r="D1" s="46" t="s">
        <v>50</v>
      </c>
      <c r="E1" s="46" t="s">
        <v>46</v>
      </c>
      <c r="F1" s="90" t="s">
        <v>52</v>
      </c>
    </row>
    <row r="2" spans="1:6" s="4" customFormat="1">
      <c r="A2" s="47">
        <v>1</v>
      </c>
      <c r="B2" s="7" t="s">
        <v>47</v>
      </c>
      <c r="C2" s="5">
        <f>COUNT('Requisitos Funcionales'!A:A)</f>
        <v>19</v>
      </c>
      <c r="D2" s="5">
        <f>COUNTIF('Requisitos Funcionales'!C2:C41,"Cumple")</f>
        <v>13</v>
      </c>
      <c r="E2" s="48">
        <f>D2/C2%</f>
        <v>68.421052631578945</v>
      </c>
      <c r="F2" s="91"/>
    </row>
    <row r="3" spans="1:6" s="4" customFormat="1">
      <c r="A3" s="47">
        <v>2</v>
      </c>
      <c r="B3" s="7" t="s">
        <v>48</v>
      </c>
      <c r="C3" s="5">
        <f>COUNT('Requisitos No Funcionales'!A:A)</f>
        <v>33</v>
      </c>
      <c r="D3" s="5">
        <f>COUNTIF('Requisitos No Funcionales'!C:C,"Cumple")</f>
        <v>25</v>
      </c>
      <c r="E3" s="48">
        <f t="shared" ref="E3:E4" si="0">D3/C3%</f>
        <v>75.757575757575751</v>
      </c>
      <c r="F3" s="91"/>
    </row>
    <row r="4" spans="1:6" s="4" customFormat="1">
      <c r="C4" s="46">
        <f>SUM(C2:C3)</f>
        <v>52</v>
      </c>
      <c r="D4" s="46">
        <f>SUM(D2:D3)</f>
        <v>38</v>
      </c>
      <c r="E4" s="49">
        <f t="shared" si="0"/>
        <v>73.07692307692308</v>
      </c>
      <c r="F4" s="5" t="str">
        <f>IF(E4&gt;=90,"APROBADO",IF(AND(E4&gt;=70,E4&lt;90),"CORREGIR","NO APROBADO"))</f>
        <v>CORREGIR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William</cp:lastModifiedBy>
  <dcterms:created xsi:type="dcterms:W3CDTF">2015-06-05T18:19:34Z</dcterms:created>
  <dcterms:modified xsi:type="dcterms:W3CDTF">2024-03-24T16:59:22Z</dcterms:modified>
</cp:coreProperties>
</file>