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60" windowHeight="8700" tabRatio="14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<sst xmlns="http://schemas.openxmlformats.org/spreadsheetml/2006/main" count="102">
  <si>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Qty</t>
  </si>
  <si>
    <t>Value</t>
  </si>
  <si>
    <t>Device</t>
  </si>
  <si>
    <t>Package</t>
  </si>
  <si>
    <t>Manufactuer P/N</t>
  </si>
  <si>
    <t>Digikey P/N</t>
  </si>
  <si>
    <t>Price</t>
  </si>
  <si>
    <t>Parts</t>
  </si>
  <si>
    <t>Description</t>
  </si>
  <si>
    <t>Extended Price</t>
  </si>
  <si>
    <t>(Total Qty at 120 boards)</t>
  </si>
  <si>
    <t>Total Cost</t>
  </si>
  <si>
    <t>Min Qty</t>
  </si>
  <si>
    <t>12</t>
  </si>
  <si>
    <t>-</t>
  </si>
  <si>
    <t>LED10MM</t>
  </si>
  <si>
    <t>use 5mm  or alt</t>
  </si>
  <si>
    <t>D1, D2, D3, D4, D5, D6, D7, D8, D9, D10, D11, D12</t>
  </si>
  <si>
    <t>LEDs</t>
  </si>
  <si>
    <t>4</t>
  </si>
  <si>
    <t>LED5MM</t>
  </si>
  <si>
    <t>IR7393C</t>
  </si>
  <si>
    <t>1080-1087-ND</t>
  </si>
  <si>
    <t>D-IR1, D-IR2, D-IR3, D-IR4</t>
  </si>
  <si>
    <t>2</t>
  </si>
  <si>
    <t>TSOP382</t>
  </si>
  <si>
    <t>TSOP38238</t>
  </si>
  <si>
    <t>751-1227-ND</t>
  </si>
  <si>
    <t>U1, U2</t>
  </si>
  <si>
    <t>Vishay IR receiver module</t>
  </si>
  <si>
    <t>8</t>
  </si>
  <si>
    <t>100</t>
  </si>
  <si>
    <t>RESISTOR0805-RES</t>
  </si>
  <si>
    <t>0805</t>
  </si>
  <si>
    <t>ERJ-6GEYJ101V</t>
  </si>
  <si>
    <t>P100ACT-ND</t>
  </si>
  <si>
    <t>R13, R14, R15, R16, R18, R19, R20, R21</t>
  </si>
  <si>
    <t>Resistor</t>
  </si>
  <si>
    <t>10K</t>
  </si>
  <si>
    <t>ERJ-6GEYJ103V</t>
  </si>
  <si>
    <t>P10KACT-ND</t>
  </si>
  <si>
    <t>R4, R27</t>
  </si>
  <si>
    <t>1</t>
  </si>
  <si>
    <t>10nF</t>
  </si>
  <si>
    <t>CAP0805</t>
  </si>
  <si>
    <t>CL21B103KBANNNC</t>
  </si>
  <si>
    <t>1276-1015-2-ND</t>
  </si>
  <si>
    <t>C4</t>
  </si>
  <si>
    <t>Capacitor</t>
  </si>
  <si>
    <t>10pF</t>
  </si>
  <si>
    <t>CL21C100JBANNNC</t>
  </si>
  <si>
    <t>1276-1109-1-ND</t>
  </si>
  <si>
    <t>C1, C3</t>
  </si>
  <si>
    <t>150</t>
  </si>
  <si>
    <t>ERJ-6GEYJ151V</t>
  </si>
  <si>
    <t>P150ACT-ND</t>
  </si>
  <si>
    <t>R23, R24, R25, R26</t>
  </si>
  <si>
    <t>16MHz</t>
  </si>
  <si>
    <t>CRYSTALHC49US</t>
  </si>
  <si>
    <t>HC49US</t>
  </si>
  <si>
    <t>ATS16B</t>
  </si>
  <si>
    <t>CTX1085-ND</t>
  </si>
  <si>
    <t>Y1</t>
  </si>
  <si>
    <t>Various standard crystals. Proven footprints. Spark Fun Electronics SKU : COM-00534</t>
  </si>
  <si>
    <t>9</t>
  </si>
  <si>
    <t>1K</t>
  </si>
  <si>
    <t>RC0805FR-071KL</t>
  </si>
  <si>
    <t>311-1.00KCRCT-ND</t>
  </si>
  <si>
    <t>R1, R7, R8, R9, R10, R11, R30, R31, R32</t>
  </si>
  <si>
    <t>1uF</t>
  </si>
  <si>
    <t>CC0805ZRY5V8BB105</t>
  </si>
  <si>
    <t>311-1358-1-ND</t>
  </si>
  <si>
    <t>C2, C5</t>
  </si>
  <si>
    <t>7</t>
  </si>
  <si>
    <t>2.2K</t>
  </si>
  <si>
    <t>ERJ-6GEYJ222V</t>
  </si>
  <si>
    <t>P2.2KACT-ND</t>
  </si>
  <si>
    <t>R5, R6, R12, R17, R22, R28, R29</t>
  </si>
  <si>
    <t>22</t>
  </si>
  <si>
    <t>RPC0805JT22R0</t>
  </si>
  <si>
    <t>RPC0805JT22R0CT-ND</t>
  </si>
  <si>
    <t>R2, R3</t>
  </si>
  <si>
    <t>ATMEGA32U4TQFP</t>
  </si>
  <si>
    <t>TQFP44</t>
  </si>
  <si>
    <t>ATMEGA32U4-AU</t>
  </si>
  <si>
    <t>ATMEGA32U4-AU-ND</t>
  </si>
  <si>
    <t>IC1-AVR</t>
  </si>
  <si>
    <t>Atmel 44-pin 8-bit Microcontroller with 32KBytes of ISP Flash and USB Controller -----</t>
  </si>
  <si>
    <t>PZT2222A</t>
  </si>
  <si>
    <t>SOT223</t>
  </si>
  <si>
    <t>PZT2222AT1G</t>
  </si>
  <si>
    <t>PZT2222AT1GOSTR-ND</t>
  </si>
  <si>
    <t>Q1, Q2, Q3, Q4, Q5, Q6, Q7</t>
  </si>
  <si>
    <t>NPN Transistor</t>
  </si>
  <si>
    <t>USBSMD</t>
  </si>
  <si>
    <t>USB-MINIB</t>
  </si>
  <si>
    <t>1734035-2</t>
  </si>
  <si>
    <t>A31727CT-ND</t>
  </si>
  <si>
    <t>JP1</t>
  </si>
  <si>
    <t>USB Connectors</t>
  </si>
  <si>
    <t>PCB</t>
  </si>
  <si>
    <t>Total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</si>
</sst>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76" formatCode="_(\$* #,##0_);_(\$* \(#,##0\);_(\$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4">
    <font>
      <sz val="10"/>
      <name val="DejaVu Sans"/>
      <family val="2"/>
      <charset val="134"/>
    </font>
    <font>
      <sz val="10"/>
      <name val="Arial"/>
      <charset val="134"/>
    </font>
    <font>
      <b/>
      <sz val="10"/>
      <name val="DejaVu Sans"/>
      <family val="2"/>
      <charset val="134"/>
    </font>
    <font>
      <i/>
      <sz val="10"/>
      <name val="DejaVu San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1">
      <alignment vertical="top"/>
    </xf>
    <xf numFmtId="42" fontId="1" fillId="0" borderId="1" applyBorder="0" applyAlignment="0" applyProtection="0">
      <alignment vertical="center"/>
    </xf>
    <xf numFmtId="176" fontId="0" fillId="0" borderId="1" applyFont="0" applyFill="0" applyBorder="0" applyAlignment="0" applyProtection="0">
      <alignment vertical="center"/>
    </xf>
    <xf numFmtId="9" fontId="1" fillId="0" borderId="1" applyBorder="0" applyAlignment="0" applyProtection="0">
      <alignment vertical="center"/>
    </xf>
    <xf numFmtId="43" fontId="1" fillId="0" borderId="1" applyBorder="0" applyAlignment="0" applyProtection="0">
      <alignment vertical="center"/>
    </xf>
    <xf numFmtId="44" fontId="1" fillId="0" borderId="1" applyBorder="0" applyAlignment="0" applyProtection="0">
      <alignment vertical="center"/>
    </xf>
    <xf numFmtId="41" fontId="1" fillId="0" borderId="1" applyBorder="0" applyAlignment="0" applyProtection="0">
      <alignment vertical="center"/>
    </xf>
    <xf numFmtId="177" fontId="0" fillId="0" borderId="1" applyFont="0" applyFill="0" applyBorder="0" applyAlignment="0" applyProtection="0">
      <alignment vertical="center"/>
    </xf>
  </cellStyleXfs>
  <cellXfs count="11">
    <xf numFmtId="0" fontId="0" fillId="0" borderId="1" xfId="0">
      <alignment vertical="top"/>
    </xf>
    <xf numFmtId="0" fontId="2" fillId="0" borderId="1" xfId="0" applyFont="1" applyAlignment="1">
      <alignment horizontal="center" vertical="top"/>
    </xf>
    <xf numFmtId="0" fontId="0" fillId="0" borderId="1" xfId="0" applyAlignment="1">
      <alignment horizontal="center" vertical="top"/>
    </xf>
    <xf numFmtId="49" fontId="0" fillId="0" borderId="1" xfId="0" applyNumberFormat="1" applyFont="1" applyAlignment="1">
      <alignment horizontal="center" vertical="top"/>
    </xf>
    <xf numFmtId="0" fontId="3" fillId="0" borderId="1" xfId="0" applyFont="1" applyAlignment="1">
      <alignment horizontal="center" vertical="top"/>
    </xf>
    <xf numFmtId="44" fontId="1" fillId="0" borderId="1" xfId="5" applyAlignment="1">
      <alignment horizontal="center" vertical="top"/>
    </xf>
    <xf numFmtId="0" fontId="0" fillId="0" borderId="1" xfId="0" applyAlignment="1">
      <alignment horizontal="center" vertical="top"/>
    </xf>
    <xf numFmtId="44" fontId="1" fillId="0" borderId="1" xfId="5" applyAlignment="1">
      <alignment horizontal="left" vertical="top"/>
    </xf>
    <xf numFmtId="44" fontId="1" fillId="0" borderId="1" xfId="5" applyBorder="1" applyAlignment="1">
      <alignment vertical="center" wrapText="1"/>
    </xf>
    <xf numFmtId="44" fontId="1" fillId="0" borderId="1" xfId="5">
      <alignment vertical="top"/>
    </xf>
    <xf numFmtId="44" fontId="1" fillId="0" borderId="0" xfId="5" applyBorder="1" applyAlignment="1">
      <alignment vertical="center" wrapText="1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Times New Roman" script="Hebr"/>
        <a:font typeface="ＭＳ Ｐゴシック" script="Jpan"/>
        <a:font typeface="MoolBoran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Times New Roman" script="Viet"/>
        <a:font typeface="Microsoft Yi Baiti" script="Yiii"/>
      </a:majorFont>
      <a:minorFont>
        <a:latin typeface="Calibri"/>
        <a:ea typeface=""/>
        <a:cs typeface=""/>
        <a:font typeface="Arial" script="Arab"/>
        <a:font typeface="Vrinda" script="Beng"/>
        <a:font typeface="Euphemia" script="Cans"/>
        <a:font typeface="Plantagenet Cherokee" script="Cher"/>
        <a:font typeface="Mangal" script="Deva"/>
        <a:font typeface="Nyala" script="Ethi"/>
        <a:font typeface="Sylfaen" script="Geor"/>
        <a:font typeface="Shruti" script="Gujr"/>
        <a:font typeface="Raavi" script="Guru"/>
        <a:font typeface="맑은 고딕" script="Hang"/>
        <a:font typeface="宋体" script="Hans"/>
        <a:font typeface="新細明體" script="Hant"/>
        <a:font typeface="Arial" script="Hebr"/>
        <a:font typeface="ＭＳ Ｐゴシック" script="Jpan"/>
        <a:font typeface="DaunPenh" script="Khmr"/>
        <a:font typeface="Tunga" script="Knda"/>
        <a:font typeface="DokChampa" script="Laoo"/>
        <a:font typeface="Kartika" script="Mlym"/>
        <a:font typeface="Mongolian Baiti" script="Mong"/>
        <a:font typeface="Kalinga" script="Orya"/>
        <a:font typeface="Iskoola Pota" script="Sinh"/>
        <a:font typeface="Estrangelo Edessa" script="Syrc"/>
        <a:font typeface="Latha" script="Taml"/>
        <a:font typeface="Gautami" script="Telu"/>
        <a:font typeface="MV Boli" script="Thaa"/>
        <a:font typeface="Tahoma" script="Thai"/>
        <a:font typeface="Microsoft Himalaya" script="Tibt"/>
        <a:font typeface="Microsoft Uighur" script="Uigh"/>
        <a:font typeface="Arial" script="Viet"/>
        <a:font typeface="Microsoft Yi Baiti" script="Yii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"/>
  <sheetViews>
    <sheetView tabSelected="1" workbookViewId="0">
      <selection activeCell="G2" sqref="G2:G18"/>
    </sheetView>
  </sheetViews>
  <sheetFormatPr defaultColWidth="9" defaultRowHeight="12"/>
  <cols>
    <col min="1" max="1" width="4.19047619047619" style="2"/>
    <col min="2" max="3" width="21.8190476190476" style="2"/>
    <col min="4" max="7" width="25.3714285714286" style="2"/>
    <col min="8" max="8" width="41.5333333333333" style="2"/>
    <col min="9" max="9" width="30.5714285714286" style="2" customWidth="1"/>
    <col min="10" max="10" width="17.7142857142857" style="2" customWidth="1"/>
    <col min="11" max="11" width="24.4285714285714" style="2" customWidth="1"/>
    <col min="12" max="12" width="27.4285714285714" style="2" customWidth="1"/>
    <col min="13" max="16384" width="9" style="2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</row>
    <row r="2">
      <c r="A2" s="3" t="s">
        <v>13</v>
      </c>
      <c r="B2" s="2" t="s">
        <v>14</v>
      </c>
      <c r="C2" s="2" t="s">
        <v>15</v>
      </c>
      <c r="D2" s="2" t="s">
        <v>15</v>
      </c>
      <c r="E2" s="4" t="s">
        <v>16</v>
      </c>
      <c r="F2" s="2" t="s">
        <v>14</v>
      </c>
      <c r="G2" s="5">
        <v>0.2864</v>
      </c>
      <c r="H2" s="2" t="s">
        <v>17</v>
      </c>
      <c r="I2" s="2" t="s">
        <v>18</v>
      </c>
      <c r="J2" s="5">
        <f>G2*A2</f>
        <v>3.4368</v>
      </c>
      <c r="K2" s="2">
        <f>A2*120</f>
        <v>1440</v>
      </c>
      <c r="L2" s="5">
        <f>J2*120</f>
        <v>412.416</v>
      </c>
    </row>
    <row r="3">
      <c r="A3" s="3" t="s">
        <v>19</v>
      </c>
      <c r="B3" s="2" t="s">
        <v>14</v>
      </c>
      <c r="C3" s="2" t="s">
        <v>20</v>
      </c>
      <c r="D3" s="2" t="s">
        <v>20</v>
      </c>
      <c r="E3" s="6" t="s">
        <v>21</v>
      </c>
      <c r="F3" s="6" t="s">
        <v>22</v>
      </c>
      <c r="G3" s="7">
        <v>0.208</v>
      </c>
      <c r="H3" s="2" t="s">
        <v>23</v>
      </c>
      <c r="I3" s="2" t="s">
        <v>18</v>
      </c>
      <c r="J3" s="5">
        <f t="shared" ref="J3:J17" si="0">G3*A3</f>
        <v>0.832</v>
      </c>
      <c r="K3" s="2">
        <f t="shared" ref="K3:K17" si="1">A3*120</f>
        <v>480</v>
      </c>
      <c r="L3" s="5">
        <f t="shared" ref="L3:L17" si="2">J3*120</f>
        <v>99.84</v>
      </c>
    </row>
    <row r="4">
      <c r="A4" s="3" t="s">
        <v>24</v>
      </c>
      <c r="B4" s="2" t="s">
        <v>14</v>
      </c>
      <c r="C4" s="2" t="s">
        <v>25</v>
      </c>
      <c r="D4" s="2" t="s">
        <v>25</v>
      </c>
      <c r="E4" s="6" t="s">
        <v>26</v>
      </c>
      <c r="F4" s="6" t="s">
        <v>27</v>
      </c>
      <c r="G4" s="7">
        <v>0.637</v>
      </c>
      <c r="H4" s="2" t="s">
        <v>28</v>
      </c>
      <c r="I4" s="2" t="s">
        <v>29</v>
      </c>
      <c r="J4" s="5">
        <f>G4*A4</f>
        <v>1.274</v>
      </c>
      <c r="K4" s="2">
        <f>A4*120</f>
        <v>240</v>
      </c>
      <c r="L4" s="5">
        <f>J4*120</f>
        <v>152.88</v>
      </c>
    </row>
    <row r="5">
      <c r="A5" s="3" t="s">
        <v>30</v>
      </c>
      <c r="B5" s="3" t="s">
        <v>31</v>
      </c>
      <c r="C5" s="2" t="s">
        <v>32</v>
      </c>
      <c r="D5" s="3" t="s">
        <v>33</v>
      </c>
      <c r="E5" s="6" t="s">
        <v>34</v>
      </c>
      <c r="F5" s="6" t="s">
        <v>35</v>
      </c>
      <c r="G5" s="8">
        <v>0.00672</v>
      </c>
      <c r="H5" s="2" t="s">
        <v>36</v>
      </c>
      <c r="I5" s="2" t="s">
        <v>37</v>
      </c>
      <c r="J5" s="5">
        <f>G5*A5</f>
        <v>0.05376</v>
      </c>
      <c r="K5" s="2">
        <f>A5*120</f>
        <v>960</v>
      </c>
      <c r="L5" s="5">
        <f>J5*120</f>
        <v>6.4512</v>
      </c>
    </row>
    <row r="6">
      <c r="A6" s="3" t="s">
        <v>24</v>
      </c>
      <c r="B6" s="2" t="s">
        <v>38</v>
      </c>
      <c r="C6" s="2" t="s">
        <v>32</v>
      </c>
      <c r="D6" s="3" t="s">
        <v>33</v>
      </c>
      <c r="E6" s="6" t="s">
        <v>39</v>
      </c>
      <c r="F6" s="6" t="s">
        <v>40</v>
      </c>
      <c r="G6" s="9">
        <v>0.00672</v>
      </c>
      <c r="H6" s="2" t="s">
        <v>41</v>
      </c>
      <c r="I6" s="2" t="s">
        <v>37</v>
      </c>
      <c r="J6" s="5">
        <f>G6*A6</f>
        <v>0.01344</v>
      </c>
      <c r="K6" s="2">
        <f>A6*120</f>
        <v>240</v>
      </c>
      <c r="L6" s="5">
        <f>J6*120</f>
        <v>1.6128</v>
      </c>
    </row>
    <row r="7">
      <c r="A7" s="3" t="s">
        <v>42</v>
      </c>
      <c r="B7" s="2" t="s">
        <v>43</v>
      </c>
      <c r="C7" s="2" t="s">
        <v>44</v>
      </c>
      <c r="D7" s="3" t="s">
        <v>33</v>
      </c>
      <c r="E7" s="6" t="s">
        <v>45</v>
      </c>
      <c r="F7" s="6" t="s">
        <v>46</v>
      </c>
      <c r="G7" s="9">
        <v>0.00596</v>
      </c>
      <c r="H7" s="2" t="s">
        <v>47</v>
      </c>
      <c r="I7" s="2" t="s">
        <v>48</v>
      </c>
      <c r="J7" s="5">
        <f>G7*A7</f>
        <v>0.00596</v>
      </c>
      <c r="K7" s="2">
        <f>A7*120</f>
        <v>120</v>
      </c>
      <c r="L7" s="5">
        <f>J7*120</f>
        <v>0.7152</v>
      </c>
    </row>
    <row r="8">
      <c r="A8" s="3" t="s">
        <v>24</v>
      </c>
      <c r="B8" s="2" t="s">
        <v>49</v>
      </c>
      <c r="C8" s="2" t="s">
        <v>44</v>
      </c>
      <c r="D8" s="3" t="s">
        <v>33</v>
      </c>
      <c r="E8" s="6" t="s">
        <v>50</v>
      </c>
      <c r="F8" s="6" t="s">
        <v>51</v>
      </c>
      <c r="G8" s="8">
        <v>0.0154</v>
      </c>
      <c r="H8" s="2" t="s">
        <v>52</v>
      </c>
      <c r="I8" s="2" t="s">
        <v>48</v>
      </c>
      <c r="J8" s="5">
        <f>G8*A8</f>
        <v>0.0308</v>
      </c>
      <c r="K8" s="2">
        <f>A8*120</f>
        <v>240</v>
      </c>
      <c r="L8" s="5">
        <f>J8*120</f>
        <v>3.696</v>
      </c>
    </row>
    <row r="9">
      <c r="A9" s="3" t="s">
        <v>19</v>
      </c>
      <c r="B9" s="3" t="s">
        <v>53</v>
      </c>
      <c r="C9" s="2" t="s">
        <v>32</v>
      </c>
      <c r="D9" s="3" t="s">
        <v>33</v>
      </c>
      <c r="E9" s="6" t="s">
        <v>54</v>
      </c>
      <c r="F9" s="6" t="s">
        <v>55</v>
      </c>
      <c r="G9" s="5">
        <v>0.00672</v>
      </c>
      <c r="H9" s="2" t="s">
        <v>56</v>
      </c>
      <c r="I9" s="2" t="s">
        <v>37</v>
      </c>
      <c r="J9" s="5">
        <f>G9*A9</f>
        <v>0.02688</v>
      </c>
      <c r="K9" s="2">
        <f>A9*120</f>
        <v>480</v>
      </c>
      <c r="L9" s="5">
        <f>J9*120</f>
        <v>3.2256</v>
      </c>
    </row>
    <row r="10">
      <c r="A10" s="3" t="s">
        <v>42</v>
      </c>
      <c r="B10" s="2" t="s">
        <v>57</v>
      </c>
      <c r="C10" s="2" t="s">
        <v>58</v>
      </c>
      <c r="D10" s="2" t="s">
        <v>59</v>
      </c>
      <c r="E10" s="6" t="s">
        <v>60</v>
      </c>
      <c r="F10" s="6" t="s">
        <v>61</v>
      </c>
      <c r="G10" s="8">
        <v>0.24</v>
      </c>
      <c r="H10" s="2" t="s">
        <v>62</v>
      </c>
      <c r="I10" s="2" t="s">
        <v>63</v>
      </c>
      <c r="J10" s="5">
        <f>G10*A10</f>
        <v>0.24</v>
      </c>
      <c r="K10" s="2">
        <f>A10*120</f>
        <v>120</v>
      </c>
      <c r="L10" s="5">
        <f>J10*120</f>
        <v>28.8</v>
      </c>
    </row>
    <row r="11">
      <c r="A11" s="3" t="s">
        <v>64</v>
      </c>
      <c r="B11" s="2" t="s">
        <v>65</v>
      </c>
      <c r="C11" s="2" t="s">
        <v>32</v>
      </c>
      <c r="D11" s="3" t="s">
        <v>33</v>
      </c>
      <c r="E11" s="6" t="s">
        <v>66</v>
      </c>
      <c r="F11" s="6" t="s">
        <v>67</v>
      </c>
      <c r="G11" s="8">
        <v>0.00381</v>
      </c>
      <c r="H11" s="2" t="s">
        <v>68</v>
      </c>
      <c r="I11" s="2" t="s">
        <v>37</v>
      </c>
      <c r="J11" s="5">
        <f>G11*A11</f>
        <v>0.03429</v>
      </c>
      <c r="K11" s="2">
        <f>A11*120</f>
        <v>1080</v>
      </c>
      <c r="L11" s="5">
        <f>J11*120</f>
        <v>4.1148</v>
      </c>
    </row>
    <row r="12">
      <c r="A12" s="3" t="s">
        <v>24</v>
      </c>
      <c r="B12" s="2" t="s">
        <v>69</v>
      </c>
      <c r="C12" s="2" t="s">
        <v>44</v>
      </c>
      <c r="D12" s="3" t="s">
        <v>33</v>
      </c>
      <c r="E12" s="6" t="s">
        <v>70</v>
      </c>
      <c r="F12" s="6" t="s">
        <v>71</v>
      </c>
      <c r="G12" s="8">
        <v>0.01886</v>
      </c>
      <c r="H12" s="2" t="s">
        <v>72</v>
      </c>
      <c r="I12" s="2" t="s">
        <v>48</v>
      </c>
      <c r="J12" s="5">
        <f>G12*A12</f>
        <v>0.03772</v>
      </c>
      <c r="K12" s="2">
        <f>A12*120</f>
        <v>240</v>
      </c>
      <c r="L12" s="5">
        <f>J12*120</f>
        <v>4.5264</v>
      </c>
    </row>
    <row r="13">
      <c r="A13" s="3" t="s">
        <v>73</v>
      </c>
      <c r="B13" s="2" t="s">
        <v>74</v>
      </c>
      <c r="C13" s="2" t="s">
        <v>32</v>
      </c>
      <c r="D13" s="3" t="s">
        <v>33</v>
      </c>
      <c r="E13" s="6" t="s">
        <v>75</v>
      </c>
      <c r="F13" s="6" t="s">
        <v>76</v>
      </c>
      <c r="G13" s="8">
        <v>0.00448</v>
      </c>
      <c r="H13" s="2" t="s">
        <v>77</v>
      </c>
      <c r="I13" s="2" t="s">
        <v>37</v>
      </c>
      <c r="J13" s="5">
        <f>G13*A13</f>
        <v>0.03136</v>
      </c>
      <c r="K13" s="2">
        <f>A13*120</f>
        <v>840</v>
      </c>
      <c r="L13" s="5">
        <f>J13*120</f>
        <v>3.7632</v>
      </c>
    </row>
    <row r="14">
      <c r="A14" s="3" t="s">
        <v>24</v>
      </c>
      <c r="B14" s="3" t="s">
        <v>78</v>
      </c>
      <c r="C14" s="2" t="s">
        <v>32</v>
      </c>
      <c r="D14" s="3" t="s">
        <v>33</v>
      </c>
      <c r="E14" s="6" t="s">
        <v>79</v>
      </c>
      <c r="F14" s="6" t="s">
        <v>80</v>
      </c>
      <c r="G14" s="8">
        <v>0.06824</v>
      </c>
      <c r="H14" s="2" t="s">
        <v>81</v>
      </c>
      <c r="I14" s="2" t="s">
        <v>37</v>
      </c>
      <c r="J14" s="5">
        <f>G14*A14</f>
        <v>0.13648</v>
      </c>
      <c r="K14" s="2">
        <f>A14*120</f>
        <v>240</v>
      </c>
      <c r="L14" s="5">
        <f>J14*120</f>
        <v>16.3776</v>
      </c>
    </row>
    <row r="15">
      <c r="A15" s="3" t="s">
        <v>42</v>
      </c>
      <c r="B15" s="2" t="s">
        <v>82</v>
      </c>
      <c r="C15" s="2" t="s">
        <v>82</v>
      </c>
      <c r="D15" s="2" t="s">
        <v>83</v>
      </c>
      <c r="E15" s="6" t="s">
        <v>84</v>
      </c>
      <c r="F15" s="6" t="s">
        <v>85</v>
      </c>
      <c r="G15" s="8">
        <v>3.3684</v>
      </c>
      <c r="H15" s="2" t="s">
        <v>86</v>
      </c>
      <c r="I15" s="2" t="s">
        <v>87</v>
      </c>
      <c r="J15" s="5">
        <f>G15*A15</f>
        <v>3.3684</v>
      </c>
      <c r="K15" s="2">
        <f>A15*120</f>
        <v>120</v>
      </c>
      <c r="L15" s="5">
        <f>J15*120</f>
        <v>404.208</v>
      </c>
    </row>
    <row r="16">
      <c r="A16" s="3" t="s">
        <v>73</v>
      </c>
      <c r="B16" s="2" t="s">
        <v>88</v>
      </c>
      <c r="C16" s="2" t="s">
        <v>88</v>
      </c>
      <c r="D16" s="2" t="s">
        <v>89</v>
      </c>
      <c r="E16" s="6" t="s">
        <v>90</v>
      </c>
      <c r="F16" s="6" t="s">
        <v>91</v>
      </c>
      <c r="G16" s="8">
        <v>0.1032</v>
      </c>
      <c r="H16" s="2" t="s">
        <v>92</v>
      </c>
      <c r="I16" s="2" t="s">
        <v>93</v>
      </c>
      <c r="J16" s="5">
        <f>G16*A16</f>
        <v>0.7224</v>
      </c>
      <c r="K16" s="2">
        <f>A16*120</f>
        <v>840</v>
      </c>
      <c r="L16" s="5">
        <f>J16*120</f>
        <v>86.688</v>
      </c>
    </row>
    <row r="17">
      <c r="A17" s="3" t="s">
        <v>42</v>
      </c>
      <c r="B17" s="2" t="s">
        <v>94</v>
      </c>
      <c r="C17" s="2" t="s">
        <v>94</v>
      </c>
      <c r="D17" s="2" t="s">
        <v>95</v>
      </c>
      <c r="E17" s="6" t="s">
        <v>96</v>
      </c>
      <c r="F17" s="6" t="s">
        <v>97</v>
      </c>
      <c r="G17" s="10">
        <v>1.3698</v>
      </c>
      <c r="H17" s="2" t="s">
        <v>98</v>
      </c>
      <c r="I17" s="2" t="s">
        <v>99</v>
      </c>
      <c r="J17" s="5">
        <f>G17*A17</f>
        <v>1.3698</v>
      </c>
      <c r="K17" s="2">
        <f>A17*120</f>
        <v>120</v>
      </c>
      <c r="L17" s="5">
        <f>J17*120</f>
        <v>164.376</v>
      </c>
    </row>
    <row r="18">
      <c r="A18" s="2">
        <v>1</v>
      </c>
      <c r="B18" s="2" t="s">
        <v>14</v>
      </c>
      <c r="C18" s="2" t="s">
        <v>100</v>
      </c>
      <c r="D18" s="2" t="s">
        <v>14</v>
      </c>
      <c r="E18" s="2" t="s">
        <v>14</v>
      </c>
      <c r="F18" s="2" t="s">
        <v>14</v>
      </c>
      <c r="G18" s="5">
        <v>6</v>
      </c>
      <c r="J18" s="5">
        <f>G18*A18</f>
        <v>6</v>
      </c>
      <c r="K18" s="2">
        <f>A18*120</f>
        <v>120</v>
      </c>
      <c r="L18" s="5">
        <f>J18*120</f>
        <v>720</v>
      </c>
    </row>
    <row r="22">
      <c r="I22" s="1" t="s">
        <v>101</v>
      </c>
      <c r="J22" s="5">
        <f>SUM(J2:J21)</f>
        <v>17.61409</v>
      </c>
      <c r="L22" s="5">
        <f>SUM(L2:L21)</f>
        <v>2113.6908</v>
      </c>
    </row>
  </sheetData>
  <pageMargins left="0.786805555555556" right="0.786805555555556" top="1.05277777777778" bottom="1.05277777777778" header="0.786805555555556" footer="0.786805555555556"/>
  <pageSetup paperSize="9" orientation="portrait" useFirstPageNumber="1" horizontalDpi="300" verticalDpi="300"/>
  <headerFooter alignWithMargins="0">
    <oddHeader>&amp;C&amp;"FreeSerif,Regular"&amp;12&amp;A</oddHeader>
    <oddFooter>&amp;C&amp;"FreeSerif,Regular"&amp;12Page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1033-9.1.0.4127</vt:lpwstr>
  </property>
</Properties>
</file>