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639CFACE-8ED7-40D1-A609-CCFC16FDFAC3}"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57" l="1"/>
  <c r="N27" i="57"/>
  <c r="A1" i="60" l="1"/>
  <c r="C33" i="60"/>
  <c r="C36" i="60" s="1"/>
  <c r="C21" i="60"/>
  <c r="B21" i="60"/>
  <c r="D38" i="60"/>
  <c r="E38" i="60"/>
  <c r="F38" i="60"/>
  <c r="G38" i="60"/>
  <c r="H38" i="60"/>
  <c r="I38" i="60"/>
  <c r="J38" i="60"/>
  <c r="K38" i="60"/>
  <c r="L38" i="60"/>
  <c r="C38" i="60"/>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D33" i="60"/>
  <c r="D36"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35" i="60" l="1"/>
  <c r="D35" i="60" s="1"/>
  <c r="E35" i="60" s="1"/>
  <c r="F35" i="60" s="1"/>
  <c r="G35" i="60" s="1"/>
  <c r="H35" i="60" s="1"/>
  <c r="I35" i="60" s="1"/>
  <c r="J35" i="60" s="1"/>
  <c r="K35" i="60" s="1"/>
  <c r="L35" i="60" s="1"/>
  <c r="D37" i="60"/>
  <c r="D45" i="60" s="1"/>
  <c r="D46" i="60" s="1"/>
  <c r="E33" i="60"/>
  <c r="E36" i="60" s="1"/>
  <c r="D34" i="60"/>
  <c r="C37" i="60"/>
  <c r="C45" i="60" s="1"/>
  <c r="C46" i="60" l="1"/>
  <c r="C44" i="60" s="1"/>
  <c r="C43" i="60" s="1"/>
  <c r="C42" i="60" s="1"/>
  <c r="C41" i="60" s="1"/>
  <c r="C40" i="60" s="1"/>
  <c r="C48" i="60" s="1"/>
  <c r="D44" i="60"/>
  <c r="D43" i="60" s="1"/>
  <c r="E34" i="60"/>
  <c r="F33" i="60"/>
  <c r="F36" i="60" s="1"/>
  <c r="E37" i="60"/>
  <c r="E45" i="60" s="1"/>
  <c r="D42" i="60" l="1"/>
  <c r="D41" i="60" s="1"/>
  <c r="D40" i="60" s="1"/>
  <c r="D48" i="60" s="1"/>
  <c r="F37" i="60"/>
  <c r="F45" i="60" s="1"/>
  <c r="G33" i="60"/>
  <c r="G36" i="60" s="1"/>
  <c r="E46" i="60"/>
  <c r="E44" i="60" s="1"/>
  <c r="E43" i="60" s="1"/>
  <c r="F34" i="60"/>
  <c r="E42" i="60" l="1"/>
  <c r="E41" i="60" s="1"/>
  <c r="E40" i="60" s="1"/>
  <c r="E48" i="60" s="1"/>
  <c r="F46" i="60"/>
  <c r="F44" i="60" s="1"/>
  <c r="F43" i="60" s="1"/>
  <c r="G34" i="60"/>
  <c r="G37" i="60"/>
  <c r="G45" i="60" s="1"/>
  <c r="H33" i="60"/>
  <c r="H36" i="60" s="1"/>
  <c r="F42" i="60" l="1"/>
  <c r="F41" i="60" s="1"/>
  <c r="F40" i="60" s="1"/>
  <c r="F48" i="60" s="1"/>
  <c r="H37" i="60"/>
  <c r="H45" i="60" s="1"/>
  <c r="I33" i="60"/>
  <c r="I36" i="60" s="1"/>
  <c r="G46" i="60"/>
  <c r="G44" i="60" s="1"/>
  <c r="G43" i="60" s="1"/>
  <c r="H34" i="60"/>
  <c r="G42" i="60" l="1"/>
  <c r="G41" i="60" s="1"/>
  <c r="G40" i="60" s="1"/>
  <c r="G48" i="60" s="1"/>
  <c r="H46" i="60"/>
  <c r="H44" i="60" s="1"/>
  <c r="H43" i="60" s="1"/>
  <c r="I34" i="60"/>
  <c r="I37" i="60"/>
  <c r="I45" i="60" s="1"/>
  <c r="J33" i="60"/>
  <c r="J36" i="60" s="1"/>
  <c r="H42" i="60" l="1"/>
  <c r="H41" i="60" s="1"/>
  <c r="H40" i="60" s="1"/>
  <c r="H48" i="60" s="1"/>
  <c r="I46" i="60"/>
  <c r="I44" i="60" s="1"/>
  <c r="I43" i="60" s="1"/>
  <c r="J34" i="60"/>
  <c r="K33" i="60"/>
  <c r="K36" i="60" s="1"/>
  <c r="J37" i="60"/>
  <c r="J45" i="60" s="1"/>
  <c r="I42" i="60" l="1"/>
  <c r="I41" i="60" s="1"/>
  <c r="I40" i="60" s="1"/>
  <c r="I48" i="60" s="1"/>
  <c r="J46" i="60"/>
  <c r="J44" i="60" s="1"/>
  <c r="J43" i="60" s="1"/>
  <c r="L33" i="60"/>
  <c r="L36" i="60" s="1"/>
  <c r="K37" i="60"/>
  <c r="K45" i="60" s="1"/>
  <c r="K34" i="60"/>
  <c r="H50" i="60" l="1"/>
  <c r="J42" i="60"/>
  <c r="J41" i="60" s="1"/>
  <c r="J40" i="60" s="1"/>
  <c r="J48" i="60" s="1"/>
  <c r="L34" i="60"/>
  <c r="K46" i="60"/>
  <c r="K44" i="60" s="1"/>
  <c r="K43" i="60" s="1"/>
  <c r="K42" i="60" l="1"/>
  <c r="K41" i="60" s="1"/>
  <c r="K40" i="60" s="1"/>
  <c r="K48" i="60" s="1"/>
  <c r="L37" i="60"/>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5"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<sst xmlns="http://schemas.openxmlformats.org/spreadsheetml/2006/main" count="812" uniqueCount="411">
  <si>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</si>
  <si>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</si>
  <si>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</si>
  <si>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</si>
  <si>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</si>
  <si>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</si>
  <si>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</si>
  <si>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</si>
  <si>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</si>
  <si>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</si>
  <si>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</si>
  <si>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</si>
  <si>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</si>
  <si>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</si>
  <si>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</si>
  <si>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</si>
  <si>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</si>
  <si>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</si>
  <si>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</si>
  <si>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</si>
  <si>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</si>
  <si>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</si>
  <si>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</si>
  <si>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</si>
  <si>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</si>
  <si>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</si>
  <si>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</si>
  <si>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</si>
  <si>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</si>
  <si>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</si>
  <si>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</si>
  <si>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</si>
  <si>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</si>
  <si>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</si>
  <si>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</si>
  <si>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</si>
  <si>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</si>
  <si>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</si>
  <si>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</si>
  <si>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</si>
  <si>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</si>
  <si>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</si>
  <si>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</si>
  <si>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</si>
  <si>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</si>
  <si>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</si>
  <si>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</si>
  <si>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</si>
  <si>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</si>
  <si>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</si>
  <si>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</si>
  <si>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</si>
  <si>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</si>
  <si>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</si>
  <si>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</si>
  <si>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</si>
  <si>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</si>
  <si>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</si>
  <si>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</si>
  <si>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</si>
  <si>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</si>
  <si>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</si>
  <si>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</si>
  <si>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</si>
  <si>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</si>
  <si>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</si>
  <si>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</si>
  <si>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</si>
  <si>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</si>
  <si>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</si>
  <si>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</si>
  <si>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</si>
  <si>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</si>
  <si>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</si>
  <si>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</si>
  <si>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</si>
  <si>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</si>
  <si>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</si>
  <si>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</si>
  <si>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</si>
  <si>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</si>
  <si>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</si>
  <si>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</si>
  <si>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</si>
  <si>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</si>
  <si>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</si>
  <si>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</si>
  <si>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</si>
  <si>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</si>
  <si>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</si>
  <si>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</si>
  <si>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</si>
  <si>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</si>
  <si>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</si>
  <si>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</si>
  <si>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</si>
  <si>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</si>
  <si>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</si>
  <si>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</si>
  <si>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</si>
  <si>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</si>
  <si>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</si>
  <si>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</si>
  <si>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</si>
  <si>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</si>
  <si>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</si>
  <si>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</si>
  <si>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</si>
  <si>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</si>
  <si>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</si>
  <si>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</si>
  <si>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</si>
  <si>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</si>
  <si>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</si>
  <si>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</si>
  <si>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</si>
  <si>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</si>
  <si>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</si>
  <si>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</si>
  <si>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</si>
  <si>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</si>
  <si>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</si>
  <si>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</si>
  <si>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</si>
  <si>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</si>
  <si>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</si>
  <si>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</si>
  <si>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</si>
  <si>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</si>
  <si>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</si>
  <si>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</si>
  <si>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</si>
  <si>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</si>
  <si>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</si>
  <si>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</si>
  <si>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</si>
  <si>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</si>
  <si>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</si>
  <si>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</si>
  <si>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</si>
  <si>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</si>
  <si>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</si>
  <si>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</si>
  <si>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</si>
  <si>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</si>
  <si>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</si>
  <si>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</si>
  <si>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</si>
  <si>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</si>
  <si>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</si>
  <si>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</si>
  <si>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</si>
  <si>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</si>
  <si>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</si>
  <si>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</si>
  <si>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</si>
  <si>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</si>
  <si>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</si>
  <si>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</si>
  <si>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</si>
  <si>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</si>
  <si>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</si>
  <si>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</si>
  <si>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</si>
  <si>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</si>
  <si>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</si>
  <si>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</si>
  <si>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</si>
  <si>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</si>
  <si>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</si>
  <si>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</si>
  <si>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</si>
  <si>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</si>
  <si>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</si>
  <si>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</si>
  <si>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</si>
  <si>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</si>
  <si>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</si>
  <si>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</si>
  <si>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</si>
  <si>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</si>
  <si>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</si>
  <si>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</si>
  <si>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</si>
  <si>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</si>
  <si>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</si>
  <si>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</si>
  <si>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</si>
  <si>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</si>
  <si>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</si>
  <si>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</si>
  <si>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</si>
  <si>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</si>
  <si>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</si>
  <si>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</si>
  <si>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</si>
  <si>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</si>
  <si>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</si>
  <si>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</si>
  <si>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</si>
  <si>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</si>
  <si>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</si>
  <si>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</si>
  <si>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</si>
  <si>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</si>
  <si>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</si>
  <si>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</si>
  <si>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</si>
  <si>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</si>
  <si>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</si>
  <si>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</si>
  <si>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</si>
  <si>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</si>
  <si>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</si>
  <si>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</si>
  <si>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</si>
  <si>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</si>
  <si>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</si>
  <si>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</si>
  <si>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</si>
  <si>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</si>
  <si>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</si>
  <si>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</si>
  <si>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</si>
  <si>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</si>
  <si>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</si>
  <si>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</si>
  <si>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</si>
  <si>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</si>
  <si>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</si>
  <si>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</si>
  <si>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</si>
  <si>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</si>
  <si>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</si>
  <si>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</si>
  <si>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</si>
  <si>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</si>
  <si>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</si>
  <si>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</si>
  <si>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</si>
  <si>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</si>
  <si>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</si>
  <si>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</si>
  <si>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</si>
  <si>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</si>
  <si>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</si>
  <si>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</si>
  <si>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</si>
  <si>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</si>
  <si>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</si>
  <si>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</si>
  <si>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</si>
  <si>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</si>
  <si>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</si>
  <si>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</si>
  <si>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</si>
  <si>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</si>
  <si>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</si>
  <si>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</si>
  <si>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</si>
  <si>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</si>
  <si>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</si>
  <si>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</si>
  <si>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</si>
  <si>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</si>
  <si>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</si>
  <si>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</si>
  <si>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</si>
  <si>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</si>
  <si>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</si>
  <si>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</si>
  <si>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</si>
  <si>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</si>
  <si>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</si>
  <si>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</si>
  <si>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</si>
  <si>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</si>
  <si>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</si>
  <si>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</si>
  <si>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</si>
  <si>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</si>
  <si>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</si>
  <si>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</si>
  <si>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</si>
  <si>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</si>
  <si>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</si>
  <si>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</si>
  <si>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</si>
  <si>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</si>
  <si>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</si>
  <si>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</si>
  <si>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</si>
  <si>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</si>
  <si>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</si>
  <si>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</si>
  <si>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</si>
  <si>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</si>
  <si>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</si>
  <si>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</si>
  <si>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</si>
  <si>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</si>
  <si>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</si>
  <si>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</si>
  <si>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</si>
  <si>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</si>
  <si>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</si>
  <si>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</si>
  <si>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</si>
  <si>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</si>
  <si>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</si>
  <si>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</si>
  <si>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</si>
  <si>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</si>
  <si>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</si>
  <si>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</si>
  <si>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</si>
  <si>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</si>
  <si>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</si>
  <si>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</si>
  <si>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</si>
  <si>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</si>
  <si>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</si>
  <si>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</si>
  <si>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</si>
  <si>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</si>
  <si>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</si>
  <si>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</si>
  <si>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</si>
  <si>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</si>
  <si>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</si>
  <si>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</si>
  <si>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</si>
  <si>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</si>
  <si>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</si>
  <si>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</si>
  <si>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</si>
  <si>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</si>
  <si>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</si>
  <si>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</si>
  <si>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</si>
  <si>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</si>
  <si>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</si>
  <si>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</si>
  <si>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</si>
  <si>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</si>
  <si>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</si>
  <si>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</si>
  <si>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</si>
  <si>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</si>
  <si>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</si>
  <si>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</si>
  <si>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</si>
  <si>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</si>
  <si>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</si>
  <si>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</si>
  <si>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</si>
  <si>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</si>
  <si>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</si>
  <si>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</si>
  <si>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</si>
  <si>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</si>
  <si>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</si>
  <si>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</si>
  <si>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</si>
  <si>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</si>
  <si>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</si>
  <si>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</si>
  <si>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</si>
  <si>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</si>
  <si>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</si>
  <si>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</si>
  <si>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</si>
  <si>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</si>
  <si>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</si>
  <si>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</si>
  <si>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</si>
  <si>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</si>
  <si>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</si>
  <si>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</si>
  <si>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</si>
  <si>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</si>
  <si>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</si>
  <si>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</si>
  <si>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</si>
  <si>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</si>
  <si>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</si>
  <si>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</si>
  <si>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</si>
  <si>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</si>
  <si>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</si>
  <si>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</si>
  <si>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</si>
  <si>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</si>
  <si>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</si>
  <si>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</si>
  <si>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</si>
  <si>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</si>
  <si>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</si>
  <si>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</si>
  <si>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</si>
  <si>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</si>
  <si>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</si>
  <si>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</si>
  <si>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</si>
  <si>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</si>
  <si>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</si>
  <si>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</si>
  <si>
    <t>LETS START (visual directions as pdf)</t>
  </si>
  <si>
    <t>A participant's individual choices such as strategy, conservation, consumption, and purchaces from the account.</t>
  </si>
  <si>
    <t>6.3</t>
  </si>
  <si>
    <t>Fix links to online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</si>
</sst>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164" fontId="6" fillId="19" borderId="0" xfId="6" applyNumberFormat="1" applyFill="1" applyAlignment="1">
      <alignment horizontal="center" vertical="top"/>
    </xf>
    <xf numFmtId="164" fontId="6" fillId="19" borderId="0" xfId="6" applyNumberFormat="1" applyFill="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8" t="s">
        <v>379</v>
      </c>
      <c r="B1" s="238"/>
      <c r="C1" s="238"/>
      <c r="D1" s="238"/>
      <c r="E1" s="238"/>
      <c r="F1" s="238"/>
      <c r="G1" s="238"/>
      <c r="H1" s="238"/>
      <c r="I1" s="238"/>
      <c r="J1" s="238"/>
      <c r="K1" s="238"/>
      <c r="L1" s="238"/>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35" t="s">
        <v>377</v>
      </c>
      <c r="B4" s="236"/>
      <c r="C4" s="236"/>
      <c r="D4" s="236"/>
      <c r="E4" s="236"/>
      <c r="F4" s="236"/>
      <c r="G4" s="236"/>
      <c r="H4" s="236"/>
      <c r="I4" s="236"/>
      <c r="J4" s="236"/>
      <c r="K4" s="236"/>
      <c r="L4" s="237"/>
      <c r="N4" s="234"/>
      <c r="O4" s="234"/>
      <c r="P4" s="234"/>
      <c r="Q4" s="234"/>
      <c r="R4" s="234"/>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25" t="s">
        <v>346</v>
      </c>
      <c r="B6" s="226"/>
      <c r="C6" s="226"/>
      <c r="D6" s="226"/>
      <c r="E6" s="226"/>
      <c r="F6" s="226"/>
      <c r="G6" s="226"/>
      <c r="H6" s="226"/>
      <c r="I6" s="226"/>
      <c r="J6" s="226"/>
      <c r="K6" s="226"/>
      <c r="L6" s="227"/>
    </row>
    <row r="7" spans="1:18" s="94" customFormat="1" ht="14.5" customHeight="1" x14ac:dyDescent="0.35">
      <c r="A7" s="248" t="s">
        <v>378</v>
      </c>
      <c r="B7" s="249"/>
      <c r="C7" s="249"/>
      <c r="D7" s="249"/>
      <c r="E7" s="249"/>
      <c r="F7" s="249"/>
      <c r="G7" s="249"/>
      <c r="H7" s="249"/>
      <c r="I7" s="249"/>
      <c r="J7" s="249"/>
      <c r="K7" s="249"/>
      <c r="L7" s="250"/>
    </row>
    <row r="8" spans="1:18" s="94" customFormat="1" ht="14.5" customHeight="1" x14ac:dyDescent="0.35">
      <c r="A8" s="228" t="s">
        <v>347</v>
      </c>
      <c r="B8" s="229"/>
      <c r="C8" s="229"/>
      <c r="D8" s="229"/>
      <c r="E8" s="229"/>
      <c r="F8" s="229"/>
      <c r="G8" s="229"/>
      <c r="H8" s="229"/>
      <c r="I8" s="229"/>
      <c r="J8" s="229"/>
      <c r="K8" s="229"/>
      <c r="L8" s="230"/>
    </row>
    <row r="9" spans="1:18" s="94" customFormat="1" ht="14.5" customHeight="1" x14ac:dyDescent="0.35">
      <c r="A9" s="228" t="s">
        <v>348</v>
      </c>
      <c r="B9" s="229"/>
      <c r="C9" s="229"/>
      <c r="D9" s="229"/>
      <c r="E9" s="229"/>
      <c r="F9" s="229"/>
      <c r="G9" s="229"/>
      <c r="H9" s="229"/>
      <c r="I9" s="229"/>
      <c r="J9" s="229"/>
      <c r="K9" s="229"/>
      <c r="L9" s="230"/>
    </row>
    <row r="10" spans="1:18" s="94" customFormat="1" ht="14.5" customHeight="1" x14ac:dyDescent="0.35">
      <c r="A10" s="231" t="s">
        <v>349</v>
      </c>
      <c r="B10" s="232"/>
      <c r="C10" s="232"/>
      <c r="D10" s="232"/>
      <c r="E10" s="232"/>
      <c r="F10" s="232"/>
      <c r="G10" s="232"/>
      <c r="H10" s="232"/>
      <c r="I10" s="232"/>
      <c r="J10" s="232"/>
      <c r="K10" s="232"/>
      <c r="L10" s="233"/>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43" t="s">
        <v>350</v>
      </c>
      <c r="B12" s="244"/>
      <c r="C12" s="244"/>
      <c r="D12" s="244"/>
      <c r="E12" s="244"/>
      <c r="F12" s="244"/>
      <c r="G12" s="244"/>
      <c r="H12" s="244"/>
      <c r="I12" s="244"/>
      <c r="J12" s="244"/>
      <c r="K12" s="244"/>
      <c r="L12" s="245"/>
      <c r="N12" s="1"/>
    </row>
    <row r="13" spans="1:18" s="94" customFormat="1" ht="16.5" customHeight="1" x14ac:dyDescent="0.35">
      <c r="A13" s="222" t="s">
        <v>365</v>
      </c>
      <c r="B13" s="223"/>
      <c r="C13" s="223"/>
      <c r="D13" s="223"/>
      <c r="E13" s="223"/>
      <c r="F13" s="223"/>
      <c r="G13" s="223"/>
      <c r="H13" s="223"/>
      <c r="I13" s="223"/>
      <c r="J13" s="223"/>
      <c r="K13" s="223"/>
      <c r="L13" s="224"/>
      <c r="N13" s="1"/>
    </row>
    <row r="14" spans="1:18" s="94" customFormat="1" ht="15" customHeight="1" x14ac:dyDescent="0.35">
      <c r="A14" s="183">
        <v>1</v>
      </c>
      <c r="B14" s="213" t="s">
        <v>364</v>
      </c>
      <c r="C14" s="213"/>
      <c r="D14" s="213"/>
      <c r="E14" s="213"/>
      <c r="F14" s="213"/>
      <c r="G14" s="213"/>
      <c r="H14" s="213"/>
      <c r="I14" s="213"/>
      <c r="J14" s="213"/>
      <c r="K14" s="213"/>
      <c r="L14" s="214"/>
    </row>
    <row r="15" spans="1:18" s="94" customFormat="1" ht="15" customHeight="1" x14ac:dyDescent="0.35">
      <c r="A15" s="183">
        <v>2</v>
      </c>
      <c r="B15" s="213" t="s">
        <v>356</v>
      </c>
      <c r="C15" s="213"/>
      <c r="D15" s="213"/>
      <c r="E15" s="213"/>
      <c r="F15" s="213"/>
      <c r="G15" s="213"/>
      <c r="H15" s="213"/>
      <c r="I15" s="213"/>
      <c r="J15" s="213"/>
      <c r="K15" s="213"/>
      <c r="L15" s="214"/>
      <c r="N15" s="117"/>
    </row>
    <row r="16" spans="1:18" s="94" customFormat="1" ht="15" customHeight="1" x14ac:dyDescent="0.35">
      <c r="A16" s="183">
        <v>3</v>
      </c>
      <c r="B16" s="213" t="s">
        <v>351</v>
      </c>
      <c r="C16" s="213"/>
      <c r="D16" s="213"/>
      <c r="E16" s="213"/>
      <c r="F16" s="213"/>
      <c r="G16" s="213"/>
      <c r="H16" s="213"/>
      <c r="I16" s="213"/>
      <c r="J16" s="213"/>
      <c r="K16" s="213"/>
      <c r="L16" s="214"/>
      <c r="N16" s="117"/>
    </row>
    <row r="17" spans="1:14" s="94" customFormat="1" ht="15" customHeight="1" x14ac:dyDescent="0.35">
      <c r="A17" s="183">
        <v>4</v>
      </c>
      <c r="B17" s="213" t="s">
        <v>352</v>
      </c>
      <c r="C17" s="213"/>
      <c r="D17" s="213"/>
      <c r="E17" s="213"/>
      <c r="F17" s="213"/>
      <c r="G17" s="213"/>
      <c r="H17" s="213"/>
      <c r="I17" s="213"/>
      <c r="J17" s="213"/>
      <c r="K17" s="213"/>
      <c r="L17" s="214"/>
      <c r="N17" s="117"/>
    </row>
    <row r="18" spans="1:14" s="94" customFormat="1" ht="15" customHeight="1" x14ac:dyDescent="0.35">
      <c r="A18" s="183">
        <v>5</v>
      </c>
      <c r="B18" s="213" t="s">
        <v>353</v>
      </c>
      <c r="C18" s="213"/>
      <c r="D18" s="213"/>
      <c r="E18" s="213"/>
      <c r="F18" s="213"/>
      <c r="G18" s="213"/>
      <c r="H18" s="213"/>
      <c r="I18" s="213"/>
      <c r="J18" s="213"/>
      <c r="K18" s="213"/>
      <c r="L18" s="214"/>
      <c r="N18" s="117"/>
    </row>
    <row r="19" spans="1:14" s="94" customFormat="1" ht="15" customHeight="1" x14ac:dyDescent="0.35">
      <c r="A19" s="183"/>
      <c r="B19" s="213" t="s">
        <v>354</v>
      </c>
      <c r="C19" s="213"/>
      <c r="D19" s="213"/>
      <c r="E19" s="213"/>
      <c r="F19" s="213"/>
      <c r="G19" s="213"/>
      <c r="H19" s="213"/>
      <c r="I19" s="213"/>
      <c r="J19" s="213"/>
      <c r="K19" s="213"/>
      <c r="L19" s="214"/>
      <c r="N19" s="117"/>
    </row>
    <row r="20" spans="1:14" s="94" customFormat="1" ht="15" customHeight="1" x14ac:dyDescent="0.35">
      <c r="A20" s="183"/>
      <c r="B20" s="213" t="s">
        <v>355</v>
      </c>
      <c r="C20" s="213"/>
      <c r="D20" s="213"/>
      <c r="E20" s="213"/>
      <c r="F20" s="213"/>
      <c r="G20" s="213"/>
      <c r="H20" s="213"/>
      <c r="I20" s="213"/>
      <c r="J20" s="213"/>
      <c r="K20" s="213"/>
      <c r="L20" s="214"/>
      <c r="N20" s="117"/>
    </row>
    <row r="21" spans="1:14" s="94" customFormat="1" ht="15" customHeight="1" x14ac:dyDescent="0.35">
      <c r="A21" s="219" t="s">
        <v>366</v>
      </c>
      <c r="B21" s="220"/>
      <c r="C21" s="220"/>
      <c r="D21" s="220"/>
      <c r="E21" s="220"/>
      <c r="F21" s="220"/>
      <c r="G21" s="220"/>
      <c r="H21" s="220"/>
      <c r="I21" s="220"/>
      <c r="J21" s="220"/>
      <c r="K21" s="220"/>
      <c r="L21" s="221"/>
      <c r="N21" s="117"/>
    </row>
    <row r="22" spans="1:14" s="94" customFormat="1" ht="15" customHeight="1" x14ac:dyDescent="0.35">
      <c r="A22" s="183">
        <v>1</v>
      </c>
      <c r="B22" s="213" t="s">
        <v>357</v>
      </c>
      <c r="C22" s="213"/>
      <c r="D22" s="213"/>
      <c r="E22" s="213"/>
      <c r="F22" s="213"/>
      <c r="G22" s="213"/>
      <c r="H22" s="213"/>
      <c r="I22" s="213"/>
      <c r="J22" s="213"/>
      <c r="K22" s="213"/>
      <c r="L22" s="214"/>
      <c r="N22" s="117"/>
    </row>
    <row r="23" spans="1:14" s="94" customFormat="1" ht="30.75" customHeight="1" x14ac:dyDescent="0.35">
      <c r="A23" s="183"/>
      <c r="B23" s="217" t="s">
        <v>358</v>
      </c>
      <c r="C23" s="217"/>
      <c r="D23" s="217"/>
      <c r="E23" s="217"/>
      <c r="F23" s="217"/>
      <c r="G23" s="217"/>
      <c r="H23" s="217"/>
      <c r="I23" s="217"/>
      <c r="J23" s="217"/>
      <c r="K23" s="217"/>
      <c r="L23" s="218"/>
      <c r="N23" s="117"/>
    </row>
    <row r="24" spans="1:14" s="94" customFormat="1" ht="15" customHeight="1" x14ac:dyDescent="0.35">
      <c r="A24" s="183"/>
      <c r="B24" s="217" t="s">
        <v>359</v>
      </c>
      <c r="C24" s="217"/>
      <c r="D24" s="217"/>
      <c r="E24" s="217"/>
      <c r="F24" s="217"/>
      <c r="G24" s="217"/>
      <c r="H24" s="217"/>
      <c r="I24" s="217"/>
      <c r="J24" s="217"/>
      <c r="K24" s="217"/>
      <c r="L24" s="218"/>
      <c r="N24" s="117"/>
    </row>
    <row r="25" spans="1:14" s="94" customFormat="1" ht="15" customHeight="1" x14ac:dyDescent="0.35">
      <c r="A25" s="183"/>
      <c r="B25" s="217" t="s">
        <v>360</v>
      </c>
      <c r="C25" s="217"/>
      <c r="D25" s="217"/>
      <c r="E25" s="217"/>
      <c r="F25" s="217"/>
      <c r="G25" s="217"/>
      <c r="H25" s="217"/>
      <c r="I25" s="217"/>
      <c r="J25" s="217"/>
      <c r="K25" s="217"/>
      <c r="L25" s="218"/>
      <c r="N25" s="117"/>
    </row>
    <row r="26" spans="1:14" s="94" customFormat="1" ht="16.5" customHeight="1" x14ac:dyDescent="0.35">
      <c r="A26" s="183"/>
      <c r="B26" s="213" t="s">
        <v>361</v>
      </c>
      <c r="C26" s="213"/>
      <c r="D26" s="213"/>
      <c r="E26" s="213"/>
      <c r="F26" s="213"/>
      <c r="G26" s="213"/>
      <c r="H26" s="213"/>
      <c r="I26" s="213"/>
      <c r="J26" s="213"/>
      <c r="K26" s="213"/>
      <c r="L26" s="214"/>
    </row>
    <row r="27" spans="1:14" s="65" customFormat="1" ht="15" customHeight="1" x14ac:dyDescent="0.35">
      <c r="A27" s="184">
        <v>2</v>
      </c>
      <c r="B27" s="213" t="s">
        <v>362</v>
      </c>
      <c r="C27" s="213"/>
      <c r="D27" s="213"/>
      <c r="E27" s="213"/>
      <c r="F27" s="213"/>
      <c r="G27" s="213"/>
      <c r="H27" s="213"/>
      <c r="I27" s="213"/>
      <c r="J27" s="213"/>
      <c r="K27" s="213"/>
      <c r="L27" s="214"/>
    </row>
    <row r="28" spans="1:14" s="94" customFormat="1" ht="30.75" customHeight="1" x14ac:dyDescent="0.35">
      <c r="A28" s="185">
        <v>3</v>
      </c>
      <c r="B28" s="246" t="s">
        <v>371</v>
      </c>
      <c r="C28" s="246"/>
      <c r="D28" s="246"/>
      <c r="E28" s="246"/>
      <c r="F28" s="246"/>
      <c r="G28" s="246"/>
      <c r="H28" s="246"/>
      <c r="I28" s="246"/>
      <c r="J28" s="246"/>
      <c r="K28" s="246"/>
      <c r="L28" s="247"/>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40" t="s">
        <v>407</v>
      </c>
      <c r="B30" s="241"/>
      <c r="C30" s="241"/>
      <c r="D30" s="241"/>
      <c r="E30" s="241"/>
      <c r="F30" s="241"/>
      <c r="G30" s="241"/>
      <c r="H30" s="241"/>
      <c r="I30" s="241"/>
      <c r="J30" s="241"/>
      <c r="K30" s="241"/>
      <c r="L30" s="242"/>
    </row>
    <row r="31" spans="1:14" s="1" customFormat="1" ht="16.5" customHeight="1" x14ac:dyDescent="0.35">
      <c r="A31" s="189" t="s">
        <v>363</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15" t="s">
        <v>209</v>
      </c>
      <c r="D36" s="215"/>
      <c r="E36" s="215"/>
      <c r="F36" s="215"/>
      <c r="G36" s="215"/>
      <c r="H36" s="215"/>
      <c r="I36" s="215"/>
      <c r="J36" s="215"/>
      <c r="K36" s="215"/>
      <c r="L36" s="216"/>
    </row>
    <row r="37" spans="1:12" s="65" customFormat="1" ht="30.75" customHeight="1" x14ac:dyDescent="0.35">
      <c r="A37" s="196"/>
      <c r="B37" s="197" t="s">
        <v>207</v>
      </c>
      <c r="C37" s="215" t="s">
        <v>210</v>
      </c>
      <c r="D37" s="215"/>
      <c r="E37" s="215"/>
      <c r="F37" s="215"/>
      <c r="G37" s="215"/>
      <c r="H37" s="215"/>
      <c r="I37" s="215"/>
      <c r="J37" s="215"/>
      <c r="K37" s="215"/>
      <c r="L37" s="216"/>
    </row>
    <row r="38" spans="1:12" ht="30.75" customHeight="1" x14ac:dyDescent="0.35">
      <c r="A38" s="196"/>
      <c r="B38" s="197" t="s">
        <v>208</v>
      </c>
      <c r="C38" s="215" t="s">
        <v>211</v>
      </c>
      <c r="D38" s="215"/>
      <c r="E38" s="215"/>
      <c r="F38" s="215"/>
      <c r="G38" s="215"/>
      <c r="H38" s="215"/>
      <c r="I38" s="215"/>
      <c r="J38" s="215"/>
      <c r="K38" s="215"/>
      <c r="L38" s="216"/>
    </row>
    <row r="39" spans="1:12" ht="30.75" customHeight="1" x14ac:dyDescent="0.35">
      <c r="A39" s="196"/>
      <c r="B39" s="197" t="s">
        <v>401</v>
      </c>
      <c r="C39" s="215" t="s">
        <v>402</v>
      </c>
      <c r="D39" s="215"/>
      <c r="E39" s="215"/>
      <c r="F39" s="215"/>
      <c r="G39" s="215"/>
      <c r="H39" s="215"/>
      <c r="I39" s="215"/>
      <c r="J39" s="215"/>
      <c r="K39" s="215"/>
      <c r="L39" s="216"/>
    </row>
    <row r="40" spans="1:12" ht="15.5" customHeight="1" x14ac:dyDescent="0.35">
      <c r="A40" s="196"/>
      <c r="B40" s="197" t="s">
        <v>401</v>
      </c>
      <c r="C40" s="215" t="s">
        <v>403</v>
      </c>
      <c r="D40" s="215"/>
      <c r="E40" s="215"/>
      <c r="F40" s="215"/>
      <c r="G40" s="215"/>
      <c r="H40" s="215"/>
      <c r="I40" s="215"/>
      <c r="J40" s="215"/>
      <c r="K40" s="215"/>
      <c r="L40" s="216"/>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15" t="s">
        <v>76</v>
      </c>
      <c r="D42" s="215"/>
      <c r="E42" s="215"/>
      <c r="F42" s="215"/>
      <c r="G42" s="215"/>
      <c r="H42" s="215"/>
      <c r="I42" s="215"/>
      <c r="J42" s="215"/>
      <c r="K42" s="215"/>
      <c r="L42" s="216"/>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39" t="s">
        <v>380</v>
      </c>
      <c r="B57" s="239"/>
      <c r="C57" s="239"/>
      <c r="D57" s="239"/>
      <c r="E57" s="239"/>
      <c r="F57" s="239"/>
      <c r="G57" s="239"/>
      <c r="H57" s="239"/>
      <c r="I57" s="239"/>
      <c r="J57" s="239"/>
      <c r="K57" s="239"/>
      <c r="L57" s="239"/>
    </row>
    <row r="62" spans="1:12" ht="16" customHeight="1" x14ac:dyDescent="0.35"/>
    <row r="63" spans="1:12" ht="29.25" customHeight="1" x14ac:dyDescent="0.35"/>
  </sheetData>
  <mergeCells count="33">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2:L42"/>
    <mergeCell ref="B22:L22"/>
    <mergeCell ref="B23:L23"/>
    <mergeCell ref="B24:L24"/>
    <mergeCell ref="B25:L25"/>
    <mergeCell ref="A21:L21"/>
    <mergeCell ref="C39:L39"/>
    <mergeCell ref="C40:L40"/>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8" t="s">
        <v>242</v>
      </c>
      <c r="B3" s="278"/>
      <c r="C3" s="278"/>
      <c r="D3" s="142" t="s">
        <v>241</v>
      </c>
    </row>
    <row r="4" spans="1:4" ht="30" customHeight="1" x14ac:dyDescent="0.35">
      <c r="A4" s="279" t="s">
        <v>238</v>
      </c>
      <c r="B4" s="279"/>
      <c r="C4" s="279"/>
      <c r="D4" s="205" t="s">
        <v>381</v>
      </c>
    </row>
    <row r="5" spans="1:4" ht="43.5" x14ac:dyDescent="0.35">
      <c r="A5" s="283" t="s">
        <v>382</v>
      </c>
      <c r="B5" s="280"/>
      <c r="C5" s="280"/>
      <c r="D5" s="206" t="s">
        <v>408</v>
      </c>
    </row>
    <row r="6" spans="1:4" ht="57.5" customHeight="1" x14ac:dyDescent="0.35">
      <c r="A6" s="281" t="s">
        <v>383</v>
      </c>
      <c r="B6" s="281"/>
      <c r="C6" s="281"/>
      <c r="D6" s="207" t="s">
        <v>384</v>
      </c>
    </row>
    <row r="7" spans="1:4" ht="29" x14ac:dyDescent="0.35">
      <c r="A7" s="282" t="s">
        <v>33</v>
      </c>
      <c r="B7" s="282"/>
      <c r="C7" s="282"/>
      <c r="D7" s="208" t="s">
        <v>385</v>
      </c>
    </row>
    <row r="11" spans="1:4" x14ac:dyDescent="0.35">
      <c r="A11" s="279" t="s">
        <v>238</v>
      </c>
      <c r="B11" s="279"/>
      <c r="C11" s="279"/>
    </row>
    <row r="12" spans="1:4" x14ac:dyDescent="0.35">
      <c r="A12" s="280" t="s">
        <v>239</v>
      </c>
      <c r="B12" s="280"/>
      <c r="C12" s="280"/>
    </row>
    <row r="13" spans="1:4" x14ac:dyDescent="0.35">
      <c r="A13" s="281" t="s">
        <v>240</v>
      </c>
      <c r="B13" s="281"/>
      <c r="C13" s="281"/>
    </row>
    <row r="14" spans="1:4" x14ac:dyDescent="0.35">
      <c r="A14" s="282" t="s">
        <v>33</v>
      </c>
      <c r="B14" s="282"/>
      <c r="C14" s="28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8"/>
  <sheetViews>
    <sheetView topLeftCell="A2" zoomScale="150" zoomScaleNormal="150" workbookViewId="0">
      <selection activeCell="E4" sqref="E4"/>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x14ac:dyDescent="0.35">
      <c r="A3" s="62">
        <v>44700</v>
      </c>
      <c r="B3" s="167" t="s">
        <v>409</v>
      </c>
      <c r="C3" s="61" t="s">
        <v>410</v>
      </c>
      <c r="D3" s="60" t="s">
        <v>95</v>
      </c>
      <c r="E3" s="60" t="s">
        <v>95</v>
      </c>
      <c r="F3" s="62"/>
      <c r="H3" s="41"/>
      <c r="I3" s="41"/>
      <c r="J3" s="42"/>
    </row>
    <row r="4" spans="1:10" ht="145" x14ac:dyDescent="0.35">
      <c r="A4" s="62">
        <v>44699</v>
      </c>
      <c r="B4" s="167" t="s">
        <v>405</v>
      </c>
      <c r="C4" s="61" t="s">
        <v>406</v>
      </c>
      <c r="D4" s="60" t="s">
        <v>95</v>
      </c>
      <c r="E4" s="60" t="s">
        <v>95</v>
      </c>
      <c r="F4" s="62"/>
      <c r="H4" s="41"/>
      <c r="I4" s="41"/>
      <c r="J4" s="43"/>
    </row>
    <row r="5" spans="1:10" ht="40.5" customHeight="1" x14ac:dyDescent="0.35">
      <c r="A5" s="62">
        <v>44698</v>
      </c>
      <c r="B5" s="167" t="s">
        <v>399</v>
      </c>
      <c r="C5" s="61" t="s">
        <v>400</v>
      </c>
      <c r="D5" s="60" t="s">
        <v>95</v>
      </c>
      <c r="E5" s="60" t="s">
        <v>95</v>
      </c>
      <c r="F5" s="62"/>
      <c r="H5" s="41"/>
      <c r="I5" s="41"/>
      <c r="J5" s="43"/>
    </row>
    <row r="6" spans="1:10" ht="38.5" customHeight="1" x14ac:dyDescent="0.35">
      <c r="A6" s="62">
        <v>44676</v>
      </c>
      <c r="B6" s="167" t="s">
        <v>372</v>
      </c>
      <c r="C6" s="61" t="s">
        <v>373</v>
      </c>
      <c r="D6" s="60" t="s">
        <v>95</v>
      </c>
      <c r="E6" s="60" t="s">
        <v>95</v>
      </c>
      <c r="F6" s="62"/>
      <c r="H6" s="41" t="s">
        <v>136</v>
      </c>
      <c r="I6" s="41" t="s">
        <v>95</v>
      </c>
      <c r="J6" s="42"/>
    </row>
    <row r="7" spans="1:10" ht="58" x14ac:dyDescent="0.35">
      <c r="A7" s="62">
        <v>44656</v>
      </c>
      <c r="B7" s="167" t="s">
        <v>375</v>
      </c>
      <c r="C7" s="61" t="s">
        <v>376</v>
      </c>
      <c r="D7" s="60" t="s">
        <v>95</v>
      </c>
      <c r="E7" s="60" t="s">
        <v>95</v>
      </c>
      <c r="F7" s="62"/>
      <c r="H7" s="41" t="s">
        <v>306</v>
      </c>
      <c r="I7" s="120" t="s">
        <v>155</v>
      </c>
      <c r="J7" s="43">
        <v>44482</v>
      </c>
    </row>
    <row r="8" spans="1:10" ht="58" x14ac:dyDescent="0.35">
      <c r="A8" s="62">
        <v>44588</v>
      </c>
      <c r="B8" s="167" t="s">
        <v>343</v>
      </c>
      <c r="C8" s="61" t="s">
        <v>344</v>
      </c>
      <c r="D8" s="60" t="s">
        <v>95</v>
      </c>
      <c r="E8" s="60" t="s">
        <v>95</v>
      </c>
      <c r="F8" s="62"/>
      <c r="H8" s="41"/>
      <c r="I8" s="120"/>
      <c r="J8" s="43"/>
    </row>
    <row r="9" spans="1:10" ht="43.5" x14ac:dyDescent="0.35">
      <c r="A9" s="62">
        <v>44581</v>
      </c>
      <c r="B9" s="167" t="s">
        <v>341</v>
      </c>
      <c r="C9" s="61" t="s">
        <v>342</v>
      </c>
      <c r="D9" s="60" t="s">
        <v>95</v>
      </c>
      <c r="E9" s="60" t="s">
        <v>95</v>
      </c>
      <c r="F9" s="62"/>
      <c r="H9" s="41" t="s">
        <v>159</v>
      </c>
      <c r="I9" s="41" t="s">
        <v>155</v>
      </c>
      <c r="J9" s="43">
        <v>44385</v>
      </c>
    </row>
    <row r="10" spans="1:10" ht="101.5" x14ac:dyDescent="0.35">
      <c r="A10" s="62">
        <v>44581</v>
      </c>
      <c r="B10" s="167" t="s">
        <v>335</v>
      </c>
      <c r="C10" s="61" t="s">
        <v>336</v>
      </c>
      <c r="D10" s="60" t="s">
        <v>95</v>
      </c>
      <c r="E10" s="60" t="s">
        <v>337</v>
      </c>
      <c r="F10" s="62" t="s">
        <v>338</v>
      </c>
      <c r="H10" s="41" t="s">
        <v>204</v>
      </c>
      <c r="I10" s="120" t="s">
        <v>199</v>
      </c>
      <c r="J10" s="43">
        <v>44391</v>
      </c>
    </row>
    <row r="11" spans="1:10" ht="87" x14ac:dyDescent="0.35">
      <c r="A11" s="62">
        <v>44532</v>
      </c>
      <c r="B11" s="167" t="s">
        <v>321</v>
      </c>
      <c r="C11" s="61" t="s">
        <v>324</v>
      </c>
      <c r="D11" s="60" t="s">
        <v>95</v>
      </c>
      <c r="E11" s="60" t="s">
        <v>95</v>
      </c>
      <c r="F11" s="62"/>
      <c r="H11" s="41" t="s">
        <v>157</v>
      </c>
      <c r="I11" s="120" t="s">
        <v>199</v>
      </c>
      <c r="J11" s="43">
        <v>44391</v>
      </c>
    </row>
    <row r="12" spans="1:10" ht="29" x14ac:dyDescent="0.35">
      <c r="A12" s="62">
        <v>44501</v>
      </c>
      <c r="B12" s="167" t="s">
        <v>319</v>
      </c>
      <c r="C12" s="61" t="s">
        <v>320</v>
      </c>
      <c r="D12" s="60" t="s">
        <v>95</v>
      </c>
      <c r="E12" s="60" t="s">
        <v>95</v>
      </c>
      <c r="F12" s="62"/>
      <c r="H12" s="41" t="s">
        <v>158</v>
      </c>
      <c r="I12" s="120" t="s">
        <v>199</v>
      </c>
      <c r="J12" s="43">
        <v>44391</v>
      </c>
    </row>
    <row r="13" spans="1:10" ht="72.5" x14ac:dyDescent="0.35">
      <c r="A13" s="62">
        <v>44500</v>
      </c>
      <c r="B13" s="167" t="s">
        <v>317</v>
      </c>
      <c r="C13" s="61" t="s">
        <v>318</v>
      </c>
      <c r="D13" s="60" t="s">
        <v>95</v>
      </c>
      <c r="E13" s="60" t="s">
        <v>95</v>
      </c>
      <c r="F13" s="62"/>
      <c r="H13" s="41"/>
      <c r="I13" s="41"/>
      <c r="J13" s="42"/>
    </row>
    <row r="14" spans="1:10" ht="43.5" x14ac:dyDescent="0.35">
      <c r="A14" s="62">
        <v>44496</v>
      </c>
      <c r="B14" s="167" t="s">
        <v>312</v>
      </c>
      <c r="C14" s="61" t="s">
        <v>313</v>
      </c>
      <c r="D14" s="60" t="s">
        <v>95</v>
      </c>
      <c r="E14" s="60" t="s">
        <v>305</v>
      </c>
      <c r="F14" s="62"/>
      <c r="H14" s="41"/>
      <c r="I14" s="41"/>
      <c r="J14" s="42"/>
    </row>
    <row r="15" spans="1:10" ht="72.5" x14ac:dyDescent="0.35">
      <c r="A15" s="62">
        <v>44496</v>
      </c>
      <c r="B15" s="167" t="s">
        <v>310</v>
      </c>
      <c r="C15" s="61" t="s">
        <v>311</v>
      </c>
      <c r="D15" s="60" t="s">
        <v>95</v>
      </c>
      <c r="E15" s="60" t="s">
        <v>325</v>
      </c>
      <c r="F15" s="62">
        <v>44495</v>
      </c>
      <c r="H15" s="41"/>
      <c r="I15" s="41"/>
      <c r="J15" s="42"/>
    </row>
    <row r="16" spans="1:10" ht="29" x14ac:dyDescent="0.35">
      <c r="A16" s="62">
        <v>44480</v>
      </c>
      <c r="B16" s="167" t="s">
        <v>304</v>
      </c>
      <c r="C16" s="61" t="s">
        <v>301</v>
      </c>
      <c r="D16" s="60" t="s">
        <v>95</v>
      </c>
      <c r="E16" s="60"/>
      <c r="F16" s="62"/>
      <c r="H16" s="41"/>
      <c r="I16" s="41"/>
      <c r="J16" s="42"/>
    </row>
    <row r="17" spans="1:6" ht="29" x14ac:dyDescent="0.35">
      <c r="A17" s="62">
        <v>44480</v>
      </c>
      <c r="B17" s="167" t="s">
        <v>303</v>
      </c>
      <c r="C17" s="61" t="s">
        <v>300</v>
      </c>
      <c r="D17" s="60" t="s">
        <v>95</v>
      </c>
      <c r="E17" s="60" t="s">
        <v>95</v>
      </c>
      <c r="F17" s="62"/>
    </row>
    <row r="18" spans="1:6" ht="29" x14ac:dyDescent="0.35">
      <c r="A18" s="62">
        <v>44480</v>
      </c>
      <c r="B18" s="167" t="s">
        <v>302</v>
      </c>
      <c r="C18" s="61" t="s">
        <v>299</v>
      </c>
      <c r="D18" s="60" t="s">
        <v>95</v>
      </c>
      <c r="E18" s="60" t="s">
        <v>255</v>
      </c>
      <c r="F18" s="62" t="s">
        <v>256</v>
      </c>
    </row>
    <row r="19" spans="1:6" ht="43.5" x14ac:dyDescent="0.35">
      <c r="A19" s="62">
        <v>44474</v>
      </c>
      <c r="B19" s="60">
        <v>3.7</v>
      </c>
      <c r="C19" s="61" t="s">
        <v>247</v>
      </c>
      <c r="D19" s="60" t="s">
        <v>95</v>
      </c>
      <c r="E19" s="60" t="s">
        <v>95</v>
      </c>
      <c r="F19" s="62"/>
    </row>
    <row r="20" spans="1:6" ht="43.5" x14ac:dyDescent="0.35">
      <c r="A20" s="62">
        <v>44463</v>
      </c>
      <c r="B20" s="60" t="s">
        <v>316</v>
      </c>
      <c r="C20" s="61" t="s">
        <v>232</v>
      </c>
      <c r="D20" s="60" t="s">
        <v>95</v>
      </c>
      <c r="E20" s="60" t="s">
        <v>326</v>
      </c>
      <c r="F20" s="62">
        <v>44432</v>
      </c>
    </row>
    <row r="21" spans="1:6" ht="58" x14ac:dyDescent="0.35">
      <c r="A21" s="62">
        <v>44459</v>
      </c>
      <c r="B21" s="60" t="s">
        <v>214</v>
      </c>
      <c r="C21" s="61" t="s">
        <v>215</v>
      </c>
      <c r="D21" s="60" t="s">
        <v>95</v>
      </c>
      <c r="E21" s="60" t="s">
        <v>95</v>
      </c>
      <c r="F21" s="62"/>
    </row>
    <row r="22" spans="1:6" ht="43.5" x14ac:dyDescent="0.35">
      <c r="A22" s="62">
        <v>44459</v>
      </c>
      <c r="B22" s="60">
        <v>3.6</v>
      </c>
      <c r="C22" s="61" t="s">
        <v>216</v>
      </c>
      <c r="D22" s="60" t="s">
        <v>95</v>
      </c>
      <c r="E22" s="60" t="s">
        <v>95</v>
      </c>
      <c r="F22" s="62"/>
    </row>
    <row r="23" spans="1:6" ht="58" x14ac:dyDescent="0.35">
      <c r="A23" s="62">
        <v>44432</v>
      </c>
      <c r="B23" s="60">
        <v>3.5</v>
      </c>
      <c r="C23" s="61" t="s">
        <v>206</v>
      </c>
      <c r="D23" s="60" t="s">
        <v>95</v>
      </c>
      <c r="E23" s="60" t="s">
        <v>95</v>
      </c>
      <c r="F23" s="62">
        <v>44424</v>
      </c>
    </row>
    <row r="24" spans="1:6" ht="101.5" x14ac:dyDescent="0.35">
      <c r="A24" s="62">
        <v>44432</v>
      </c>
      <c r="B24" s="60">
        <v>3.5</v>
      </c>
      <c r="C24" s="61" t="s">
        <v>212</v>
      </c>
      <c r="D24" s="60" t="s">
        <v>95</v>
      </c>
      <c r="E24" s="60" t="s">
        <v>327</v>
      </c>
      <c r="F24" s="62">
        <v>44424</v>
      </c>
    </row>
    <row r="25" spans="1:6" ht="87" x14ac:dyDescent="0.35">
      <c r="A25" s="62">
        <v>44432</v>
      </c>
      <c r="B25" s="60">
        <v>3.5</v>
      </c>
      <c r="C25" s="61" t="s">
        <v>205</v>
      </c>
      <c r="D25" s="60" t="s">
        <v>95</v>
      </c>
      <c r="E25" s="60"/>
      <c r="F25" s="62"/>
    </row>
    <row r="26" spans="1:6" ht="43.5" x14ac:dyDescent="0.35">
      <c r="A26" s="62">
        <v>44423</v>
      </c>
      <c r="B26" s="60" t="s">
        <v>201</v>
      </c>
      <c r="C26" s="61" t="s">
        <v>202</v>
      </c>
      <c r="D26" s="60" t="s">
        <v>95</v>
      </c>
      <c r="E26" s="60" t="s">
        <v>95</v>
      </c>
      <c r="F26" s="62"/>
    </row>
    <row r="27" spans="1:6" ht="43.5" x14ac:dyDescent="0.35">
      <c r="A27" s="62">
        <v>44405</v>
      </c>
      <c r="B27" s="60" t="s">
        <v>198</v>
      </c>
      <c r="C27" s="41" t="s">
        <v>200</v>
      </c>
      <c r="D27" s="60" t="s">
        <v>95</v>
      </c>
      <c r="E27" s="60" t="s">
        <v>328</v>
      </c>
      <c r="F27" s="62">
        <v>44405</v>
      </c>
    </row>
    <row r="28" spans="1:6" ht="29" x14ac:dyDescent="0.35">
      <c r="A28" s="62">
        <v>44405</v>
      </c>
      <c r="B28" s="60" t="s">
        <v>196</v>
      </c>
      <c r="C28" s="61" t="s">
        <v>197</v>
      </c>
      <c r="D28" s="60" t="s">
        <v>95</v>
      </c>
      <c r="E28" s="60" t="s">
        <v>95</v>
      </c>
      <c r="F28" s="62">
        <v>44405</v>
      </c>
    </row>
    <row r="29" spans="1:6" ht="72.5" x14ac:dyDescent="0.35">
      <c r="A29" s="62">
        <v>44405</v>
      </c>
      <c r="B29" s="60" t="s">
        <v>183</v>
      </c>
      <c r="C29" s="61" t="s">
        <v>195</v>
      </c>
      <c r="D29" s="60" t="s">
        <v>95</v>
      </c>
      <c r="E29" s="60" t="s">
        <v>328</v>
      </c>
      <c r="F29" s="62">
        <v>44391</v>
      </c>
    </row>
    <row r="30" spans="1:6" ht="43.5" x14ac:dyDescent="0.35">
      <c r="A30" s="60" t="s">
        <v>180</v>
      </c>
      <c r="B30" s="60" t="s">
        <v>179</v>
      </c>
      <c r="C30" s="41" t="s">
        <v>181</v>
      </c>
      <c r="D30" s="60" t="s">
        <v>95</v>
      </c>
      <c r="E30" s="60" t="s">
        <v>328</v>
      </c>
      <c r="F30" s="62">
        <v>44391</v>
      </c>
    </row>
    <row r="31" spans="1:6" ht="29" x14ac:dyDescent="0.35">
      <c r="A31" s="60" t="s">
        <v>180</v>
      </c>
      <c r="B31" s="60" t="s">
        <v>179</v>
      </c>
      <c r="C31" s="41" t="s">
        <v>156</v>
      </c>
      <c r="D31" s="60" t="s">
        <v>95</v>
      </c>
      <c r="E31" s="60" t="s">
        <v>328</v>
      </c>
      <c r="F31" s="62">
        <v>44391</v>
      </c>
    </row>
    <row r="32" spans="1:6" ht="101.5" x14ac:dyDescent="0.35">
      <c r="A32" s="62">
        <v>44403</v>
      </c>
      <c r="B32" s="60" t="s">
        <v>160</v>
      </c>
      <c r="C32" s="61" t="s">
        <v>161</v>
      </c>
      <c r="D32" s="60" t="s">
        <v>95</v>
      </c>
      <c r="E32" s="60" t="s">
        <v>328</v>
      </c>
      <c r="F32" s="62">
        <v>44391</v>
      </c>
    </row>
    <row r="33" spans="1:6" ht="58" x14ac:dyDescent="0.35">
      <c r="A33" s="43">
        <v>44389</v>
      </c>
      <c r="B33" s="42" t="s">
        <v>152</v>
      </c>
      <c r="C33" s="41" t="s">
        <v>153</v>
      </c>
      <c r="D33" s="44" t="s">
        <v>95</v>
      </c>
      <c r="E33" s="44" t="s">
        <v>95</v>
      </c>
      <c r="F33" s="43">
        <v>44389</v>
      </c>
    </row>
    <row r="34" spans="1:6" ht="29" x14ac:dyDescent="0.35">
      <c r="A34" s="43">
        <v>44389</v>
      </c>
      <c r="B34" s="42" t="s">
        <v>150</v>
      </c>
      <c r="C34" s="41" t="s">
        <v>151</v>
      </c>
      <c r="D34" s="44" t="s">
        <v>95</v>
      </c>
      <c r="E34" s="44" t="s">
        <v>155</v>
      </c>
      <c r="F34" s="43">
        <v>44385</v>
      </c>
    </row>
    <row r="35" spans="1:6" ht="58" x14ac:dyDescent="0.35">
      <c r="A35" s="43">
        <v>44385</v>
      </c>
      <c r="B35" s="42" t="s">
        <v>131</v>
      </c>
      <c r="C35" s="41" t="s">
        <v>132</v>
      </c>
      <c r="D35" s="44" t="s">
        <v>95</v>
      </c>
      <c r="E35" s="44" t="s">
        <v>95</v>
      </c>
      <c r="F35" s="43">
        <f>A35</f>
        <v>44385</v>
      </c>
    </row>
    <row r="36" spans="1:6" ht="29" x14ac:dyDescent="0.35">
      <c r="A36" s="43">
        <v>44384</v>
      </c>
      <c r="B36" s="42" t="s">
        <v>124</v>
      </c>
      <c r="C36" s="41" t="s">
        <v>133</v>
      </c>
      <c r="D36" s="44" t="s">
        <v>95</v>
      </c>
      <c r="E36" s="44" t="s">
        <v>95</v>
      </c>
      <c r="F36" s="43">
        <v>44384</v>
      </c>
    </row>
    <row r="37" spans="1:6" ht="43.5" x14ac:dyDescent="0.35">
      <c r="A37" s="43">
        <v>44384</v>
      </c>
      <c r="B37" s="42" t="s">
        <v>122</v>
      </c>
      <c r="C37" s="41" t="s">
        <v>134</v>
      </c>
      <c r="D37" s="44" t="s">
        <v>95</v>
      </c>
      <c r="E37" s="44" t="s">
        <v>95</v>
      </c>
      <c r="F37" s="43">
        <v>44384</v>
      </c>
    </row>
    <row r="38" spans="1:6" ht="43.5" x14ac:dyDescent="0.35">
      <c r="A38" s="43">
        <v>44378</v>
      </c>
      <c r="B38" s="42" t="s">
        <v>119</v>
      </c>
      <c r="C38" s="41" t="s">
        <v>120</v>
      </c>
      <c r="D38" s="44" t="s">
        <v>95</v>
      </c>
      <c r="E38" s="44" t="s">
        <v>95</v>
      </c>
      <c r="F38" s="43">
        <v>44378</v>
      </c>
    </row>
    <row r="39" spans="1:6" x14ac:dyDescent="0.35">
      <c r="A39" s="43">
        <v>44377</v>
      </c>
      <c r="B39" s="42" t="s">
        <v>117</v>
      </c>
      <c r="C39" s="41" t="s">
        <v>121</v>
      </c>
      <c r="D39" s="44" t="s">
        <v>95</v>
      </c>
      <c r="E39" s="44" t="s">
        <v>95</v>
      </c>
      <c r="F39" s="43">
        <v>44377</v>
      </c>
    </row>
    <row r="40" spans="1:6" ht="72.5" x14ac:dyDescent="0.35">
      <c r="A40" s="43">
        <v>44377</v>
      </c>
      <c r="B40" s="42" t="s">
        <v>115</v>
      </c>
      <c r="C40" s="41" t="s">
        <v>116</v>
      </c>
      <c r="D40" s="44" t="s">
        <v>95</v>
      </c>
      <c r="E40" s="44" t="s">
        <v>329</v>
      </c>
      <c r="F40" s="43">
        <v>44372</v>
      </c>
    </row>
    <row r="41" spans="1:6" ht="43.5" x14ac:dyDescent="0.35">
      <c r="A41" s="43">
        <v>44377</v>
      </c>
      <c r="B41" s="42">
        <v>3.3</v>
      </c>
      <c r="C41" s="41" t="s">
        <v>113</v>
      </c>
      <c r="D41" s="44" t="s">
        <v>95</v>
      </c>
      <c r="E41" s="44" t="s">
        <v>329</v>
      </c>
      <c r="F41" s="43">
        <v>44372</v>
      </c>
    </row>
    <row r="42" spans="1:6" ht="29" x14ac:dyDescent="0.35">
      <c r="A42" s="43">
        <v>44377</v>
      </c>
      <c r="B42" s="42" t="s">
        <v>112</v>
      </c>
      <c r="C42" s="41" t="s">
        <v>104</v>
      </c>
      <c r="D42" s="44" t="s">
        <v>95</v>
      </c>
      <c r="E42" s="44" t="s">
        <v>95</v>
      </c>
      <c r="F42" s="43">
        <v>44377</v>
      </c>
    </row>
    <row r="43" spans="1:6" ht="116" x14ac:dyDescent="0.35">
      <c r="A43" s="43">
        <v>44367</v>
      </c>
      <c r="B43" s="42">
        <v>3.2</v>
      </c>
      <c r="C43" s="41" t="s">
        <v>109</v>
      </c>
      <c r="D43" s="44" t="s">
        <v>95</v>
      </c>
      <c r="E43" s="44" t="s">
        <v>95</v>
      </c>
      <c r="F43" s="43">
        <v>44367</v>
      </c>
    </row>
    <row r="44" spans="1:6" ht="29" x14ac:dyDescent="0.35">
      <c r="A44" s="43">
        <v>44331</v>
      </c>
      <c r="B44" s="42">
        <v>3.1</v>
      </c>
      <c r="C44" s="41" t="s">
        <v>108</v>
      </c>
      <c r="D44" s="44" t="s">
        <v>95</v>
      </c>
      <c r="E44" s="44" t="s">
        <v>95</v>
      </c>
      <c r="F44" s="43">
        <v>44331</v>
      </c>
    </row>
    <row r="45" spans="1:6" ht="72.5" x14ac:dyDescent="0.35">
      <c r="A45" s="43">
        <v>44319</v>
      </c>
      <c r="B45" s="42">
        <v>3</v>
      </c>
      <c r="C45" s="41" t="s">
        <v>107</v>
      </c>
      <c r="D45" s="44" t="s">
        <v>95</v>
      </c>
      <c r="E45" s="44" t="s">
        <v>330</v>
      </c>
      <c r="F45" s="43">
        <v>44315</v>
      </c>
    </row>
    <row r="46" spans="1:6" ht="29" x14ac:dyDescent="0.35">
      <c r="A46" s="43">
        <v>44307</v>
      </c>
      <c r="B46" s="42">
        <v>2</v>
      </c>
      <c r="C46" s="41" t="s">
        <v>105</v>
      </c>
      <c r="D46" s="44" t="s">
        <v>95</v>
      </c>
      <c r="E46" s="44" t="s">
        <v>155</v>
      </c>
      <c r="F46" s="43">
        <v>44294</v>
      </c>
    </row>
    <row r="47" spans="1:6" ht="29" x14ac:dyDescent="0.35">
      <c r="A47" s="43">
        <v>44293</v>
      </c>
      <c r="B47" s="45">
        <v>1</v>
      </c>
      <c r="C47" s="41" t="s">
        <v>106</v>
      </c>
      <c r="D47" s="44" t="s">
        <v>95</v>
      </c>
      <c r="E47" s="44" t="s">
        <v>330</v>
      </c>
      <c r="F47" s="43">
        <v>44291</v>
      </c>
    </row>
    <row r="48" spans="1:6" x14ac:dyDescent="0.35">
      <c r="A48" s="43">
        <v>44291</v>
      </c>
      <c r="B48" s="45">
        <v>0.5</v>
      </c>
      <c r="C48" s="41" t="s">
        <v>315</v>
      </c>
      <c r="D48" s="44" t="s">
        <v>95</v>
      </c>
      <c r="E48" s="44" t="s">
        <v>95</v>
      </c>
      <c r="F48"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368</v>
      </c>
      <c r="B2" s="1"/>
    </row>
    <row r="3" spans="1:14" ht="32.15" customHeight="1" x14ac:dyDescent="0.35">
      <c r="A3" s="261" t="s">
        <v>390</v>
      </c>
      <c r="B3" s="261"/>
      <c r="C3" s="261"/>
      <c r="D3" s="261"/>
      <c r="E3" s="261"/>
      <c r="F3" s="261"/>
      <c r="G3" s="261"/>
      <c r="H3" s="91"/>
      <c r="I3" s="91"/>
      <c r="J3" s="91"/>
      <c r="K3" s="91"/>
      <c r="N3" s="153" t="s">
        <v>296</v>
      </c>
    </row>
    <row r="4" spans="1:14" x14ac:dyDescent="0.35">
      <c r="A4" s="141" t="s">
        <v>235</v>
      </c>
      <c r="B4" s="141" t="s">
        <v>31</v>
      </c>
      <c r="C4" s="262" t="s">
        <v>32</v>
      </c>
      <c r="D4" s="263"/>
      <c r="E4" s="263"/>
      <c r="F4" s="263"/>
      <c r="G4" s="264"/>
      <c r="N4" s="178" t="s">
        <v>260</v>
      </c>
    </row>
    <row r="5" spans="1:14" x14ac:dyDescent="0.35">
      <c r="A5" s="101" t="s">
        <v>28</v>
      </c>
      <c r="B5" s="181"/>
      <c r="C5" s="265"/>
      <c r="D5" s="260"/>
      <c r="E5" s="260"/>
      <c r="F5" s="260"/>
      <c r="G5" s="260"/>
      <c r="N5" s="159"/>
    </row>
    <row r="6" spans="1:14" x14ac:dyDescent="0.35">
      <c r="A6" s="101" t="s">
        <v>29</v>
      </c>
      <c r="B6" s="181"/>
      <c r="C6" s="265"/>
      <c r="D6" s="260"/>
      <c r="E6" s="260"/>
      <c r="F6" s="260"/>
      <c r="G6" s="260"/>
      <c r="N6" s="159"/>
    </row>
    <row r="7" spans="1:14" x14ac:dyDescent="0.35">
      <c r="A7" s="101" t="s">
        <v>30</v>
      </c>
      <c r="B7" s="181"/>
      <c r="C7" s="265"/>
      <c r="D7" s="260"/>
      <c r="E7" s="260"/>
      <c r="F7" s="260"/>
      <c r="G7" s="260"/>
      <c r="N7" s="159"/>
    </row>
    <row r="8" spans="1:14" x14ac:dyDescent="0.35">
      <c r="A8" s="127" t="s">
        <v>94</v>
      </c>
      <c r="B8" s="126"/>
      <c r="C8" s="260"/>
      <c r="D8" s="260"/>
      <c r="E8" s="260"/>
      <c r="F8" s="260"/>
      <c r="G8" s="260"/>
      <c r="N8" s="159"/>
    </row>
    <row r="9" spans="1:14" x14ac:dyDescent="0.35">
      <c r="A9" s="152" t="s">
        <v>334</v>
      </c>
      <c r="B9" s="101"/>
      <c r="C9" s="266"/>
      <c r="D9" s="266"/>
      <c r="E9" s="266"/>
      <c r="F9" s="266"/>
      <c r="G9" s="266"/>
      <c r="N9" s="159"/>
    </row>
    <row r="10" spans="1:14" x14ac:dyDescent="0.35">
      <c r="A10" s="128" t="s">
        <v>97</v>
      </c>
      <c r="B10" s="128"/>
      <c r="C10" s="267"/>
      <c r="D10" s="267"/>
      <c r="E10" s="267"/>
      <c r="F10" s="267"/>
      <c r="G10" s="267"/>
      <c r="N10" s="159"/>
    </row>
    <row r="11" spans="1:14" x14ac:dyDescent="0.35">
      <c r="A11" s="14"/>
      <c r="B11" s="2"/>
      <c r="C11"/>
      <c r="N11" s="159"/>
    </row>
    <row r="12" spans="1:14" x14ac:dyDescent="0.35">
      <c r="A12" s="16" t="s">
        <v>236</v>
      </c>
      <c r="B12" s="268" t="s">
        <v>238</v>
      </c>
      <c r="C12" s="269"/>
      <c r="D12" s="270"/>
      <c r="N12" s="178" t="s">
        <v>261</v>
      </c>
    </row>
    <row r="13" spans="1:14" x14ac:dyDescent="0.35">
      <c r="B13" s="271" t="s">
        <v>388</v>
      </c>
      <c r="C13" s="272"/>
      <c r="D13" s="273"/>
      <c r="N13" s="159"/>
    </row>
    <row r="14" spans="1:14" x14ac:dyDescent="0.35">
      <c r="B14" s="252" t="s">
        <v>383</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404</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78" t="s">
        <v>268</v>
      </c>
    </row>
    <row r="24" spans="1:14" x14ac:dyDescent="0.35">
      <c r="A24" t="s">
        <v>248</v>
      </c>
      <c r="B24" s="122">
        <f>10*(7.5+1.5/2)-B22-B23</f>
        <v>4.2300000000000058</v>
      </c>
      <c r="C24"/>
      <c r="D24" s="123"/>
      <c r="E24" s="30"/>
      <c r="N24" s="17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78"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7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284"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398</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386</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285"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7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285"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7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7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7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7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387</v>
      </c>
      <c r="B108" s="112"/>
      <c r="C108" s="112"/>
      <c r="D108" s="112"/>
      <c r="E108" s="112"/>
      <c r="F108" s="112"/>
      <c r="G108" s="112"/>
      <c r="H108" s="112"/>
      <c r="I108" s="112"/>
      <c r="J108" s="112"/>
      <c r="K108" s="112"/>
      <c r="L108" s="112"/>
      <c r="M108" s="112"/>
      <c r="N108" s="17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8" t="s">
        <v>258</v>
      </c>
      <c r="B132" s="259"/>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7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99" priority="85" operator="greaterThan">
      <formula>$H$64</formula>
    </cfRule>
  </conditionalFormatting>
  <conditionalFormatting sqref="I65">
    <cfRule type="cellIs" dxfId="98" priority="84" operator="greaterThan">
      <formula>$I$64</formula>
    </cfRule>
  </conditionalFormatting>
  <conditionalFormatting sqref="J65">
    <cfRule type="cellIs" dxfId="97" priority="83" operator="greaterThan">
      <formula>$J$64</formula>
    </cfRule>
  </conditionalFormatting>
  <conditionalFormatting sqref="K65">
    <cfRule type="cellIs" dxfId="96" priority="82" operator="greaterThan">
      <formula>$K$64</formula>
    </cfRule>
  </conditionalFormatting>
  <conditionalFormatting sqref="L65">
    <cfRule type="cellIs" dxfId="95" priority="81" operator="greaterThan">
      <formula>$L$64</formula>
    </cfRule>
  </conditionalFormatting>
  <conditionalFormatting sqref="H73">
    <cfRule type="cellIs" dxfId="94" priority="68" operator="greaterThan">
      <formula>$H$72</formula>
    </cfRule>
  </conditionalFormatting>
  <conditionalFormatting sqref="I73">
    <cfRule type="cellIs" dxfId="93" priority="67" operator="greaterThan">
      <formula>$I$72</formula>
    </cfRule>
  </conditionalFormatting>
  <conditionalFormatting sqref="J73">
    <cfRule type="cellIs" dxfId="92" priority="66" operator="greaterThan">
      <formula>$J$72</formula>
    </cfRule>
  </conditionalFormatting>
  <conditionalFormatting sqref="K73">
    <cfRule type="cellIs" dxfId="91" priority="65" operator="greaterThan">
      <formula>$K$72</formula>
    </cfRule>
  </conditionalFormatting>
  <conditionalFormatting sqref="L73">
    <cfRule type="cellIs" dxfId="90" priority="64" operator="greaterThan">
      <formula>$L$72</formula>
    </cfRule>
  </conditionalFormatting>
  <conditionalFormatting sqref="H81">
    <cfRule type="cellIs" dxfId="89" priority="58" operator="greaterThan">
      <formula>$H$80</formula>
    </cfRule>
  </conditionalFormatting>
  <conditionalFormatting sqref="I81">
    <cfRule type="cellIs" dxfId="88" priority="57" operator="greaterThan">
      <formula>$I$80</formula>
    </cfRule>
  </conditionalFormatting>
  <conditionalFormatting sqref="J81">
    <cfRule type="cellIs" dxfId="87" priority="56" operator="greaterThan">
      <formula>$J$80</formula>
    </cfRule>
  </conditionalFormatting>
  <conditionalFormatting sqref="K81">
    <cfRule type="cellIs" dxfId="86" priority="55" operator="greaterThan">
      <formula>$K$80</formula>
    </cfRule>
  </conditionalFormatting>
  <conditionalFormatting sqref="L81">
    <cfRule type="cellIs" dxfId="85" priority="54" operator="greaterThan">
      <formula>$L$80</formula>
    </cfRule>
  </conditionalFormatting>
  <conditionalFormatting sqref="C89:L89">
    <cfRule type="cellIs" dxfId="84" priority="53" operator="greaterThan">
      <formula>$C$88</formula>
    </cfRule>
  </conditionalFormatting>
  <conditionalFormatting sqref="C97">
    <cfRule type="cellIs" dxfId="83" priority="52" operator="greaterThan">
      <formula>$C$96</formula>
    </cfRule>
  </conditionalFormatting>
  <conditionalFormatting sqref="D97">
    <cfRule type="cellIs" dxfId="82" priority="51" operator="greaterThan">
      <formula>$D$96</formula>
    </cfRule>
  </conditionalFormatting>
  <conditionalFormatting sqref="E97">
    <cfRule type="cellIs" dxfId="81" priority="50" operator="greaterThan">
      <formula>$E$96</formula>
    </cfRule>
  </conditionalFormatting>
  <conditionalFormatting sqref="F97">
    <cfRule type="cellIs" dxfId="80" priority="49" operator="greaterThan">
      <formula>$F$96</formula>
    </cfRule>
  </conditionalFormatting>
  <conditionalFormatting sqref="G97">
    <cfRule type="cellIs" dxfId="79" priority="48" operator="greaterThan">
      <formula>$G$96</formula>
    </cfRule>
  </conditionalFormatting>
  <conditionalFormatting sqref="H97">
    <cfRule type="cellIs" dxfId="78" priority="47" operator="greaterThan">
      <formula>$H$96</formula>
    </cfRule>
  </conditionalFormatting>
  <conditionalFormatting sqref="I97">
    <cfRule type="cellIs" dxfId="77" priority="46" operator="greaterThan">
      <formula>$I$96</formula>
    </cfRule>
  </conditionalFormatting>
  <conditionalFormatting sqref="J97">
    <cfRule type="cellIs" dxfId="76" priority="45" operator="greaterThan">
      <formula>$J$96</formula>
    </cfRule>
  </conditionalFormatting>
  <conditionalFormatting sqref="K97">
    <cfRule type="cellIs" dxfId="75" priority="44" operator="greaterThan">
      <formula>$K$96</formula>
    </cfRule>
  </conditionalFormatting>
  <conditionalFormatting sqref="L97">
    <cfRule type="cellIs" dxfId="74" priority="43" operator="greaterThan">
      <formula>$L$96</formula>
    </cfRule>
  </conditionalFormatting>
  <conditionalFormatting sqref="C105">
    <cfRule type="cellIs" dxfId="73" priority="42" operator="greaterThan">
      <formula>$C$104</formula>
    </cfRule>
  </conditionalFormatting>
  <conditionalFormatting sqref="D105">
    <cfRule type="cellIs" dxfId="72" priority="41" operator="greaterThan">
      <formula>$D$104</formula>
    </cfRule>
  </conditionalFormatting>
  <conditionalFormatting sqref="E105">
    <cfRule type="cellIs" dxfId="71" priority="40" operator="greaterThan">
      <formula>$E$104</formula>
    </cfRule>
  </conditionalFormatting>
  <conditionalFormatting sqref="F105">
    <cfRule type="cellIs" dxfId="70" priority="39" operator="greaterThan">
      <formula>$F$104</formula>
    </cfRule>
  </conditionalFormatting>
  <conditionalFormatting sqref="G105">
    <cfRule type="cellIs" dxfId="69" priority="38" operator="greaterThan">
      <formula>$G$104</formula>
    </cfRule>
  </conditionalFormatting>
  <conditionalFormatting sqref="H105">
    <cfRule type="cellIs" dxfId="68" priority="37" operator="greaterThan">
      <formula>$H$104</formula>
    </cfRule>
  </conditionalFormatting>
  <conditionalFormatting sqref="I105">
    <cfRule type="cellIs" dxfId="67" priority="36" operator="greaterThan">
      <formula>$I$104</formula>
    </cfRule>
  </conditionalFormatting>
  <conditionalFormatting sqref="J105">
    <cfRule type="cellIs" dxfId="66" priority="35" operator="greaterThan">
      <formula>$J$104</formula>
    </cfRule>
  </conditionalFormatting>
  <conditionalFormatting sqref="K105">
    <cfRule type="cellIs" dxfId="65" priority="34" operator="greaterThan">
      <formula>$K$104</formula>
    </cfRule>
  </conditionalFormatting>
  <conditionalFormatting sqref="L105">
    <cfRule type="cellIs" dxfId="64" priority="33" operator="greaterThan">
      <formula>$L$104</formula>
    </cfRule>
  </conditionalFormatting>
  <conditionalFormatting sqref="D65">
    <cfRule type="cellIs" dxfId="63" priority="20" operator="greaterThan">
      <formula>$D$64</formula>
    </cfRule>
  </conditionalFormatting>
  <conditionalFormatting sqref="C65">
    <cfRule type="cellIs" dxfId="62" priority="18" operator="greaterThan">
      <formula>$C$64</formula>
    </cfRule>
  </conditionalFormatting>
  <conditionalFormatting sqref="E65">
    <cfRule type="cellIs" dxfId="61" priority="16" operator="greaterThan">
      <formula>$E$64</formula>
    </cfRule>
  </conditionalFormatting>
  <conditionalFormatting sqref="F65">
    <cfRule type="cellIs" dxfId="60" priority="15" operator="greaterThan">
      <formula>$F$64</formula>
    </cfRule>
  </conditionalFormatting>
  <conditionalFormatting sqref="G65">
    <cfRule type="cellIs" dxfId="59" priority="14" operator="greaterThan">
      <formula>$G$64</formula>
    </cfRule>
  </conditionalFormatting>
  <conditionalFormatting sqref="C73">
    <cfRule type="cellIs" dxfId="58" priority="10" operator="greaterThan">
      <formula>$C$72</formula>
    </cfRule>
  </conditionalFormatting>
  <conditionalFormatting sqref="D73">
    <cfRule type="cellIs" dxfId="57" priority="9" operator="greaterThan">
      <formula>$D$72</formula>
    </cfRule>
  </conditionalFormatting>
  <conditionalFormatting sqref="E73">
    <cfRule type="cellIs" dxfId="56" priority="8" operator="greaterThan">
      <formula>$E$72</formula>
    </cfRule>
  </conditionalFormatting>
  <conditionalFormatting sqref="F73">
    <cfRule type="cellIs" dxfId="55" priority="7" operator="greaterThan">
      <formula>$F$72</formula>
    </cfRule>
  </conditionalFormatting>
  <conditionalFormatting sqref="G73">
    <cfRule type="cellIs" dxfId="54" priority="6" operator="greaterThan">
      <formula>$G$72</formula>
    </cfRule>
  </conditionalFormatting>
  <conditionalFormatting sqref="C81">
    <cfRule type="cellIs" dxfId="53" priority="5" operator="greaterThan">
      <formula>$C$80</formula>
    </cfRule>
  </conditionalFormatting>
  <conditionalFormatting sqref="D81">
    <cfRule type="cellIs" dxfId="52" priority="4" operator="greaterThan">
      <formula>$D$80</formula>
    </cfRule>
  </conditionalFormatting>
  <conditionalFormatting sqref="E81">
    <cfRule type="cellIs" dxfId="51" priority="3" operator="greaterThan">
      <formula>$E$80</formula>
    </cfRule>
  </conditionalFormatting>
  <conditionalFormatting sqref="F81">
    <cfRule type="cellIs" dxfId="50" priority="2" operator="greaterThan">
      <formula>$F$80</formula>
    </cfRule>
  </conditionalFormatting>
  <conditionalFormatting sqref="G81">
    <cfRule type="cellIs" dxfId="49" priority="1" operator="greaterThan">
      <formula>$G$80</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account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accounts" xr:uid="{63C31A0C-C046-4C6B-B63E-AA3031EC5E49}"/>
    <hyperlink ref="N60" r:id="rId20" location="step-5-participant-dashboards--conserve-consume-and-trade" xr:uid="{E1DA626C-61A5-4CB7-94B9-52C34A1556D5}"/>
    <hyperlink ref="N62" r:id="rId21" location="ii-compensation" xr:uid="{19918E71-71AD-4C9C-BB3F-A5AF3D55F1D7}"/>
    <hyperlink ref="N63" r:id="rId22" location="iii-net-trade-volume-all-participants" xr:uid="{3E7AF6CA-1278-4129-B9E4-725FD18D820D}"/>
    <hyperlink ref="N64" r:id="rId23" location="iv-available-water" xr:uid="{4566CC8F-1D0F-43BA-BAD8-C66179151606}"/>
    <hyperlink ref="N65" r:id="rId24" location="v-enter-withdraw-within-available-water" display="Help withdraw" xr:uid="{FA435611-F017-4A4C-84C0-3BC240C90BC3}"/>
    <hyperlink ref="N66" r:id="rId25" location="vi-end-of-year-balance" xr:uid="{43A45EF2-1AE7-497D-9090-A6710371091B}"/>
    <hyperlink ref="N100" r:id="rId26" location="5a-shared-reserve-dashboard" display="Help shared, reserve" xr:uid="{93564FFE-2F11-4E1B-8E30-F04D091042B0}"/>
    <hyperlink ref="N108" r:id="rId27" location="step-6-summary-of-participant-actions" xr:uid="{39E9E91B-EE9B-4603-9A19-992E43688C4C}"/>
    <hyperlink ref="N131" r:id="rId28" location="6a-combined-storage--end-of-year" xr:uid="{18709FDC-6FB8-4FF1-82C7-3E0140C4C207}"/>
    <hyperlink ref="N132" r:id="rId29" location="step-7-assign-combined-storage-to-powell-and-mead" xr:uid="{1164B6D2-F3C8-48D1-8657-5BD58376EED3}"/>
    <hyperlink ref="N133" r:id="rId30" location="i-powell-and-mead-storage-volumes-and-levels" display="Help Powell and Mead storage and elevations" xr:uid="{4636EBE2-023F-463E-9564-041FE5D1FB21}"/>
    <hyperlink ref="N137" r:id="rId31" location="i-preserve-status-quo-for-endangered-native-fish-of-the-grand-canyon" xr:uid="{5A416EE1-639F-4706-BDF3-96F9482C4BC5}"/>
    <hyperlink ref="N138" r:id="rId32" location="ii-lake-powell-release-to-achieve-powell-and-mead-storage-volumes" xr:uid="{482E502E-E60E-4E4B-A4B2-1E010E299F6C}"/>
    <hyperlink ref="N139" r:id="rId33" location="iii-turbine-release-water-temperature" xr:uid="{897F93B4-0984-4DB9-BB8E-3B21D59DF5A6}"/>
    <hyperlink ref="N140" r:id="rId34" location="iv-suitability-for-native-endangered-fish-of-the-grand-canyon" xr:uid="{FDE7C974-7C24-48F6-95FB-E499A8975C43}"/>
    <hyperlink ref="N141" r:id="rId35" location="v-suitability-for-tailwater-trout" xr:uid="{8B78A0E8-F6F5-43CC-A282-5E047FD31D73}"/>
    <hyperlink ref="N142" r:id="rId36" location="step-8-move-to-next-year" xr:uid="{0D1EBCA9-BE7F-441F-A17C-5330CFCE7596}"/>
    <hyperlink ref="N134:N136" r:id="rId37" location="i-powell-and-mead-storage-volumes-and-levels" display="Help Powell and Mead storage and elevations" xr:uid="{ACE27804-9D71-4CD5-9E0E-7E93A66F9F16}"/>
    <hyperlink ref="N76" r:id="rId38" location="step-5-player-dashboards--conserve-consume-and-trade" xr:uid="{115088D1-B3CF-4D72-A6D6-92770E18F116}"/>
    <hyperlink ref="N77" r:id="rId39" location="i-buy-or-sell-water-from-other-players" xr:uid="{D5A878F8-1AB0-4367-BFA6-4F25001F73AD}"/>
    <hyperlink ref="N78" r:id="rId40" location="ii-compensation" xr:uid="{74477D73-291E-4A7F-86F2-C21A0DF60CEA}"/>
    <hyperlink ref="N80" r:id="rId41" location="iv-available-water" xr:uid="{096A8B03-D32B-4628-BC3E-B3E64954FA42}"/>
    <hyperlink ref="N81" r:id="rId42" location="v-enter-withdraw-within-available-water" display="Help withdraw" xr:uid="{4ED17C45-EBF9-4C45-9229-5218A5ECD61F}"/>
    <hyperlink ref="N82" r:id="rId43" location="vi-end-of-year-balance" xr:uid="{C6E40832-042B-43D8-90B9-CD82703389C7}"/>
    <hyperlink ref="N25" r:id="rId44" location="upper-basin-pre-1922-water-rights" xr:uid="{25504FB1-E197-4C3D-945D-5BDD83C2C59E}"/>
    <hyperlink ref="N61" r:id="rId45" location="i-buy-or-sell-water-from-other-participantss" xr:uid="{D2AC05B4-FD61-425B-9046-D87C8AAAAEA0}"/>
    <hyperlink ref="N68" r:id="rId46" location="step-5-participant-dashboards--conserve-consume-and-trade" xr:uid="{D67E6EF8-391E-4D21-9E33-260AECB2DB20}"/>
    <hyperlink ref="N70" r:id="rId47" location="ii-compensation" xr:uid="{5D3E22F6-98D1-4F8D-AC9B-79BC60BD9D4C}"/>
    <hyperlink ref="N71" r:id="rId48" location="iii-net-trade-volume-all-participants" xr:uid="{E4C097D5-D12A-4D05-9CB5-F12180A8841F}"/>
    <hyperlink ref="N72" r:id="rId49" location="iv-available-water" xr:uid="{92A2BD5E-9234-4CDA-B631-2F26F1EDA2F6}"/>
    <hyperlink ref="N73" r:id="rId50" location="v-enter-withdraw-within-available-water" display="Help withdraw" xr:uid="{D566555A-5FE4-4D77-A91F-AB8CA37C5882}"/>
    <hyperlink ref="N74" r:id="rId51" location="vi-end-of-year-balance" xr:uid="{43994CDC-2740-40CF-8975-5A1D654DE92E}"/>
    <hyperlink ref="N69" r:id="rId52" location="i-buy-or-sell-water-from-other-participantss" xr:uid="{99CA01B4-F83D-4392-BFD6-E3696F3B060F}"/>
    <hyperlink ref="N79" r:id="rId53" location="iii-net-trade-volume-all-participants" xr:uid="{35106ED0-ED39-4B94-A4D9-B79EFE11A2E6}"/>
    <hyperlink ref="N84" r:id="rId54" location="step-5-player-dashboards--conserve-consume-and-trade" xr:uid="{AEF1AABF-406E-492C-A9C6-6D4F230E19E9}"/>
    <hyperlink ref="N85" r:id="rId55" location="i-buy-or-sell-water-from-other-players" xr:uid="{A414CAB3-AC71-40F2-BCEE-3B4BD79CCEC2}"/>
    <hyperlink ref="N86" r:id="rId56" location="ii-compensation" xr:uid="{8233903D-3600-4882-9905-8BB60669B1D3}"/>
    <hyperlink ref="N88" r:id="rId57" location="iv-available-water" xr:uid="{BD162207-CEDD-4927-ACFE-B798DB92B590}"/>
    <hyperlink ref="N89" r:id="rId58" location="v-enter-withdraw-within-available-water" display="Help withdraw" xr:uid="{80D88F54-62DF-498A-A03F-9FC4097F6B84}"/>
    <hyperlink ref="N90" r:id="rId59" location="vi-end-of-year-balance" xr:uid="{3C22C7BF-428B-4FE8-9C2E-F555E1D2FB9F}"/>
    <hyperlink ref="N87" r:id="rId60" location="iii-net-trade-volume-all-participants" xr:uid="{4F49F47E-D9E6-4681-A7EF-3B21819F5A2A}"/>
    <hyperlink ref="N92" r:id="rId61" location="step-5-player-dashboards--conserve-consume-and-trade" xr:uid="{0EF1BC22-639A-4CAC-8C5C-1003B2A67B6B}"/>
    <hyperlink ref="N93" r:id="rId62" location="i-buy-or-sell-water-from-other-players" xr:uid="{7B556B5C-2F11-4498-8C4A-C03479306858}"/>
    <hyperlink ref="N94" r:id="rId63" location="ii-compensation" xr:uid="{9ABDDEAE-D66A-426B-9D45-11CC8D3256D9}"/>
    <hyperlink ref="N96" r:id="rId64" location="iv-available-water" xr:uid="{7C9A8246-47D9-49E9-B1F6-3C1231D8F415}"/>
    <hyperlink ref="N97" r:id="rId65" location="v-enter-withdraw-within-available-water" display="Help withdraw" xr:uid="{3ACF8917-D3A9-467E-B1B3-4EFD5F90425B}"/>
    <hyperlink ref="N98" r:id="rId66" location="vi-end-of-year-balance" xr:uid="{64582986-19BE-4DA6-A576-9ED7048A63F6}"/>
    <hyperlink ref="N95" r:id="rId67"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E1" zoomScale="150" zoomScaleNormal="150" workbookViewId="0">
      <selection activeCell="O4" sqref="O4"/>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233</v>
      </c>
      <c r="B2" s="1"/>
    </row>
    <row r="3" spans="1:14" ht="32.15" customHeight="1" x14ac:dyDescent="0.35">
      <c r="A3" s="261" t="s">
        <v>390</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179" t="str">
        <f>IF(Master!A5="","",Master!A5)</f>
        <v>Upper Basin</v>
      </c>
      <c r="B5" s="181" t="s">
        <v>331</v>
      </c>
      <c r="C5" s="265" t="s">
        <v>332</v>
      </c>
      <c r="D5" s="260"/>
      <c r="E5" s="260"/>
      <c r="F5" s="260"/>
      <c r="G5" s="260"/>
      <c r="N5" s="159"/>
    </row>
    <row r="6" spans="1:14" x14ac:dyDescent="0.35">
      <c r="A6" s="179" t="str">
        <f>IF(Master!A6="","",Master!A6)</f>
        <v>Lower Basin</v>
      </c>
      <c r="B6" s="181" t="s">
        <v>331</v>
      </c>
      <c r="C6" s="265" t="s">
        <v>332</v>
      </c>
      <c r="D6" s="260"/>
      <c r="E6" s="260"/>
      <c r="F6" s="260"/>
      <c r="G6" s="260"/>
      <c r="N6" s="159"/>
    </row>
    <row r="7" spans="1:14" x14ac:dyDescent="0.35">
      <c r="A7" s="179" t="str">
        <f>IF(Master!A7="","",Master!A7)</f>
        <v>Mexico</v>
      </c>
      <c r="B7" s="181" t="s">
        <v>331</v>
      </c>
      <c r="C7" s="265" t="s">
        <v>332</v>
      </c>
      <c r="D7" s="260"/>
      <c r="E7" s="260"/>
      <c r="F7" s="260"/>
      <c r="G7" s="260"/>
      <c r="N7" s="159"/>
    </row>
    <row r="8" spans="1:14" x14ac:dyDescent="0.35">
      <c r="A8" s="179" t="str">
        <f>IF(Master!A8="","",Master!A8)</f>
        <v>Colorado River Delta</v>
      </c>
      <c r="B8" s="181" t="s">
        <v>331</v>
      </c>
      <c r="C8" s="265" t="s">
        <v>332</v>
      </c>
      <c r="D8" s="260"/>
      <c r="E8" s="260"/>
      <c r="F8" s="260"/>
      <c r="G8" s="260"/>
      <c r="N8" s="159"/>
    </row>
    <row r="9" spans="1:14" x14ac:dyDescent="0.35">
      <c r="A9" s="179"/>
      <c r="B9" s="181" t="str">
        <f>IF($A9&lt;&gt;"",B8,"")</f>
        <v/>
      </c>
      <c r="C9" s="274" t="s">
        <v>340</v>
      </c>
      <c r="D9" s="275"/>
      <c r="E9" s="275"/>
      <c r="F9" s="275"/>
      <c r="G9" s="276"/>
      <c r="N9" s="159"/>
    </row>
    <row r="10" spans="1:14" x14ac:dyDescent="0.35">
      <c r="A10" s="182" t="s">
        <v>97</v>
      </c>
      <c r="B10" s="182"/>
      <c r="C10" s="267" t="s">
        <v>333</v>
      </c>
      <c r="D10" s="267"/>
      <c r="E10" s="267"/>
      <c r="F10" s="267"/>
      <c r="G10" s="267"/>
      <c r="N10" s="159"/>
    </row>
    <row r="11" spans="1:14" x14ac:dyDescent="0.35">
      <c r="A11" s="14"/>
      <c r="B11" s="2"/>
      <c r="C11"/>
      <c r="N11" s="159"/>
    </row>
    <row r="12" spans="1:14" x14ac:dyDescent="0.35">
      <c r="A12" s="16" t="s">
        <v>236</v>
      </c>
      <c r="B12" s="268" t="s">
        <v>238</v>
      </c>
      <c r="C12" s="269"/>
      <c r="D12" s="270"/>
      <c r="N12" s="178" t="s">
        <v>261</v>
      </c>
    </row>
    <row r="13" spans="1:14" x14ac:dyDescent="0.35">
      <c r="B13" s="271" t="s">
        <v>388</v>
      </c>
      <c r="C13" s="272"/>
      <c r="D13" s="273"/>
      <c r="N13" s="159"/>
    </row>
    <row r="14" spans="1:14" x14ac:dyDescent="0.35">
      <c r="B14" s="252" t="s">
        <v>389</v>
      </c>
      <c r="C14" s="253"/>
      <c r="D14" s="254"/>
      <c r="N14" s="159"/>
    </row>
    <row r="15" spans="1:14" x14ac:dyDescent="0.35">
      <c r="B15" s="255" t="s">
        <v>33</v>
      </c>
      <c r="C15" s="256"/>
      <c r="D15" s="257"/>
      <c r="N15" s="159"/>
    </row>
    <row r="16" spans="1:14" x14ac:dyDescent="0.35">
      <c r="N16" s="159"/>
    </row>
    <row r="17" spans="1:15" x14ac:dyDescent="0.35">
      <c r="A17" s="1" t="s">
        <v>237</v>
      </c>
      <c r="B17" s="1" t="s">
        <v>81</v>
      </c>
      <c r="C17" s="12" t="s">
        <v>82</v>
      </c>
      <c r="N17" s="158" t="s">
        <v>262</v>
      </c>
    </row>
    <row r="18" spans="1:15" x14ac:dyDescent="0.35">
      <c r="A18" t="s">
        <v>80</v>
      </c>
      <c r="B18" s="122">
        <f>Master!B18</f>
        <v>5.73</v>
      </c>
      <c r="C18" s="122">
        <f>Master!C18</f>
        <v>6</v>
      </c>
      <c r="D18" s="17"/>
      <c r="N18" s="158" t="s">
        <v>264</v>
      </c>
    </row>
    <row r="19" spans="1:15" x14ac:dyDescent="0.35">
      <c r="A19" t="s">
        <v>257</v>
      </c>
      <c r="B19" s="122">
        <f>Master!B19</f>
        <v>5.94</v>
      </c>
      <c r="C19" s="122">
        <f>Master!C19</f>
        <v>7.76</v>
      </c>
      <c r="D19" s="11" t="str">
        <f>Master!D19</f>
        <v>May 17, 2022 values</v>
      </c>
      <c r="F19" s="143"/>
      <c r="N19" s="158" t="s">
        <v>263</v>
      </c>
    </row>
    <row r="20" spans="1:15" x14ac:dyDescent="0.35">
      <c r="A20" t="s">
        <v>118</v>
      </c>
      <c r="B20" s="177">
        <v>3525</v>
      </c>
      <c r="C20" s="177">
        <v>1020</v>
      </c>
      <c r="D20" s="11"/>
      <c r="N20" s="158" t="s">
        <v>265</v>
      </c>
    </row>
    <row r="21" spans="1:15" x14ac:dyDescent="0.35">
      <c r="A21" t="s">
        <v>110</v>
      </c>
      <c r="B21" s="122">
        <f>VLOOKUP(B20,'Powell-Elevation-Area'!$A$5:$B$689,2)/1000000</f>
        <v>5.9265762500000001</v>
      </c>
      <c r="C21" s="122">
        <f>VLOOKUP(C20,'Mead-Elevation-Area'!$A$5:$B$689,2)/1000000</f>
        <v>5.664593</v>
      </c>
      <c r="D21" s="11"/>
      <c r="E21" s="30"/>
      <c r="N21" s="158" t="s">
        <v>267</v>
      </c>
    </row>
    <row r="22" spans="1:15" x14ac:dyDescent="0.35">
      <c r="A22" t="s">
        <v>249</v>
      </c>
      <c r="B22" s="122">
        <f>Master!B22</f>
        <v>78.099999999999994</v>
      </c>
      <c r="C22"/>
      <c r="D22" s="123"/>
      <c r="E22" s="30"/>
      <c r="N22" s="158" t="s">
        <v>266</v>
      </c>
    </row>
    <row r="23" spans="1:15" x14ac:dyDescent="0.35">
      <c r="A23" t="s">
        <v>250</v>
      </c>
      <c r="B23" s="144">
        <f>Master!B23</f>
        <v>0.17</v>
      </c>
      <c r="C23"/>
      <c r="D23" s="123"/>
      <c r="E23" s="30"/>
      <c r="N23" s="178" t="s">
        <v>268</v>
      </c>
    </row>
    <row r="24" spans="1:15" x14ac:dyDescent="0.35">
      <c r="A24" t="s">
        <v>248</v>
      </c>
      <c r="B24" s="122">
        <f>Master!B24</f>
        <v>4.2300000000000058</v>
      </c>
      <c r="C24"/>
      <c r="D24" s="123"/>
      <c r="E24" s="30"/>
      <c r="N24" s="178" t="s">
        <v>269</v>
      </c>
    </row>
    <row r="25" spans="1:15" x14ac:dyDescent="0.35">
      <c r="A25" t="s">
        <v>307</v>
      </c>
      <c r="B25" s="122">
        <f>Master!B25</f>
        <v>1.2399999999999998</v>
      </c>
      <c r="C25"/>
      <c r="D25" s="123"/>
      <c r="E25" s="30"/>
      <c r="N25" s="178" t="s">
        <v>314</v>
      </c>
    </row>
    <row r="26" spans="1:15" x14ac:dyDescent="0.35">
      <c r="B26" s="30"/>
      <c r="N26" s="159"/>
    </row>
    <row r="27" spans="1:15"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c r="O27"/>
    </row>
    <row r="28" spans="1:15"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5"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5"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5"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5"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78"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7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284"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398</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285"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7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285"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7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7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7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7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387</v>
      </c>
      <c r="B108" s="112"/>
      <c r="C108" s="112"/>
      <c r="D108" s="112"/>
      <c r="E108" s="112"/>
      <c r="F108" s="112"/>
      <c r="G108" s="112"/>
      <c r="H108" s="112"/>
      <c r="I108" s="112"/>
      <c r="J108" s="112"/>
      <c r="K108" s="112"/>
      <c r="L108" s="112"/>
      <c r="M108" s="112"/>
      <c r="N108" s="17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5"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5"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5"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5" ht="29.5" customHeight="1" x14ac:dyDescent="0.35">
      <c r="A132" s="258" t="s">
        <v>258</v>
      </c>
      <c r="B132" s="259"/>
      <c r="C132" s="140">
        <v>0.5</v>
      </c>
      <c r="D132" s="140">
        <v>0.5</v>
      </c>
      <c r="E132" s="140">
        <v>0.5</v>
      </c>
      <c r="F132" s="140"/>
      <c r="G132" s="140"/>
      <c r="H132" s="140"/>
      <c r="I132" s="140"/>
      <c r="J132" s="140"/>
      <c r="K132" s="140"/>
      <c r="L132" s="140"/>
      <c r="N132" s="155" t="s">
        <v>286</v>
      </c>
    </row>
    <row r="133" spans="1:15"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5"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5"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5"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5" x14ac:dyDescent="0.35">
      <c r="A137" s="1" t="s">
        <v>230</v>
      </c>
      <c r="B137" s="1"/>
      <c r="N137" s="178" t="s">
        <v>287</v>
      </c>
    </row>
    <row r="138" spans="1:15"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5"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5"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c r="O140"/>
    </row>
    <row r="141" spans="1:15"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c r="O141"/>
    </row>
    <row r="142" spans="1:15" x14ac:dyDescent="0.35">
      <c r="A142" s="151" t="s">
        <v>259</v>
      </c>
      <c r="C142" s="19"/>
      <c r="N142" s="158" t="s">
        <v>292</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81">
    <cfRule type="cellIs" dxfId="37" priority="60" operator="greaterThan">
      <formula>$H$80</formula>
    </cfRule>
  </conditionalFormatting>
  <conditionalFormatting sqref="I81">
    <cfRule type="cellIs" dxfId="36" priority="59" operator="greaterThan">
      <formula>$I$80</formula>
    </cfRule>
  </conditionalFormatting>
  <conditionalFormatting sqref="J81">
    <cfRule type="cellIs" dxfId="35" priority="58" operator="greaterThan">
      <formula>$J$80</formula>
    </cfRule>
  </conditionalFormatting>
  <conditionalFormatting sqref="K81">
    <cfRule type="cellIs" dxfId="34" priority="57" operator="greaterThan">
      <formula>$K$80</formula>
    </cfRule>
  </conditionalFormatting>
  <conditionalFormatting sqref="L81">
    <cfRule type="cellIs" dxfId="33" priority="56" operator="greaterThan">
      <formula>$L$80</formula>
    </cfRule>
  </conditionalFormatting>
  <conditionalFormatting sqref="C89:L89">
    <cfRule type="cellIs" dxfId="32" priority="55" operator="greaterThan">
      <formula>$C$88</formula>
    </cfRule>
  </conditionalFormatting>
  <conditionalFormatting sqref="H97">
    <cfRule type="cellIs" dxfId="31" priority="49" operator="greaterThan">
      <formula>$H$96</formula>
    </cfRule>
  </conditionalFormatting>
  <conditionalFormatting sqref="I97">
    <cfRule type="cellIs" dxfId="30" priority="48" operator="greaterThan">
      <formula>$I$96</formula>
    </cfRule>
  </conditionalFormatting>
  <conditionalFormatting sqref="J97">
    <cfRule type="cellIs" dxfId="29" priority="47" operator="greaterThan">
      <formula>$J$96</formula>
    </cfRule>
  </conditionalFormatting>
  <conditionalFormatting sqref="K97">
    <cfRule type="cellIs" dxfId="28" priority="46" operator="greaterThan">
      <formula>$K$96</formula>
    </cfRule>
  </conditionalFormatting>
  <conditionalFormatting sqref="L97">
    <cfRule type="cellIs" dxfId="27" priority="45" operator="greaterThan">
      <formula>$L$96</formula>
    </cfRule>
  </conditionalFormatting>
  <conditionalFormatting sqref="C105:D105">
    <cfRule type="cellIs" dxfId="26" priority="44" operator="greaterThan">
      <formula>$C$104</formula>
    </cfRule>
  </conditionalFormatting>
  <conditionalFormatting sqref="E105">
    <cfRule type="cellIs" dxfId="25" priority="42" operator="greaterThan">
      <formula>$E$104</formula>
    </cfRule>
  </conditionalFormatting>
  <conditionalFormatting sqref="F105">
    <cfRule type="cellIs" dxfId="24" priority="41" operator="greaterThan">
      <formula>$F$104</formula>
    </cfRule>
  </conditionalFormatting>
  <conditionalFormatting sqref="G105">
    <cfRule type="cellIs" dxfId="23" priority="40" operator="greaterThan">
      <formula>$G$104</formula>
    </cfRule>
  </conditionalFormatting>
  <conditionalFormatting sqref="H105">
    <cfRule type="cellIs" dxfId="22" priority="39" operator="greaterThan">
      <formula>$H$104</formula>
    </cfRule>
  </conditionalFormatting>
  <conditionalFormatting sqref="I105">
    <cfRule type="cellIs" dxfId="21" priority="38" operator="greaterThan">
      <formula>$I$104</formula>
    </cfRule>
  </conditionalFormatting>
  <conditionalFormatting sqref="J105">
    <cfRule type="cellIs" dxfId="20" priority="37" operator="greaterThan">
      <formula>$J$104</formula>
    </cfRule>
  </conditionalFormatting>
  <conditionalFormatting sqref="K105">
    <cfRule type="cellIs" dxfId="19" priority="36" operator="greaterThan">
      <formula>$K$104</formula>
    </cfRule>
  </conditionalFormatting>
  <conditionalFormatting sqref="L105">
    <cfRule type="cellIs" dxfId="18"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15" priority="2" operator="greaterThan">
      <formula>$C$64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374</v>
      </c>
      <c r="B2" s="1"/>
    </row>
    <row r="3" spans="1:14" ht="32.15" customHeight="1" x14ac:dyDescent="0.35">
      <c r="A3" s="261" t="s">
        <v>367</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204" t="s">
        <v>28</v>
      </c>
      <c r="B5" s="181"/>
      <c r="C5" s="265"/>
      <c r="D5" s="260"/>
      <c r="E5" s="260"/>
      <c r="F5" s="260"/>
      <c r="G5" s="260"/>
      <c r="N5" s="159"/>
    </row>
    <row r="6" spans="1:14" x14ac:dyDescent="0.35">
      <c r="A6" s="204" t="s">
        <v>29</v>
      </c>
      <c r="B6" s="181"/>
      <c r="C6" s="265"/>
      <c r="D6" s="260"/>
      <c r="E6" s="260"/>
      <c r="F6" s="260"/>
      <c r="G6" s="260"/>
      <c r="N6" s="159"/>
    </row>
    <row r="7" spans="1:14" x14ac:dyDescent="0.35">
      <c r="A7" s="204" t="s">
        <v>30</v>
      </c>
      <c r="B7" s="181"/>
      <c r="C7" s="265"/>
      <c r="D7" s="260"/>
      <c r="E7" s="260"/>
      <c r="F7" s="260"/>
      <c r="G7" s="260"/>
      <c r="N7" s="159"/>
    </row>
    <row r="8" spans="1:14" x14ac:dyDescent="0.35">
      <c r="A8" s="181" t="s">
        <v>94</v>
      </c>
      <c r="B8" s="204"/>
      <c r="C8" s="260"/>
      <c r="D8" s="260"/>
      <c r="E8" s="260"/>
      <c r="F8" s="260"/>
      <c r="G8" s="260"/>
      <c r="N8" s="159"/>
    </row>
    <row r="9" spans="1:14" x14ac:dyDescent="0.35">
      <c r="A9" s="181" t="s">
        <v>334</v>
      </c>
      <c r="B9" s="204"/>
      <c r="C9" s="266"/>
      <c r="D9" s="266"/>
      <c r="E9" s="266"/>
      <c r="F9" s="266"/>
      <c r="G9" s="266"/>
      <c r="N9" s="159"/>
    </row>
    <row r="10" spans="1:14" x14ac:dyDescent="0.35">
      <c r="A10" s="182" t="s">
        <v>97</v>
      </c>
      <c r="B10" s="182"/>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239</v>
      </c>
      <c r="C13" s="272"/>
      <c r="D13" s="273"/>
      <c r="N13" s="159"/>
    </row>
    <row r="14" spans="1:14" x14ac:dyDescent="0.35">
      <c r="B14" s="252" t="s">
        <v>240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369</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370</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397</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391</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392</v>
      </c>
      <c r="B53">
        <v>8.1999999999999993</v>
      </c>
    </row>
    <row r="54" spans="1:8" x14ac:dyDescent="0.35">
      <c r="A54" t="s">
        <v>393</v>
      </c>
      <c r="B54">
        <v>1.2</v>
      </c>
    </row>
    <row r="55" spans="1:8" x14ac:dyDescent="0.35">
      <c r="A55" t="s">
        <v>394</v>
      </c>
      <c r="B55">
        <v>0.95</v>
      </c>
    </row>
    <row r="56" spans="1:8" x14ac:dyDescent="0.35">
      <c r="A56" t="s">
        <v>395</v>
      </c>
      <c r="B56">
        <f>1.5/2</f>
        <v>0.75</v>
      </c>
    </row>
    <row r="57" spans="1:8" x14ac:dyDescent="0.35">
      <c r="A57" t="s">
        <v>396</v>
      </c>
      <c r="B57">
        <f>B53-SUM(B54:B56)</f>
        <v>5.2999999999999989</v>
      </c>
    </row>
    <row r="58" spans="1:8" x14ac:dyDescent="0.35">
      <c r="B58" s="21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7" t="s">
        <v>138</v>
      </c>
      <c r="E3" s="277"/>
      <c r="F3" s="277" t="s">
        <v>139</v>
      </c>
      <c r="G3" s="277"/>
      <c r="H3" s="277"/>
      <c r="I3" s="277" t="s">
        <v>140</v>
      </c>
      <c r="J3" s="277"/>
      <c r="K3" s="277"/>
      <c r="L3" s="148"/>
      <c r="M3" s="277" t="s">
        <v>30</v>
      </c>
      <c r="N3" s="277"/>
      <c r="O3" s="277"/>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2022-05-20T22:40:56Z</dcterms:modified>
</cp:coreProperties>
</file>