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senberg\Work\USU\Research\ColoradoRiver\RCode\ColoradoRiverFutures\LakePowellTemperatureScenarios\"/>
    </mc:Choice>
  </mc:AlternateContent>
  <xr:revisionPtr revIDLastSave="0" documentId="13_ncr:1_{B547E69C-7EB9-443C-A953-7B7A4BE71D60}" xr6:coauthVersionLast="36" xr6:coauthVersionMax="36" xr10:uidLastSave="{00000000-0000-0000-0000-000000000000}"/>
  <bookViews>
    <workbookView xWindow="-90" yWindow="-90" windowWidth="19380" windowHeight="11580" tabRatio="707" xr2:uid="{1D700DF9-8523-4E6C-9ED3-BCCA636F9DC0}"/>
  </bookViews>
  <sheets>
    <sheet name="Colorado River-GCD-storage" sheetId="1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2" l="1"/>
  <c r="F6" i="12"/>
  <c r="B6" i="12" l="1"/>
  <c r="T2" i="12" l="1"/>
  <c r="D6" i="12"/>
  <c r="L6" i="12" l="1"/>
  <c r="K6" i="12"/>
  <c r="J6" i="12"/>
  <c r="I6" i="12"/>
  <c r="H6" i="12"/>
  <c r="G6" i="12"/>
  <c r="E6" i="12"/>
  <c r="C6" i="12"/>
  <c r="AE285" i="12" l="1"/>
  <c r="AD288" i="12"/>
  <c r="AC73" i="12"/>
  <c r="AB211" i="12"/>
  <c r="AA297" i="12"/>
  <c r="Z288" i="12"/>
  <c r="Y127" i="12"/>
  <c r="X283" i="12"/>
  <c r="W293" i="12"/>
  <c r="V296" i="12"/>
  <c r="U74" i="12"/>
  <c r="T109" i="12"/>
  <c r="Z297" i="12"/>
  <c r="Q297" i="12"/>
  <c r="Z296" i="12"/>
  <c r="W296" i="12"/>
  <c r="Q296" i="12"/>
  <c r="Q295" i="12"/>
  <c r="Q294" i="12"/>
  <c r="Q293" i="12"/>
  <c r="AE292" i="12"/>
  <c r="Z292" i="12"/>
  <c r="Q292" i="12"/>
  <c r="Q291" i="12"/>
  <c r="AE290" i="12"/>
  <c r="AD290" i="12"/>
  <c r="Z290" i="12"/>
  <c r="Q290" i="12"/>
  <c r="AE289" i="12"/>
  <c r="Z289" i="12"/>
  <c r="Q289" i="12"/>
  <c r="W288" i="12"/>
  <c r="Q288" i="12"/>
  <c r="AE287" i="12"/>
  <c r="AA287" i="12"/>
  <c r="W287" i="12"/>
  <c r="Q287" i="12"/>
  <c r="AA286" i="12"/>
  <c r="Z286" i="12"/>
  <c r="V286" i="12"/>
  <c r="Q286" i="12"/>
  <c r="AA285" i="12"/>
  <c r="Q285" i="12"/>
  <c r="AA284" i="12"/>
  <c r="Q284" i="12"/>
  <c r="AE283" i="12"/>
  <c r="AA283" i="12"/>
  <c r="Q283" i="12"/>
  <c r="AE282" i="12"/>
  <c r="AA282" i="12"/>
  <c r="Z282" i="12"/>
  <c r="W282" i="12"/>
  <c r="Q282" i="12"/>
  <c r="AE281" i="12"/>
  <c r="AA281" i="12"/>
  <c r="Q281" i="12"/>
  <c r="AE280" i="12"/>
  <c r="AA280" i="12"/>
  <c r="Z280" i="12"/>
  <c r="W280" i="12"/>
  <c r="Q280" i="12"/>
  <c r="AE279" i="12"/>
  <c r="AA279" i="12"/>
  <c r="Q279" i="12"/>
  <c r="AE278" i="12"/>
  <c r="AA278" i="12"/>
  <c r="W278" i="12"/>
  <c r="Q278" i="12"/>
  <c r="AE277" i="12"/>
  <c r="AA277" i="12"/>
  <c r="W277" i="12"/>
  <c r="Q277" i="12"/>
  <c r="AE276" i="12"/>
  <c r="AA276" i="12"/>
  <c r="Z276" i="12"/>
  <c r="W276" i="12"/>
  <c r="Q276" i="12"/>
  <c r="AE275" i="12"/>
  <c r="AA275" i="12"/>
  <c r="W275" i="12"/>
  <c r="Q275" i="12"/>
  <c r="AE274" i="12"/>
  <c r="AA274" i="12"/>
  <c r="Z274" i="12"/>
  <c r="Q274" i="12"/>
  <c r="AA273" i="12"/>
  <c r="Z273" i="12"/>
  <c r="W273" i="12"/>
  <c r="Q273" i="12"/>
  <c r="AE272" i="12"/>
  <c r="AA272" i="12"/>
  <c r="Z272" i="12"/>
  <c r="W272" i="12"/>
  <c r="Q272" i="12"/>
  <c r="AE271" i="12"/>
  <c r="AA271" i="12"/>
  <c r="W271" i="12"/>
  <c r="Q271" i="12"/>
  <c r="AE270" i="12"/>
  <c r="AA270" i="12"/>
  <c r="Z270" i="12"/>
  <c r="W270" i="12"/>
  <c r="Q270" i="12"/>
  <c r="AE269" i="12"/>
  <c r="AD269" i="12"/>
  <c r="AA269" i="12"/>
  <c r="Z269" i="12"/>
  <c r="W269" i="12"/>
  <c r="Q269" i="12"/>
  <c r="AE268" i="12"/>
  <c r="AA268" i="12"/>
  <c r="W268" i="12"/>
  <c r="Q268" i="12"/>
  <c r="AE267" i="12"/>
  <c r="AA267" i="12"/>
  <c r="W267" i="12"/>
  <c r="Q267" i="12"/>
  <c r="AE266" i="12"/>
  <c r="AD266" i="12"/>
  <c r="AA266" i="12"/>
  <c r="Z266" i="12"/>
  <c r="W266" i="12"/>
  <c r="Q266" i="12"/>
  <c r="AE265" i="12"/>
  <c r="AD265" i="12"/>
  <c r="AA265" i="12"/>
  <c r="Z265" i="12"/>
  <c r="W265" i="12"/>
  <c r="Q265" i="12"/>
  <c r="AE264" i="12"/>
  <c r="AA264" i="12"/>
  <c r="Z264" i="12"/>
  <c r="W264" i="12"/>
  <c r="Q264" i="12"/>
  <c r="AE263" i="12"/>
  <c r="AA263" i="12"/>
  <c r="W263" i="12"/>
  <c r="Q263" i="12"/>
  <c r="AE262" i="12"/>
  <c r="AA262" i="12"/>
  <c r="W262" i="12"/>
  <c r="Q262" i="12"/>
  <c r="AE261" i="12"/>
  <c r="AA261" i="12"/>
  <c r="W261" i="12"/>
  <c r="Q261" i="12"/>
  <c r="AE260" i="12"/>
  <c r="AA260" i="12"/>
  <c r="Z260" i="12"/>
  <c r="W260" i="12"/>
  <c r="Q260" i="12"/>
  <c r="AE259" i="12"/>
  <c r="AA259" i="12"/>
  <c r="Z259" i="12"/>
  <c r="W259" i="12"/>
  <c r="Q259" i="12"/>
  <c r="AE258" i="12"/>
  <c r="AA258" i="12"/>
  <c r="W258" i="12"/>
  <c r="Q258" i="12"/>
  <c r="AE257" i="12"/>
  <c r="AA257" i="12"/>
  <c r="Z257" i="12"/>
  <c r="W257" i="12"/>
  <c r="V257" i="12"/>
  <c r="Q257" i="12"/>
  <c r="AE256" i="12"/>
  <c r="AA256" i="12"/>
  <c r="Z256" i="12"/>
  <c r="W256" i="12"/>
  <c r="Q256" i="12"/>
  <c r="AE255" i="12"/>
  <c r="AA255" i="12"/>
  <c r="Z255" i="12"/>
  <c r="W255" i="12"/>
  <c r="Q255" i="12"/>
  <c r="AE254" i="12"/>
  <c r="AA254" i="12"/>
  <c r="W254" i="12"/>
  <c r="Q254" i="12"/>
  <c r="AE253" i="12"/>
  <c r="AA253" i="12"/>
  <c r="Z253" i="12"/>
  <c r="W253" i="12"/>
  <c r="Q253" i="12"/>
  <c r="AE252" i="12"/>
  <c r="AA252" i="12"/>
  <c r="Z252" i="12"/>
  <c r="W252" i="12"/>
  <c r="V252" i="12"/>
  <c r="Q252" i="12"/>
  <c r="AE251" i="12"/>
  <c r="AA251" i="12"/>
  <c r="Z251" i="12"/>
  <c r="W251" i="12"/>
  <c r="Q251" i="12"/>
  <c r="AE250" i="12"/>
  <c r="AA250" i="12"/>
  <c r="Z250" i="12"/>
  <c r="W250" i="12"/>
  <c r="Q250" i="12"/>
  <c r="AE249" i="12"/>
  <c r="AA249" i="12"/>
  <c r="Z249" i="12"/>
  <c r="W249" i="12"/>
  <c r="Q249" i="12"/>
  <c r="AE248" i="12"/>
  <c r="AA248" i="12"/>
  <c r="Z248" i="12"/>
  <c r="W248" i="12"/>
  <c r="Q248" i="12"/>
  <c r="AE247" i="12"/>
  <c r="AA247" i="12"/>
  <c r="Z247" i="12"/>
  <c r="W247" i="12"/>
  <c r="Q247" i="12"/>
  <c r="AE246" i="12"/>
  <c r="AA246" i="12"/>
  <c r="Z246" i="12"/>
  <c r="W246" i="12"/>
  <c r="Q246" i="12"/>
  <c r="AE245" i="12"/>
  <c r="AA245" i="12"/>
  <c r="Z245" i="12"/>
  <c r="W245" i="12"/>
  <c r="V245" i="12"/>
  <c r="Q245" i="12"/>
  <c r="AE244" i="12"/>
  <c r="AA244" i="12"/>
  <c r="Z244" i="12"/>
  <c r="W244" i="12"/>
  <c r="V244" i="12"/>
  <c r="Q244" i="12"/>
  <c r="AE243" i="12"/>
  <c r="AA243" i="12"/>
  <c r="Z243" i="12"/>
  <c r="W243" i="12"/>
  <c r="Q243" i="12"/>
  <c r="AE242" i="12"/>
  <c r="AA242" i="12"/>
  <c r="Z242" i="12"/>
  <c r="W242" i="12"/>
  <c r="Q242" i="12"/>
  <c r="AE241" i="12"/>
  <c r="M18" i="12" s="1"/>
  <c r="AA241" i="12"/>
  <c r="I18" i="12" s="1"/>
  <c r="Z241" i="12"/>
  <c r="H18" i="12" s="1"/>
  <c r="W241" i="12"/>
  <c r="E18" i="12" s="1"/>
  <c r="Q241" i="12"/>
  <c r="AE240" i="12"/>
  <c r="AA240" i="12"/>
  <c r="Z240" i="12"/>
  <c r="W240" i="12"/>
  <c r="Q240" i="12"/>
  <c r="AE239" i="12"/>
  <c r="AA239" i="12"/>
  <c r="Z239" i="12"/>
  <c r="W239" i="12"/>
  <c r="Q239" i="12"/>
  <c r="AE238" i="12"/>
  <c r="AA238" i="12"/>
  <c r="Z238" i="12"/>
  <c r="W238" i="12"/>
  <c r="Q238" i="12"/>
  <c r="AE237" i="12"/>
  <c r="AA237" i="12"/>
  <c r="Z237" i="12"/>
  <c r="W237" i="12"/>
  <c r="Q237" i="12"/>
  <c r="AE236" i="12"/>
  <c r="AA236" i="12"/>
  <c r="Z236" i="12"/>
  <c r="W236" i="12"/>
  <c r="V236" i="12"/>
  <c r="Q236" i="12"/>
  <c r="AE235" i="12"/>
  <c r="AA235" i="12"/>
  <c r="Z235" i="12"/>
  <c r="W235" i="12"/>
  <c r="Q235" i="12"/>
  <c r="AE234" i="12"/>
  <c r="AA234" i="12"/>
  <c r="Z234" i="12"/>
  <c r="W234" i="12"/>
  <c r="Q234" i="12"/>
  <c r="AE233" i="12"/>
  <c r="AA233" i="12"/>
  <c r="Z233" i="12"/>
  <c r="W233" i="12"/>
  <c r="Q233" i="12"/>
  <c r="AE232" i="12"/>
  <c r="AA232" i="12"/>
  <c r="Z232" i="12"/>
  <c r="W232" i="12"/>
  <c r="Q232" i="12"/>
  <c r="AE231" i="12"/>
  <c r="AA231" i="12"/>
  <c r="Z231" i="12"/>
  <c r="W231" i="12"/>
  <c r="Q231" i="12"/>
  <c r="AE230" i="12"/>
  <c r="AA230" i="12"/>
  <c r="Z230" i="12"/>
  <c r="W230" i="12"/>
  <c r="Q230" i="12"/>
  <c r="AE229" i="12"/>
  <c r="AA229" i="12"/>
  <c r="Z229" i="12"/>
  <c r="W229" i="12"/>
  <c r="V229" i="12"/>
  <c r="Q229" i="12"/>
  <c r="AE228" i="12"/>
  <c r="AA228" i="12"/>
  <c r="Z228" i="12"/>
  <c r="W228" i="12"/>
  <c r="V228" i="12"/>
  <c r="Q228" i="12"/>
  <c r="AE227" i="12"/>
  <c r="AA227" i="12"/>
  <c r="Z227" i="12"/>
  <c r="W227" i="12"/>
  <c r="Q227" i="12"/>
  <c r="AE226" i="12"/>
  <c r="AA226" i="12"/>
  <c r="Z226" i="12"/>
  <c r="W226" i="12"/>
  <c r="Q226" i="12"/>
  <c r="AE225" i="12"/>
  <c r="AA225" i="12"/>
  <c r="Z225" i="12"/>
  <c r="W225" i="12"/>
  <c r="Q225" i="12"/>
  <c r="AE224" i="12"/>
  <c r="AA224" i="12"/>
  <c r="Z224" i="12"/>
  <c r="W224" i="12"/>
  <c r="Q224" i="12"/>
  <c r="AE223" i="12"/>
  <c r="AA223" i="12"/>
  <c r="Z223" i="12"/>
  <c r="W223" i="12"/>
  <c r="Q223" i="12"/>
  <c r="AE222" i="12"/>
  <c r="AA222" i="12"/>
  <c r="Z222" i="12"/>
  <c r="W222" i="12"/>
  <c r="Q222" i="12"/>
  <c r="AE221" i="12"/>
  <c r="AA221" i="12"/>
  <c r="Z221" i="12"/>
  <c r="W221" i="12"/>
  <c r="Q221" i="12"/>
  <c r="AE220" i="12"/>
  <c r="AA220" i="12"/>
  <c r="Z220" i="12"/>
  <c r="W220" i="12"/>
  <c r="V220" i="12"/>
  <c r="Q220" i="12"/>
  <c r="AE219" i="12"/>
  <c r="AA219" i="12"/>
  <c r="Z219" i="12"/>
  <c r="W219" i="12"/>
  <c r="Q219" i="12"/>
  <c r="AE218" i="12"/>
  <c r="AA218" i="12"/>
  <c r="Z218" i="12"/>
  <c r="W218" i="12"/>
  <c r="Q218" i="12"/>
  <c r="AE217" i="12"/>
  <c r="AA217" i="12"/>
  <c r="Z217" i="12"/>
  <c r="W217" i="12"/>
  <c r="Q217" i="12"/>
  <c r="AE216" i="12"/>
  <c r="AA216" i="12"/>
  <c r="Z216" i="12"/>
  <c r="W216" i="12"/>
  <c r="Q216" i="12"/>
  <c r="AE215" i="12"/>
  <c r="AA215" i="12"/>
  <c r="Z215" i="12"/>
  <c r="W215" i="12"/>
  <c r="Q215" i="12"/>
  <c r="AE214" i="12"/>
  <c r="AA214" i="12"/>
  <c r="Z214" i="12"/>
  <c r="W214" i="12"/>
  <c r="Q214" i="12"/>
  <c r="AE213" i="12"/>
  <c r="AA213" i="12"/>
  <c r="Z213" i="12"/>
  <c r="W213" i="12"/>
  <c r="V213" i="12"/>
  <c r="Q213" i="12"/>
  <c r="AE212" i="12"/>
  <c r="AA212" i="12"/>
  <c r="Z212" i="12"/>
  <c r="W212" i="12"/>
  <c r="V212" i="12"/>
  <c r="Q212" i="12"/>
  <c r="AE211" i="12"/>
  <c r="AA211" i="12"/>
  <c r="Z211" i="12"/>
  <c r="W211" i="12"/>
  <c r="Q211" i="12"/>
  <c r="AE210" i="12"/>
  <c r="AA210" i="12"/>
  <c r="Z210" i="12"/>
  <c r="W210" i="12"/>
  <c r="Q210" i="12"/>
  <c r="AE209" i="12"/>
  <c r="AD209" i="12"/>
  <c r="AA209" i="12"/>
  <c r="Z209" i="12"/>
  <c r="W209" i="12"/>
  <c r="Q209" i="12"/>
  <c r="AE208" i="12"/>
  <c r="AD208" i="12"/>
  <c r="AA208" i="12"/>
  <c r="Z208" i="12"/>
  <c r="W208" i="12"/>
  <c r="Q208" i="12"/>
  <c r="AE207" i="12"/>
  <c r="AA207" i="12"/>
  <c r="Z207" i="12"/>
  <c r="W207" i="12"/>
  <c r="Q207" i="12"/>
  <c r="AE206" i="12"/>
  <c r="AA206" i="12"/>
  <c r="Z206" i="12"/>
  <c r="W206" i="12"/>
  <c r="Q206" i="12"/>
  <c r="AE205" i="12"/>
  <c r="AA205" i="12"/>
  <c r="Z205" i="12"/>
  <c r="W205" i="12"/>
  <c r="V205" i="12"/>
  <c r="Q205" i="12"/>
  <c r="AE204" i="12"/>
  <c r="AA204" i="12"/>
  <c r="Z204" i="12"/>
  <c r="W204" i="12"/>
  <c r="V204" i="12"/>
  <c r="Q204" i="12"/>
  <c r="AE203" i="12"/>
  <c r="AA203" i="12"/>
  <c r="Z203" i="12"/>
  <c r="W203" i="12"/>
  <c r="Q203" i="12"/>
  <c r="AE202" i="12"/>
  <c r="AA202" i="12"/>
  <c r="Z202" i="12"/>
  <c r="W202" i="12"/>
  <c r="Q202" i="12"/>
  <c r="AE201" i="12"/>
  <c r="AD201" i="12"/>
  <c r="AA201" i="12"/>
  <c r="Z201" i="12"/>
  <c r="W201" i="12"/>
  <c r="Q201" i="12"/>
  <c r="AE200" i="12"/>
  <c r="AD200" i="12"/>
  <c r="AA200" i="12"/>
  <c r="Z200" i="12"/>
  <c r="W200" i="12"/>
  <c r="Q200" i="12"/>
  <c r="AE199" i="12"/>
  <c r="AA199" i="12"/>
  <c r="Z199" i="12"/>
  <c r="W199" i="12"/>
  <c r="Q199" i="12"/>
  <c r="AE198" i="12"/>
  <c r="AA198" i="12"/>
  <c r="Z198" i="12"/>
  <c r="W198" i="12"/>
  <c r="Q198" i="12"/>
  <c r="AE197" i="12"/>
  <c r="AA197" i="12"/>
  <c r="Z197" i="12"/>
  <c r="W197" i="12"/>
  <c r="V197" i="12"/>
  <c r="Q197" i="12"/>
  <c r="AE196" i="12"/>
  <c r="AA196" i="12"/>
  <c r="Z196" i="12"/>
  <c r="W196" i="12"/>
  <c r="V196" i="12"/>
  <c r="Q196" i="12"/>
  <c r="AE195" i="12"/>
  <c r="AA195" i="12"/>
  <c r="Z195" i="12"/>
  <c r="W195" i="12"/>
  <c r="Q195" i="12"/>
  <c r="AE194" i="12"/>
  <c r="AA194" i="12"/>
  <c r="Z194" i="12"/>
  <c r="W194" i="12"/>
  <c r="Q194" i="12"/>
  <c r="AE193" i="12"/>
  <c r="AD193" i="12"/>
  <c r="AA193" i="12"/>
  <c r="Z193" i="12"/>
  <c r="W193" i="12"/>
  <c r="Q193" i="12"/>
  <c r="AE192" i="12"/>
  <c r="AD192" i="12"/>
  <c r="AA192" i="12"/>
  <c r="Z192" i="12"/>
  <c r="W192" i="12"/>
  <c r="Q192" i="12"/>
  <c r="AE191" i="12"/>
  <c r="AA191" i="12"/>
  <c r="Z191" i="12"/>
  <c r="W191" i="12"/>
  <c r="Q191" i="12"/>
  <c r="AE190" i="12"/>
  <c r="AA190" i="12"/>
  <c r="Z190" i="12"/>
  <c r="W190" i="12"/>
  <c r="Q190" i="12"/>
  <c r="AE189" i="12"/>
  <c r="AA189" i="12"/>
  <c r="Z189" i="12"/>
  <c r="W189" i="12"/>
  <c r="V189" i="12"/>
  <c r="Q189" i="12"/>
  <c r="AE188" i="12"/>
  <c r="AA188" i="12"/>
  <c r="Z188" i="12"/>
  <c r="W188" i="12"/>
  <c r="V188" i="12"/>
  <c r="Q188" i="12"/>
  <c r="AE187" i="12"/>
  <c r="AA187" i="12"/>
  <c r="Z187" i="12"/>
  <c r="W187" i="12"/>
  <c r="Q187" i="12"/>
  <c r="AE186" i="12"/>
  <c r="AA186" i="12"/>
  <c r="Z186" i="12"/>
  <c r="W186" i="12"/>
  <c r="Q186" i="12"/>
  <c r="AE185" i="12"/>
  <c r="AD185" i="12"/>
  <c r="AA185" i="12"/>
  <c r="Z185" i="12"/>
  <c r="W185" i="12"/>
  <c r="Q185" i="12"/>
  <c r="AE184" i="12"/>
  <c r="AD184" i="12"/>
  <c r="AA184" i="12"/>
  <c r="Z184" i="12"/>
  <c r="W184" i="12"/>
  <c r="Q184" i="12"/>
  <c r="AE183" i="12"/>
  <c r="AA183" i="12"/>
  <c r="Z183" i="12"/>
  <c r="W183" i="12"/>
  <c r="Q183" i="12"/>
  <c r="AE182" i="12"/>
  <c r="AA182" i="12"/>
  <c r="Z182" i="12"/>
  <c r="W182" i="12"/>
  <c r="Q182" i="12"/>
  <c r="AE181" i="12"/>
  <c r="AA181" i="12"/>
  <c r="Z181" i="12"/>
  <c r="W181" i="12"/>
  <c r="V181" i="12"/>
  <c r="Q181" i="12"/>
  <c r="AE180" i="12"/>
  <c r="AA180" i="12"/>
  <c r="Z180" i="12"/>
  <c r="W180" i="12"/>
  <c r="V180" i="12"/>
  <c r="Q180" i="12"/>
  <c r="AE179" i="12"/>
  <c r="AA179" i="12"/>
  <c r="Z179" i="12"/>
  <c r="W179" i="12"/>
  <c r="Q179" i="12"/>
  <c r="AE178" i="12"/>
  <c r="AA178" i="12"/>
  <c r="Z178" i="12"/>
  <c r="W178" i="12"/>
  <c r="Q178" i="12"/>
  <c r="AE177" i="12"/>
  <c r="AA177" i="12"/>
  <c r="Z177" i="12"/>
  <c r="W177" i="12"/>
  <c r="Q177" i="12"/>
  <c r="AE176" i="12"/>
  <c r="AD176" i="12"/>
  <c r="AA176" i="12"/>
  <c r="Z176" i="12"/>
  <c r="W176" i="12"/>
  <c r="Q176" i="12"/>
  <c r="AE175" i="12"/>
  <c r="AD175" i="12"/>
  <c r="AA175" i="12"/>
  <c r="Z175" i="12"/>
  <c r="W175" i="12"/>
  <c r="Q175" i="12"/>
  <c r="AE174" i="12"/>
  <c r="AA174" i="12"/>
  <c r="Z174" i="12"/>
  <c r="W174" i="12"/>
  <c r="Q174" i="12"/>
  <c r="AE173" i="12"/>
  <c r="AA173" i="12"/>
  <c r="Z173" i="12"/>
  <c r="W173" i="12"/>
  <c r="Q173" i="12"/>
  <c r="AE172" i="12"/>
  <c r="AA172" i="12"/>
  <c r="Z172" i="12"/>
  <c r="W172" i="12"/>
  <c r="V172" i="12"/>
  <c r="Q172" i="12"/>
  <c r="AE171" i="12"/>
  <c r="AA171" i="12"/>
  <c r="Z171" i="12"/>
  <c r="W171" i="12"/>
  <c r="V171" i="12"/>
  <c r="Q171" i="12"/>
  <c r="AE170" i="12"/>
  <c r="AA170" i="12"/>
  <c r="Z170" i="12"/>
  <c r="W170" i="12"/>
  <c r="Q170" i="12"/>
  <c r="AE169" i="12"/>
  <c r="AA169" i="12"/>
  <c r="Z169" i="12"/>
  <c r="W169" i="12"/>
  <c r="Q169" i="12"/>
  <c r="AE168" i="12"/>
  <c r="AD168" i="12"/>
  <c r="AA168" i="12"/>
  <c r="Z168" i="12"/>
  <c r="W168" i="12"/>
  <c r="Q168" i="12"/>
  <c r="AE167" i="12"/>
  <c r="AD167" i="12"/>
  <c r="AA167" i="12"/>
  <c r="Z167" i="12"/>
  <c r="W167" i="12"/>
  <c r="Q167" i="12"/>
  <c r="AE166" i="12"/>
  <c r="AA166" i="12"/>
  <c r="Z166" i="12"/>
  <c r="W166" i="12"/>
  <c r="Q166" i="12"/>
  <c r="AE165" i="12"/>
  <c r="AA165" i="12"/>
  <c r="Z165" i="12"/>
  <c r="W165" i="12"/>
  <c r="Q165" i="12"/>
  <c r="AE164" i="12"/>
  <c r="AA164" i="12"/>
  <c r="Z164" i="12"/>
  <c r="W164" i="12"/>
  <c r="V164" i="12"/>
  <c r="Q164" i="12"/>
  <c r="AE163" i="12"/>
  <c r="AA163" i="12"/>
  <c r="Z163" i="12"/>
  <c r="W163" i="12"/>
  <c r="V163" i="12"/>
  <c r="Q163" i="12"/>
  <c r="AE162" i="12"/>
  <c r="AA162" i="12"/>
  <c r="Z162" i="12"/>
  <c r="W162" i="12"/>
  <c r="Q162" i="12"/>
  <c r="AE161" i="12"/>
  <c r="AA161" i="12"/>
  <c r="Z161" i="12"/>
  <c r="W161" i="12"/>
  <c r="Q161" i="12"/>
  <c r="AE160" i="12"/>
  <c r="AD160" i="12"/>
  <c r="AA160" i="12"/>
  <c r="Z160" i="12"/>
  <c r="W160" i="12"/>
  <c r="Q160" i="12"/>
  <c r="AE159" i="12"/>
  <c r="AD159" i="12"/>
  <c r="AA159" i="12"/>
  <c r="Z159" i="12"/>
  <c r="W159" i="12"/>
  <c r="Q159" i="12"/>
  <c r="AE158" i="12"/>
  <c r="AA158" i="12"/>
  <c r="Z158" i="12"/>
  <c r="W158" i="12"/>
  <c r="Q158" i="12"/>
  <c r="AE157" i="12"/>
  <c r="AA157" i="12"/>
  <c r="Z157" i="12"/>
  <c r="W157" i="12"/>
  <c r="Q157" i="12"/>
  <c r="AE156" i="12"/>
  <c r="AA156" i="12"/>
  <c r="Z156" i="12"/>
  <c r="W156" i="12"/>
  <c r="V156" i="12"/>
  <c r="Q156" i="12"/>
  <c r="AE155" i="12"/>
  <c r="AA155" i="12"/>
  <c r="Z155" i="12"/>
  <c r="W155" i="12"/>
  <c r="V155" i="12"/>
  <c r="Q155" i="12"/>
  <c r="AE154" i="12"/>
  <c r="AA154" i="12"/>
  <c r="Z154" i="12"/>
  <c r="W154" i="12"/>
  <c r="Q154" i="12"/>
  <c r="AE153" i="12"/>
  <c r="AA153" i="12"/>
  <c r="Z153" i="12"/>
  <c r="W153" i="12"/>
  <c r="Q153" i="12"/>
  <c r="AE152" i="12"/>
  <c r="AD152" i="12"/>
  <c r="AA152" i="12"/>
  <c r="Z152" i="12"/>
  <c r="W152" i="12"/>
  <c r="Q152" i="12"/>
  <c r="AE151" i="12"/>
  <c r="AD151" i="12"/>
  <c r="AA151" i="12"/>
  <c r="Z151" i="12"/>
  <c r="W151" i="12"/>
  <c r="Q151" i="12"/>
  <c r="AE150" i="12"/>
  <c r="AA150" i="12"/>
  <c r="Z150" i="12"/>
  <c r="W150" i="12"/>
  <c r="Q150" i="12"/>
  <c r="AE149" i="12"/>
  <c r="AA149" i="12"/>
  <c r="Z149" i="12"/>
  <c r="W149" i="12"/>
  <c r="Q149" i="12"/>
  <c r="AE148" i="12"/>
  <c r="AA148" i="12"/>
  <c r="Z148" i="12"/>
  <c r="W148" i="12"/>
  <c r="V148" i="12"/>
  <c r="Q148" i="12"/>
  <c r="AE147" i="12"/>
  <c r="AA147" i="12"/>
  <c r="Z147" i="12"/>
  <c r="W147" i="12"/>
  <c r="V147" i="12"/>
  <c r="Q147" i="12"/>
  <c r="AE146" i="12"/>
  <c r="AA146" i="12"/>
  <c r="Z146" i="12"/>
  <c r="W146" i="12"/>
  <c r="Q146" i="12"/>
  <c r="AE145" i="12"/>
  <c r="AA145" i="12"/>
  <c r="Z145" i="12"/>
  <c r="W145" i="12"/>
  <c r="Q145" i="12"/>
  <c r="AE144" i="12"/>
  <c r="AD144" i="12"/>
  <c r="AA144" i="12"/>
  <c r="Z144" i="12"/>
  <c r="W144" i="12"/>
  <c r="Q144" i="12"/>
  <c r="AE143" i="12"/>
  <c r="AD143" i="12"/>
  <c r="AA143" i="12"/>
  <c r="Z143" i="12"/>
  <c r="W143" i="12"/>
  <c r="Q143" i="12"/>
  <c r="AE142" i="12"/>
  <c r="AA142" i="12"/>
  <c r="Z142" i="12"/>
  <c r="W142" i="12"/>
  <c r="Q142" i="12"/>
  <c r="AE141" i="12"/>
  <c r="AA141" i="12"/>
  <c r="Z141" i="12"/>
  <c r="W141" i="12"/>
  <c r="Q141" i="12"/>
  <c r="AE140" i="12"/>
  <c r="AA140" i="12"/>
  <c r="Z140" i="12"/>
  <c r="W140" i="12"/>
  <c r="V140" i="12"/>
  <c r="Q140" i="12"/>
  <c r="AE139" i="12"/>
  <c r="AA139" i="12"/>
  <c r="Z139" i="12"/>
  <c r="W139" i="12"/>
  <c r="V139" i="12"/>
  <c r="Q139" i="12"/>
  <c r="AE138" i="12"/>
  <c r="AA138" i="12"/>
  <c r="Z138" i="12"/>
  <c r="W138" i="12"/>
  <c r="Q138" i="12"/>
  <c r="AE137" i="12"/>
  <c r="AA137" i="12"/>
  <c r="Z137" i="12"/>
  <c r="W137" i="12"/>
  <c r="Q137" i="12"/>
  <c r="AE136" i="12"/>
  <c r="AD136" i="12"/>
  <c r="AA136" i="12"/>
  <c r="Z136" i="12"/>
  <c r="W136" i="12"/>
  <c r="Q136" i="12"/>
  <c r="AE135" i="12"/>
  <c r="AD135" i="12"/>
  <c r="AA135" i="12"/>
  <c r="Z135" i="12"/>
  <c r="W135" i="12"/>
  <c r="Q135" i="12"/>
  <c r="AE134" i="12"/>
  <c r="AA134" i="12"/>
  <c r="Z134" i="12"/>
  <c r="W134" i="12"/>
  <c r="Q134" i="12"/>
  <c r="AE133" i="12"/>
  <c r="AA133" i="12"/>
  <c r="Z133" i="12"/>
  <c r="W133" i="12"/>
  <c r="Q133" i="12"/>
  <c r="AE132" i="12"/>
  <c r="AA132" i="12"/>
  <c r="Z132" i="12"/>
  <c r="W132" i="12"/>
  <c r="V132" i="12"/>
  <c r="Q132" i="12"/>
  <c r="AE131" i="12"/>
  <c r="AA131" i="12"/>
  <c r="Z131" i="12"/>
  <c r="W131" i="12"/>
  <c r="V131" i="12"/>
  <c r="Q131" i="12"/>
  <c r="AE130" i="12"/>
  <c r="AA130" i="12"/>
  <c r="Z130" i="12"/>
  <c r="W130" i="12"/>
  <c r="Q130" i="12"/>
  <c r="AE129" i="12"/>
  <c r="AA129" i="12"/>
  <c r="Z129" i="12"/>
  <c r="W129" i="12"/>
  <c r="Q129" i="12"/>
  <c r="AE128" i="12"/>
  <c r="AD128" i="12"/>
  <c r="AA128" i="12"/>
  <c r="Z128" i="12"/>
  <c r="W128" i="12"/>
  <c r="Q128" i="12"/>
  <c r="AE127" i="12"/>
  <c r="AD127" i="12"/>
  <c r="AA127" i="12"/>
  <c r="Z127" i="12"/>
  <c r="W127" i="12"/>
  <c r="Q127" i="12"/>
  <c r="AE126" i="12"/>
  <c r="AA126" i="12"/>
  <c r="Z126" i="12"/>
  <c r="W126" i="12"/>
  <c r="Q126" i="12"/>
  <c r="AE125" i="12"/>
  <c r="AB125" i="12"/>
  <c r="AA125" i="12"/>
  <c r="Z125" i="12"/>
  <c r="W125" i="12"/>
  <c r="Q125" i="12"/>
  <c r="AE124" i="12"/>
  <c r="AA124" i="12"/>
  <c r="Z124" i="12"/>
  <c r="W124" i="12"/>
  <c r="Q124" i="12"/>
  <c r="AE123" i="12"/>
  <c r="AA123" i="12"/>
  <c r="Z123" i="12"/>
  <c r="W123" i="12"/>
  <c r="V123" i="12"/>
  <c r="Q123" i="12"/>
  <c r="AE122" i="12"/>
  <c r="AA122" i="12"/>
  <c r="Z122" i="12"/>
  <c r="W122" i="12"/>
  <c r="V122" i="12"/>
  <c r="Q122" i="12"/>
  <c r="AE121" i="12"/>
  <c r="AA121" i="12"/>
  <c r="Z121" i="12"/>
  <c r="W121" i="12"/>
  <c r="Q121" i="12"/>
  <c r="AE120" i="12"/>
  <c r="AA120" i="12"/>
  <c r="Z120" i="12"/>
  <c r="W120" i="12"/>
  <c r="Q120" i="12"/>
  <c r="AE119" i="12"/>
  <c r="AD119" i="12"/>
  <c r="AA119" i="12"/>
  <c r="Z119" i="12"/>
  <c r="W119" i="12"/>
  <c r="Q119" i="12"/>
  <c r="AE118" i="12"/>
  <c r="AD118" i="12"/>
  <c r="AA118" i="12"/>
  <c r="Z118" i="12"/>
  <c r="W118" i="12"/>
  <c r="Q118" i="12"/>
  <c r="AE117" i="12"/>
  <c r="AA117" i="12"/>
  <c r="Z117" i="12"/>
  <c r="W117" i="12"/>
  <c r="Q117" i="12"/>
  <c r="AE116" i="12"/>
  <c r="AA116" i="12"/>
  <c r="Z116" i="12"/>
  <c r="W116" i="12"/>
  <c r="Q116" i="12"/>
  <c r="AE115" i="12"/>
  <c r="AA115" i="12"/>
  <c r="Z115" i="12"/>
  <c r="W115" i="12"/>
  <c r="V115" i="12"/>
  <c r="Q115" i="12"/>
  <c r="AE114" i="12"/>
  <c r="AA114" i="12"/>
  <c r="Z114" i="12"/>
  <c r="W114" i="12"/>
  <c r="V114" i="12"/>
  <c r="Q114" i="12"/>
  <c r="AE113" i="12"/>
  <c r="AA113" i="12"/>
  <c r="Z113" i="12"/>
  <c r="W113" i="12"/>
  <c r="Q113" i="12"/>
  <c r="AE112" i="12"/>
  <c r="AA112" i="12"/>
  <c r="Z112" i="12"/>
  <c r="W112" i="12"/>
  <c r="Q112" i="12"/>
  <c r="AE111" i="12"/>
  <c r="AD111" i="12"/>
  <c r="AA111" i="12"/>
  <c r="Z111" i="12"/>
  <c r="W111" i="12"/>
  <c r="Q111" i="12"/>
  <c r="AE110" i="12"/>
  <c r="AD110" i="12"/>
  <c r="AA110" i="12"/>
  <c r="Z110" i="12"/>
  <c r="W110" i="12"/>
  <c r="Q110" i="12"/>
  <c r="AE109" i="12"/>
  <c r="AA109" i="12"/>
  <c r="Z109" i="12"/>
  <c r="W109" i="12"/>
  <c r="Q109" i="12"/>
  <c r="AE108" i="12"/>
  <c r="AA108" i="12"/>
  <c r="Z108" i="12"/>
  <c r="W108" i="12"/>
  <c r="Q108" i="12"/>
  <c r="AE107" i="12"/>
  <c r="AA107" i="12"/>
  <c r="Z107" i="12"/>
  <c r="W107" i="12"/>
  <c r="V107" i="12"/>
  <c r="Q107" i="12"/>
  <c r="AE106" i="12"/>
  <c r="AA106" i="12"/>
  <c r="Z106" i="12"/>
  <c r="W106" i="12"/>
  <c r="V106" i="12"/>
  <c r="Q106" i="12"/>
  <c r="AE105" i="12"/>
  <c r="AA105" i="12"/>
  <c r="Z105" i="12"/>
  <c r="W105" i="12"/>
  <c r="Q105" i="12"/>
  <c r="AE104" i="12"/>
  <c r="AA104" i="12"/>
  <c r="Z104" i="12"/>
  <c r="W104" i="12"/>
  <c r="Q104" i="12"/>
  <c r="AE103" i="12"/>
  <c r="AD103" i="12"/>
  <c r="AA103" i="12"/>
  <c r="Z103" i="12"/>
  <c r="W103" i="12"/>
  <c r="Q103" i="12"/>
  <c r="AE102" i="12"/>
  <c r="AD102" i="12"/>
  <c r="AA102" i="12"/>
  <c r="Z102" i="12"/>
  <c r="W102" i="12"/>
  <c r="Q102" i="12"/>
  <c r="AE101" i="12"/>
  <c r="AA101" i="12"/>
  <c r="Z101" i="12"/>
  <c r="W101" i="12"/>
  <c r="Q101" i="12"/>
  <c r="AE100" i="12"/>
  <c r="AA100" i="12"/>
  <c r="Z100" i="12"/>
  <c r="W100" i="12"/>
  <c r="Q100" i="12"/>
  <c r="AE99" i="12"/>
  <c r="AA99" i="12"/>
  <c r="Z99" i="12"/>
  <c r="W99" i="12"/>
  <c r="V99" i="12"/>
  <c r="Q99" i="12"/>
  <c r="AE98" i="12"/>
  <c r="AA98" i="12"/>
  <c r="Z98" i="12"/>
  <c r="W98" i="12"/>
  <c r="V98" i="12"/>
  <c r="Q98" i="12"/>
  <c r="AE97" i="12"/>
  <c r="AA97" i="12"/>
  <c r="Z97" i="12"/>
  <c r="W97" i="12"/>
  <c r="Q97" i="12"/>
  <c r="AE96" i="12"/>
  <c r="AA96" i="12"/>
  <c r="Z96" i="12"/>
  <c r="W96" i="12"/>
  <c r="Q96" i="12"/>
  <c r="AE95" i="12"/>
  <c r="AD95" i="12"/>
  <c r="AA95" i="12"/>
  <c r="Z95" i="12"/>
  <c r="W95" i="12"/>
  <c r="Q95" i="12"/>
  <c r="AE94" i="12"/>
  <c r="AD94" i="12"/>
  <c r="AA94" i="12"/>
  <c r="Z94" i="12"/>
  <c r="W94" i="12"/>
  <c r="Q94" i="12"/>
  <c r="AE93" i="12"/>
  <c r="AA93" i="12"/>
  <c r="Z93" i="12"/>
  <c r="W93" i="12"/>
  <c r="Q93" i="12"/>
  <c r="AE92" i="12"/>
  <c r="AA92" i="12"/>
  <c r="Z92" i="12"/>
  <c r="W92" i="12"/>
  <c r="Q92" i="12"/>
  <c r="AE91" i="12"/>
  <c r="AA91" i="12"/>
  <c r="Z91" i="12"/>
  <c r="W91" i="12"/>
  <c r="V91" i="12"/>
  <c r="Q91" i="12"/>
  <c r="AE90" i="12"/>
  <c r="AA90" i="12"/>
  <c r="Z90" i="12"/>
  <c r="W90" i="12"/>
  <c r="V90" i="12"/>
  <c r="Q90" i="12"/>
  <c r="AE89" i="12"/>
  <c r="AA89" i="12"/>
  <c r="Z89" i="12"/>
  <c r="W89" i="12"/>
  <c r="Q89" i="12"/>
  <c r="AE88" i="12"/>
  <c r="AA88" i="12"/>
  <c r="Z88" i="12"/>
  <c r="W88" i="12"/>
  <c r="Q88" i="12"/>
  <c r="AE87" i="12"/>
  <c r="AD87" i="12"/>
  <c r="AA87" i="12"/>
  <c r="Z87" i="12"/>
  <c r="W87" i="12"/>
  <c r="Q87" i="12"/>
  <c r="AE86" i="12"/>
  <c r="AD86" i="12"/>
  <c r="AA86" i="12"/>
  <c r="Z86" i="12"/>
  <c r="W86" i="12"/>
  <c r="Q86" i="12"/>
  <c r="AE85" i="12"/>
  <c r="AA85" i="12"/>
  <c r="Z85" i="12"/>
  <c r="W85" i="12"/>
  <c r="Q85" i="12"/>
  <c r="AE84" i="12"/>
  <c r="AA84" i="12"/>
  <c r="Z84" i="12"/>
  <c r="W84" i="12"/>
  <c r="Q84" i="12"/>
  <c r="AE83" i="12"/>
  <c r="AA83" i="12"/>
  <c r="Z83" i="12"/>
  <c r="W83" i="12"/>
  <c r="V83" i="12"/>
  <c r="Q83" i="12"/>
  <c r="AE82" i="12"/>
  <c r="AA82" i="12"/>
  <c r="Z82" i="12"/>
  <c r="W82" i="12"/>
  <c r="V82" i="12"/>
  <c r="Q82" i="12"/>
  <c r="AE81" i="12"/>
  <c r="AA81" i="12"/>
  <c r="Z81" i="12"/>
  <c r="W81" i="12"/>
  <c r="Q81" i="12"/>
  <c r="AE80" i="12"/>
  <c r="AA80" i="12"/>
  <c r="Z80" i="12"/>
  <c r="W80" i="12"/>
  <c r="Q80" i="12"/>
  <c r="AE79" i="12"/>
  <c r="AD79" i="12"/>
  <c r="AA79" i="12"/>
  <c r="Z79" i="12"/>
  <c r="W79" i="12"/>
  <c r="Q79" i="12"/>
  <c r="AE78" i="12"/>
  <c r="M17" i="12" s="1"/>
  <c r="AD78" i="12"/>
  <c r="L17" i="12" s="1"/>
  <c r="AA78" i="12"/>
  <c r="I17" i="12" s="1"/>
  <c r="Z78" i="12"/>
  <c r="H17" i="12" s="1"/>
  <c r="W78" i="12"/>
  <c r="E17" i="12" s="1"/>
  <c r="Q78" i="12"/>
  <c r="AE77" i="12"/>
  <c r="AA77" i="12"/>
  <c r="Z77" i="12"/>
  <c r="W77" i="12"/>
  <c r="Q77" i="12"/>
  <c r="AE76" i="12"/>
  <c r="AA76" i="12"/>
  <c r="Z76" i="12"/>
  <c r="W76" i="12"/>
  <c r="Q76" i="12"/>
  <c r="AE75" i="12"/>
  <c r="AA75" i="12"/>
  <c r="Z75" i="12"/>
  <c r="W75" i="12"/>
  <c r="V75" i="12"/>
  <c r="Q75" i="12"/>
  <c r="AE74" i="12"/>
  <c r="AA74" i="12"/>
  <c r="Z74" i="12"/>
  <c r="W74" i="12"/>
  <c r="V74" i="12"/>
  <c r="Q74" i="12"/>
  <c r="AE73" i="12"/>
  <c r="AA73" i="12"/>
  <c r="Z73" i="12"/>
  <c r="W73" i="12"/>
  <c r="Q73" i="12"/>
  <c r="AE72" i="12"/>
  <c r="AA72" i="12"/>
  <c r="Z72" i="12"/>
  <c r="W72" i="12"/>
  <c r="Q72" i="12"/>
  <c r="AE71" i="12"/>
  <c r="AD71" i="12"/>
  <c r="AA71" i="12"/>
  <c r="Z71" i="12"/>
  <c r="W71" i="12"/>
  <c r="Q71" i="12"/>
  <c r="AE70" i="12"/>
  <c r="AD70" i="12"/>
  <c r="AA70" i="12"/>
  <c r="Z70" i="12"/>
  <c r="W70" i="12"/>
  <c r="Q70" i="12"/>
  <c r="AE69" i="12"/>
  <c r="AA69" i="12"/>
  <c r="Z69" i="12"/>
  <c r="W69" i="12"/>
  <c r="Q69" i="12"/>
  <c r="AE68" i="12"/>
  <c r="AA68" i="12"/>
  <c r="Z68" i="12"/>
  <c r="W68" i="12"/>
  <c r="Q68" i="12"/>
  <c r="AE67" i="12"/>
  <c r="AA67" i="12"/>
  <c r="Z67" i="12"/>
  <c r="W67" i="12"/>
  <c r="V67" i="12"/>
  <c r="Q67" i="12"/>
  <c r="AE66" i="12"/>
  <c r="AA66" i="12"/>
  <c r="Z66" i="12"/>
  <c r="W66" i="12"/>
  <c r="V66" i="12"/>
  <c r="Q66" i="12"/>
  <c r="AE65" i="12"/>
  <c r="AA65" i="12"/>
  <c r="Z65" i="12"/>
  <c r="W65" i="12"/>
  <c r="Q65" i="12"/>
  <c r="AE64" i="12"/>
  <c r="AA64" i="12"/>
  <c r="Z64" i="12"/>
  <c r="W64" i="12"/>
  <c r="Q64" i="12"/>
  <c r="AE63" i="12"/>
  <c r="AD63" i="12"/>
  <c r="AA63" i="12"/>
  <c r="Z63" i="12"/>
  <c r="W63" i="12"/>
  <c r="Q63" i="12"/>
  <c r="AE62" i="12"/>
  <c r="AD62" i="12"/>
  <c r="AA62" i="12"/>
  <c r="Z62" i="12"/>
  <c r="W62" i="12"/>
  <c r="Q62" i="12"/>
  <c r="AE61" i="12"/>
  <c r="AA61" i="12"/>
  <c r="Z61" i="12"/>
  <c r="W61" i="12"/>
  <c r="Q61" i="12"/>
  <c r="AE60" i="12"/>
  <c r="AA60" i="12"/>
  <c r="Z60" i="12"/>
  <c r="W60" i="12"/>
  <c r="Q60" i="12"/>
  <c r="AE59" i="12"/>
  <c r="AA59" i="12"/>
  <c r="Z59" i="12"/>
  <c r="W59" i="12"/>
  <c r="V59" i="12"/>
  <c r="Q59" i="12"/>
  <c r="AE58" i="12"/>
  <c r="AA58" i="12"/>
  <c r="Z58" i="12"/>
  <c r="W58" i="12"/>
  <c r="V58" i="12"/>
  <c r="Q58" i="12"/>
  <c r="AE57" i="12"/>
  <c r="AA57" i="12"/>
  <c r="Z57" i="12"/>
  <c r="W57" i="12"/>
  <c r="Q57" i="12"/>
  <c r="AE56" i="12"/>
  <c r="AA56" i="12"/>
  <c r="Z56" i="12"/>
  <c r="W56" i="12"/>
  <c r="Q56" i="12"/>
  <c r="AE55" i="12"/>
  <c r="AD55" i="12"/>
  <c r="AA55" i="12"/>
  <c r="Z55" i="12"/>
  <c r="W55" i="12"/>
  <c r="Q55" i="12"/>
  <c r="AE54" i="12"/>
  <c r="AD54" i="12"/>
  <c r="AA54" i="12"/>
  <c r="Z54" i="12"/>
  <c r="W54" i="12"/>
  <c r="Q54" i="12"/>
  <c r="AE53" i="12"/>
  <c r="AA53" i="12"/>
  <c r="Z53" i="12"/>
  <c r="W53" i="12"/>
  <c r="Q53" i="12"/>
  <c r="AE52" i="12"/>
  <c r="AA52" i="12"/>
  <c r="Z52" i="12"/>
  <c r="W52" i="12"/>
  <c r="Q52" i="12"/>
  <c r="AE51" i="12"/>
  <c r="AA51" i="12"/>
  <c r="Z51" i="12"/>
  <c r="W51" i="12"/>
  <c r="V51" i="12"/>
  <c r="Q51" i="12"/>
  <c r="AE50" i="12"/>
  <c r="AA50" i="12"/>
  <c r="Z50" i="12"/>
  <c r="W50" i="12"/>
  <c r="V50" i="12"/>
  <c r="Q50" i="12"/>
  <c r="AE49" i="12"/>
  <c r="AA49" i="12"/>
  <c r="Z49" i="12"/>
  <c r="W49" i="12"/>
  <c r="Q49" i="12"/>
  <c r="AE48" i="12"/>
  <c r="AA48" i="12"/>
  <c r="Z48" i="12"/>
  <c r="W48" i="12"/>
  <c r="Q48" i="12"/>
  <c r="AE47" i="12"/>
  <c r="AD47" i="12"/>
  <c r="AA47" i="12"/>
  <c r="Z47" i="12"/>
  <c r="W47" i="12"/>
  <c r="Q47" i="12"/>
  <c r="AE46" i="12"/>
  <c r="AD46" i="12"/>
  <c r="AA46" i="12"/>
  <c r="Z46" i="12"/>
  <c r="W46" i="12"/>
  <c r="Q46" i="12"/>
  <c r="AE45" i="12"/>
  <c r="AA45" i="12"/>
  <c r="Z45" i="12"/>
  <c r="W45" i="12"/>
  <c r="Q45" i="12"/>
  <c r="AE44" i="12"/>
  <c r="AA44" i="12"/>
  <c r="Z44" i="12"/>
  <c r="W44" i="12"/>
  <c r="Q44" i="12"/>
  <c r="AE43" i="12"/>
  <c r="AA43" i="12"/>
  <c r="Z43" i="12"/>
  <c r="W43" i="12"/>
  <c r="V43" i="12"/>
  <c r="Q43" i="12"/>
  <c r="AE42" i="12"/>
  <c r="AA42" i="12"/>
  <c r="Z42" i="12"/>
  <c r="W42" i="12"/>
  <c r="Q42" i="12"/>
  <c r="AE41" i="12"/>
  <c r="AA41" i="12"/>
  <c r="Z41" i="12"/>
  <c r="W41" i="12"/>
  <c r="V41" i="12"/>
  <c r="Q41" i="12"/>
  <c r="AE40" i="12"/>
  <c r="AA40" i="12"/>
  <c r="Z40" i="12"/>
  <c r="W40" i="12"/>
  <c r="V40" i="12"/>
  <c r="Q40" i="12"/>
  <c r="AE39" i="12"/>
  <c r="AA39" i="12"/>
  <c r="Z39" i="12"/>
  <c r="W39" i="12"/>
  <c r="Q39" i="12"/>
  <c r="AE38" i="12"/>
  <c r="AA38" i="12"/>
  <c r="Z38" i="12"/>
  <c r="W38" i="12"/>
  <c r="Q38" i="12"/>
  <c r="AE37" i="12"/>
  <c r="AD37" i="12"/>
  <c r="AA37" i="12"/>
  <c r="Z37" i="12"/>
  <c r="W37" i="12"/>
  <c r="Q37" i="12"/>
  <c r="AE36" i="12"/>
  <c r="AD36" i="12"/>
  <c r="AA36" i="12"/>
  <c r="Z36" i="12"/>
  <c r="W36" i="12"/>
  <c r="Q36" i="12"/>
  <c r="AE35" i="12"/>
  <c r="AA35" i="12"/>
  <c r="Z35" i="12"/>
  <c r="W35" i="12"/>
  <c r="Q35" i="12"/>
  <c r="AE34" i="12"/>
  <c r="AA34" i="12"/>
  <c r="Z34" i="12"/>
  <c r="W34" i="12"/>
  <c r="Q34" i="12"/>
  <c r="AE33" i="12"/>
  <c r="AA33" i="12"/>
  <c r="Z33" i="12"/>
  <c r="W33" i="12"/>
  <c r="V33" i="12"/>
  <c r="Q33" i="12"/>
  <c r="AE32" i="12"/>
  <c r="AA32" i="12"/>
  <c r="Z32" i="12"/>
  <c r="W32" i="12"/>
  <c r="V32" i="12"/>
  <c r="Q32" i="12"/>
  <c r="AE31" i="12"/>
  <c r="AA31" i="12"/>
  <c r="Z31" i="12"/>
  <c r="W31" i="12"/>
  <c r="Q31" i="12"/>
  <c r="AE30" i="12"/>
  <c r="AA30" i="12"/>
  <c r="Z30" i="12"/>
  <c r="W30" i="12"/>
  <c r="Q30" i="12"/>
  <c r="AE29" i="12"/>
  <c r="AD29" i="12"/>
  <c r="AA29" i="12"/>
  <c r="Z29" i="12"/>
  <c r="W29" i="12"/>
  <c r="Q29" i="12"/>
  <c r="AE28" i="12"/>
  <c r="AD28" i="12"/>
  <c r="AA28" i="12"/>
  <c r="Z28" i="12"/>
  <c r="W28" i="12"/>
  <c r="Q28" i="12"/>
  <c r="AE27" i="12"/>
  <c r="AD27" i="12"/>
  <c r="AC27" i="12"/>
  <c r="AA27" i="12"/>
  <c r="Z27" i="12"/>
  <c r="W27" i="12"/>
  <c r="Q27" i="12"/>
  <c r="AE26" i="12"/>
  <c r="AD26" i="12"/>
  <c r="AA26" i="12"/>
  <c r="Z26" i="12"/>
  <c r="W26" i="12"/>
  <c r="Q26" i="12"/>
  <c r="AE25" i="12"/>
  <c r="AA25" i="12"/>
  <c r="Z25" i="12"/>
  <c r="W25" i="12"/>
  <c r="Q25" i="12"/>
  <c r="AE24" i="12"/>
  <c r="AA24" i="12"/>
  <c r="Z24" i="12"/>
  <c r="W24" i="12"/>
  <c r="Q24" i="12"/>
  <c r="AE23" i="12"/>
  <c r="AA23" i="12"/>
  <c r="Z23" i="12"/>
  <c r="W23" i="12"/>
  <c r="V23" i="12"/>
  <c r="Q23" i="12"/>
  <c r="AE22" i="12"/>
  <c r="AA22" i="12"/>
  <c r="Z22" i="12"/>
  <c r="W22" i="12"/>
  <c r="V22" i="12"/>
  <c r="Q22" i="12"/>
  <c r="AE21" i="12"/>
  <c r="AA21" i="12"/>
  <c r="Z21" i="12"/>
  <c r="W21" i="12"/>
  <c r="Q21" i="12"/>
  <c r="AE20" i="12"/>
  <c r="AA20" i="12"/>
  <c r="Z20" i="12"/>
  <c r="W20" i="12"/>
  <c r="Q20" i="12"/>
  <c r="AE19" i="12"/>
  <c r="AD19" i="12"/>
  <c r="AA19" i="12"/>
  <c r="Z19" i="12"/>
  <c r="W19" i="12"/>
  <c r="Q19" i="12"/>
  <c r="AE18" i="12"/>
  <c r="AD18" i="12"/>
  <c r="AA18" i="12"/>
  <c r="Z18" i="12"/>
  <c r="W18" i="12"/>
  <c r="Q18" i="12"/>
  <c r="AE17" i="12"/>
  <c r="AA17" i="12"/>
  <c r="Z17" i="12"/>
  <c r="W17" i="12"/>
  <c r="Q17" i="12"/>
  <c r="AE16" i="12"/>
  <c r="M16" i="12" s="1"/>
  <c r="AA16" i="12"/>
  <c r="I16" i="12" s="1"/>
  <c r="Z16" i="12"/>
  <c r="H16" i="12" s="1"/>
  <c r="W16" i="12"/>
  <c r="E16" i="12" s="1"/>
  <c r="Q16" i="12"/>
  <c r="AE15" i="12"/>
  <c r="AA15" i="12"/>
  <c r="Z15" i="12"/>
  <c r="W15" i="12"/>
  <c r="V15" i="12"/>
  <c r="Q15" i="12"/>
  <c r="AE14" i="12"/>
  <c r="AA14" i="12"/>
  <c r="Z14" i="12"/>
  <c r="W14" i="12"/>
  <c r="V14" i="12"/>
  <c r="Q14" i="12"/>
  <c r="AE13" i="12"/>
  <c r="AA13" i="12"/>
  <c r="Z13" i="12"/>
  <c r="W13" i="12"/>
  <c r="Q13" i="12"/>
  <c r="AE12" i="12"/>
  <c r="AA12" i="12"/>
  <c r="Z12" i="12"/>
  <c r="W12" i="12"/>
  <c r="Q12" i="12"/>
  <c r="AE11" i="12"/>
  <c r="AD11" i="12"/>
  <c r="AA11" i="12"/>
  <c r="Z11" i="12"/>
  <c r="W11" i="12"/>
  <c r="Q11" i="12"/>
  <c r="AE10" i="12"/>
  <c r="AD10" i="12"/>
  <c r="AA10" i="12"/>
  <c r="Z10" i="12"/>
  <c r="W10" i="12"/>
  <c r="Q10" i="12"/>
  <c r="AE9" i="12"/>
  <c r="AD9" i="12"/>
  <c r="AA9" i="12"/>
  <c r="Z9" i="12"/>
  <c r="W9" i="12"/>
  <c r="Q9" i="12"/>
  <c r="AE8" i="12"/>
  <c r="AA8" i="12"/>
  <c r="Z8" i="12"/>
  <c r="W8" i="12"/>
  <c r="Q8" i="12"/>
  <c r="AE7" i="12"/>
  <c r="AA7" i="12"/>
  <c r="Z7" i="12"/>
  <c r="W7" i="12"/>
  <c r="Q7" i="12"/>
  <c r="AE6" i="12"/>
  <c r="AA6" i="12"/>
  <c r="Z6" i="12"/>
  <c r="W6" i="12"/>
  <c r="V6" i="12"/>
  <c r="Q6" i="12"/>
  <c r="AE5" i="12"/>
  <c r="AA5" i="12"/>
  <c r="Z5" i="12"/>
  <c r="W5" i="12"/>
  <c r="V5" i="12"/>
  <c r="Q5" i="12"/>
  <c r="AE4" i="12"/>
  <c r="AA4" i="12"/>
  <c r="Z4" i="12"/>
  <c r="W4" i="12"/>
  <c r="Q4" i="12"/>
  <c r="AE3" i="12"/>
  <c r="AA3" i="12"/>
  <c r="Z3" i="12"/>
  <c r="W3" i="12"/>
  <c r="Q3" i="12"/>
  <c r="AE2" i="12"/>
  <c r="AD2" i="12"/>
  <c r="AA2" i="12"/>
  <c r="Z2" i="12"/>
  <c r="W2" i="12"/>
  <c r="Q2" i="12"/>
  <c r="AD216" i="12" l="1"/>
  <c r="AD232" i="12"/>
  <c r="AD248" i="12"/>
  <c r="V221" i="12"/>
  <c r="V237" i="12"/>
  <c r="V253" i="12"/>
  <c r="AD270" i="12"/>
  <c r="AD225" i="12"/>
  <c r="AD241" i="12"/>
  <c r="L18" i="12" s="1"/>
  <c r="AD259" i="12"/>
  <c r="V282" i="12"/>
  <c r="AD224" i="12"/>
  <c r="AD240" i="12"/>
  <c r="AD276" i="12"/>
  <c r="AD217" i="12"/>
  <c r="AD233" i="12"/>
  <c r="AD249" i="12"/>
  <c r="V264" i="12"/>
  <c r="V4" i="12"/>
  <c r="AD8" i="12"/>
  <c r="AD7" i="12"/>
  <c r="V12" i="12"/>
  <c r="AD16" i="12"/>
  <c r="L16" i="12" s="1"/>
  <c r="V20" i="12"/>
  <c r="AD24" i="12"/>
  <c r="V30" i="12"/>
  <c r="AD34" i="12"/>
  <c r="V38" i="12"/>
  <c r="AC42" i="12"/>
  <c r="AD44" i="12"/>
  <c r="V48" i="12"/>
  <c r="AD52" i="12"/>
  <c r="V56" i="12"/>
  <c r="AD60" i="12"/>
  <c r="V64" i="12"/>
  <c r="AD68" i="12"/>
  <c r="V72" i="12"/>
  <c r="AD76" i="12"/>
  <c r="V80" i="12"/>
  <c r="AD84" i="12"/>
  <c r="V88" i="12"/>
  <c r="AD92" i="12"/>
  <c r="V96" i="12"/>
  <c r="AD100" i="12"/>
  <c r="V104" i="12"/>
  <c r="AD108" i="12"/>
  <c r="V112" i="12"/>
  <c r="AD116" i="12"/>
  <c r="V120" i="12"/>
  <c r="AD124" i="12"/>
  <c r="AD125" i="12"/>
  <c r="V129" i="12"/>
  <c r="AD133" i="12"/>
  <c r="V137" i="12"/>
  <c r="AD141" i="12"/>
  <c r="V145" i="12"/>
  <c r="AD149" i="12"/>
  <c r="V153" i="12"/>
  <c r="AD157" i="12"/>
  <c r="V161" i="12"/>
  <c r="AD165" i="12"/>
  <c r="V169" i="12"/>
  <c r="AD173" i="12"/>
  <c r="V177" i="12"/>
  <c r="V178" i="12"/>
  <c r="AD182" i="12"/>
  <c r="V186" i="12"/>
  <c r="AD190" i="12"/>
  <c r="V194" i="12"/>
  <c r="AD198" i="12"/>
  <c r="V202" i="12"/>
  <c r="AD206" i="12"/>
  <c r="V210" i="12"/>
  <c r="AD214" i="12"/>
  <c r="V218" i="12"/>
  <c r="AD222" i="12"/>
  <c r="V226" i="12"/>
  <c r="AD230" i="12"/>
  <c r="V234" i="12"/>
  <c r="AD238" i="12"/>
  <c r="V242" i="12"/>
  <c r="AD246" i="12"/>
  <c r="V250" i="12"/>
  <c r="V255" i="12"/>
  <c r="V260" i="12"/>
  <c r="AE288" i="12"/>
  <c r="AE293" i="12"/>
  <c r="AE296" i="12"/>
  <c r="AD25" i="12"/>
  <c r="AD35" i="12"/>
  <c r="V49" i="12"/>
  <c r="AD53" i="12"/>
  <c r="V57" i="12"/>
  <c r="V3" i="12"/>
  <c r="V2" i="12"/>
  <c r="AD6" i="12"/>
  <c r="U10" i="12"/>
  <c r="V11" i="12"/>
  <c r="AD15" i="12"/>
  <c r="V19" i="12"/>
  <c r="AD23" i="12"/>
  <c r="V27" i="12"/>
  <c r="U28" i="12"/>
  <c r="V29" i="12"/>
  <c r="AD33" i="12"/>
  <c r="V37" i="12"/>
  <c r="AD41" i="12"/>
  <c r="AD42" i="12"/>
  <c r="AD43" i="12"/>
  <c r="V47" i="12"/>
  <c r="AD51" i="12"/>
  <c r="V55" i="12"/>
  <c r="AD59" i="12"/>
  <c r="V63" i="12"/>
  <c r="AD67" i="12"/>
  <c r="V71" i="12"/>
  <c r="AD75" i="12"/>
  <c r="V79" i="12"/>
  <c r="AD83" i="12"/>
  <c r="V87" i="12"/>
  <c r="AD91" i="12"/>
  <c r="V95" i="12"/>
  <c r="AD99" i="12"/>
  <c r="V103" i="12"/>
  <c r="AD107" i="12"/>
  <c r="V111" i="12"/>
  <c r="AD115" i="12"/>
  <c r="V119" i="12"/>
  <c r="AD123" i="12"/>
  <c r="V128" i="12"/>
  <c r="AD132" i="12"/>
  <c r="V136" i="12"/>
  <c r="AD140" i="12"/>
  <c r="V144" i="12"/>
  <c r="AD148" i="12"/>
  <c r="V152" i="12"/>
  <c r="AD156" i="12"/>
  <c r="V160" i="12"/>
  <c r="AD164" i="12"/>
  <c r="V168" i="12"/>
  <c r="AD172" i="12"/>
  <c r="V176" i="12"/>
  <c r="AD181" i="12"/>
  <c r="V185" i="12"/>
  <c r="AD189" i="12"/>
  <c r="V193" i="12"/>
  <c r="AD197" i="12"/>
  <c r="V201" i="12"/>
  <c r="AD205" i="12"/>
  <c r="V209" i="12"/>
  <c r="AD213" i="12"/>
  <c r="V217" i="12"/>
  <c r="AD221" i="12"/>
  <c r="V225" i="12"/>
  <c r="AD229" i="12"/>
  <c r="V233" i="12"/>
  <c r="AD237" i="12"/>
  <c r="V241" i="12"/>
  <c r="D18" i="12" s="1"/>
  <c r="AD245" i="12"/>
  <c r="V249" i="12"/>
  <c r="AD253" i="12"/>
  <c r="V259" i="12"/>
  <c r="V266" i="12"/>
  <c r="V270" i="12"/>
  <c r="V276" i="12"/>
  <c r="AD282" i="12"/>
  <c r="AD284" i="12"/>
  <c r="AE286" i="12"/>
  <c r="AE291" i="12"/>
  <c r="V13" i="12"/>
  <c r="AD17" i="12"/>
  <c r="V21" i="12"/>
  <c r="V39" i="12"/>
  <c r="AD45" i="12"/>
  <c r="AD5" i="12"/>
  <c r="V9" i="12"/>
  <c r="V10" i="12"/>
  <c r="AD14" i="12"/>
  <c r="V18" i="12"/>
  <c r="AD22" i="12"/>
  <c r="V26" i="12"/>
  <c r="V28" i="12"/>
  <c r="AD32" i="12"/>
  <c r="V36" i="12"/>
  <c r="AD40" i="12"/>
  <c r="V46" i="12"/>
  <c r="AD50" i="12"/>
  <c r="V54" i="12"/>
  <c r="AD58" i="12"/>
  <c r="V62" i="12"/>
  <c r="AD66" i="12"/>
  <c r="V70" i="12"/>
  <c r="AD74" i="12"/>
  <c r="V78" i="12"/>
  <c r="D17" i="12" s="1"/>
  <c r="AD82" i="12"/>
  <c r="V86" i="12"/>
  <c r="AD90" i="12"/>
  <c r="V94" i="12"/>
  <c r="AD98" i="12"/>
  <c r="V102" i="12"/>
  <c r="AD106" i="12"/>
  <c r="V110" i="12"/>
  <c r="AD114" i="12"/>
  <c r="V118" i="12"/>
  <c r="AD122" i="12"/>
  <c r="V127" i="12"/>
  <c r="AD131" i="12"/>
  <c r="V135" i="12"/>
  <c r="AD139" i="12"/>
  <c r="V143" i="12"/>
  <c r="AD147" i="12"/>
  <c r="V151" i="12"/>
  <c r="AD155" i="12"/>
  <c r="V159" i="12"/>
  <c r="AD163" i="12"/>
  <c r="V167" i="12"/>
  <c r="AD171" i="12"/>
  <c r="V175" i="12"/>
  <c r="AD180" i="12"/>
  <c r="V184" i="12"/>
  <c r="AD188" i="12"/>
  <c r="V192" i="12"/>
  <c r="AD196" i="12"/>
  <c r="V200" i="12"/>
  <c r="AD204" i="12"/>
  <c r="V208" i="12"/>
  <c r="AD212" i="12"/>
  <c r="V216" i="12"/>
  <c r="AD220" i="12"/>
  <c r="V224" i="12"/>
  <c r="AD228" i="12"/>
  <c r="V232" i="12"/>
  <c r="AD236" i="12"/>
  <c r="V240" i="12"/>
  <c r="AD244" i="12"/>
  <c r="V248" i="12"/>
  <c r="AD252" i="12"/>
  <c r="AD257" i="12"/>
  <c r="AD261" i="12"/>
  <c r="V269" i="12"/>
  <c r="V273" i="12"/>
  <c r="AD274" i="12"/>
  <c r="AD277" i="12"/>
  <c r="AE294" i="12"/>
  <c r="AD4" i="12"/>
  <c r="AD21" i="12"/>
  <c r="V25" i="12"/>
  <c r="AD31" i="12"/>
  <c r="V35" i="12"/>
  <c r="AD39" i="12"/>
  <c r="V45" i="12"/>
  <c r="AD49" i="12"/>
  <c r="V53" i="12"/>
  <c r="AD57" i="12"/>
  <c r="V61" i="12"/>
  <c r="AD65" i="12"/>
  <c r="V69" i="12"/>
  <c r="AD73" i="12"/>
  <c r="V77" i="12"/>
  <c r="AD81" i="12"/>
  <c r="V85" i="12"/>
  <c r="AD89" i="12"/>
  <c r="V93" i="12"/>
  <c r="AD97" i="12"/>
  <c r="V101" i="12"/>
  <c r="AD105" i="12"/>
  <c r="V109" i="12"/>
  <c r="AD113" i="12"/>
  <c r="V117" i="12"/>
  <c r="AD121" i="12"/>
  <c r="V125" i="12"/>
  <c r="V126" i="12"/>
  <c r="AD130" i="12"/>
  <c r="V134" i="12"/>
  <c r="AD138" i="12"/>
  <c r="V142" i="12"/>
  <c r="AD146" i="12"/>
  <c r="V150" i="12"/>
  <c r="AD154" i="12"/>
  <c r="V158" i="12"/>
  <c r="AD162" i="12"/>
  <c r="V166" i="12"/>
  <c r="AD170" i="12"/>
  <c r="V174" i="12"/>
  <c r="AD179" i="12"/>
  <c r="V183" i="12"/>
  <c r="AD187" i="12"/>
  <c r="V191" i="12"/>
  <c r="AD195" i="12"/>
  <c r="V199" i="12"/>
  <c r="AD203" i="12"/>
  <c r="V207" i="12"/>
  <c r="AD211" i="12"/>
  <c r="V215" i="12"/>
  <c r="AD219" i="12"/>
  <c r="V223" i="12"/>
  <c r="AD227" i="12"/>
  <c r="V231" i="12"/>
  <c r="AD235" i="12"/>
  <c r="V239" i="12"/>
  <c r="AD243" i="12"/>
  <c r="V247" i="12"/>
  <c r="AD251" i="12"/>
  <c r="AD256" i="12"/>
  <c r="AD297" i="12"/>
  <c r="V8" i="12"/>
  <c r="AD13" i="12"/>
  <c r="V17" i="12"/>
  <c r="AD3" i="12"/>
  <c r="V7" i="12"/>
  <c r="AD12" i="12"/>
  <c r="V16" i="12"/>
  <c r="D16" i="12" s="1"/>
  <c r="AD20" i="12"/>
  <c r="V24" i="12"/>
  <c r="AD30" i="12"/>
  <c r="V34" i="12"/>
  <c r="AD38" i="12"/>
  <c r="V42" i="12"/>
  <c r="U43" i="12"/>
  <c r="V44" i="12"/>
  <c r="AD48" i="12"/>
  <c r="V52" i="12"/>
  <c r="AD56" i="12"/>
  <c r="V60" i="12"/>
  <c r="AD64" i="12"/>
  <c r="V68" i="12"/>
  <c r="AD72" i="12"/>
  <c r="V76" i="12"/>
  <c r="AD80" i="12"/>
  <c r="V84" i="12"/>
  <c r="AD88" i="12"/>
  <c r="V92" i="12"/>
  <c r="AD96" i="12"/>
  <c r="V100" i="12"/>
  <c r="AD104" i="12"/>
  <c r="V108" i="12"/>
  <c r="AD112" i="12"/>
  <c r="V116" i="12"/>
  <c r="AD120" i="12"/>
  <c r="V124" i="12"/>
  <c r="AD129" i="12"/>
  <c r="V133" i="12"/>
  <c r="AD137" i="12"/>
  <c r="V141" i="12"/>
  <c r="AD145" i="12"/>
  <c r="V149" i="12"/>
  <c r="AD153" i="12"/>
  <c r="V157" i="12"/>
  <c r="AD161" i="12"/>
  <c r="V165" i="12"/>
  <c r="AD169" i="12"/>
  <c r="V173" i="12"/>
  <c r="AD177" i="12"/>
  <c r="AD178" i="12"/>
  <c r="V182" i="12"/>
  <c r="AD186" i="12"/>
  <c r="V190" i="12"/>
  <c r="AD194" i="12"/>
  <c r="V198" i="12"/>
  <c r="AD202" i="12"/>
  <c r="V206" i="12"/>
  <c r="AD210" i="12"/>
  <c r="V214" i="12"/>
  <c r="AD218" i="12"/>
  <c r="V222" i="12"/>
  <c r="AD226" i="12"/>
  <c r="V230" i="12"/>
  <c r="AD234" i="12"/>
  <c r="V238" i="12"/>
  <c r="AD242" i="12"/>
  <c r="V246" i="12"/>
  <c r="AD250" i="12"/>
  <c r="AD255" i="12"/>
  <c r="AD260" i="12"/>
  <c r="V268" i="12"/>
  <c r="V280" i="12"/>
  <c r="W283" i="12"/>
  <c r="AD285" i="12"/>
  <c r="AD292" i="12"/>
  <c r="AE295" i="12"/>
  <c r="V31" i="12"/>
  <c r="AD61" i="12"/>
  <c r="V65" i="12"/>
  <c r="AD69" i="12"/>
  <c r="V73" i="12"/>
  <c r="AD77" i="12"/>
  <c r="V81" i="12"/>
  <c r="AD85" i="12"/>
  <c r="V89" i="12"/>
  <c r="AD93" i="12"/>
  <c r="V97" i="12"/>
  <c r="AD101" i="12"/>
  <c r="V105" i="12"/>
  <c r="AD109" i="12"/>
  <c r="V113" i="12"/>
  <c r="AD117" i="12"/>
  <c r="V121" i="12"/>
  <c r="AD126" i="12"/>
  <c r="V130" i="12"/>
  <c r="AD134" i="12"/>
  <c r="V138" i="12"/>
  <c r="AD142" i="12"/>
  <c r="V146" i="12"/>
  <c r="AD150" i="12"/>
  <c r="V154" i="12"/>
  <c r="AD158" i="12"/>
  <c r="V162" i="12"/>
  <c r="AD166" i="12"/>
  <c r="V170" i="12"/>
  <c r="AD174" i="12"/>
  <c r="U178" i="12"/>
  <c r="V179" i="12"/>
  <c r="AD183" i="12"/>
  <c r="V187" i="12"/>
  <c r="AD191" i="12"/>
  <c r="V195" i="12"/>
  <c r="AD199" i="12"/>
  <c r="V203" i="12"/>
  <c r="AD207" i="12"/>
  <c r="V211" i="12"/>
  <c r="AD215" i="12"/>
  <c r="V219" i="12"/>
  <c r="AD223" i="12"/>
  <c r="V227" i="12"/>
  <c r="AD231" i="12"/>
  <c r="V235" i="12"/>
  <c r="AD239" i="12"/>
  <c r="V243" i="12"/>
  <c r="AD247" i="12"/>
  <c r="V251" i="12"/>
  <c r="V256" i="12"/>
  <c r="V261" i="12"/>
  <c r="AD268" i="12"/>
  <c r="AD272" i="12"/>
  <c r="V274" i="12"/>
  <c r="AD293" i="12"/>
  <c r="AA288" i="12"/>
  <c r="AA289" i="12"/>
  <c r="AA290" i="12"/>
  <c r="AA291" i="12"/>
  <c r="AA292" i="12"/>
  <c r="AA293" i="12"/>
  <c r="W294" i="12"/>
  <c r="W295" i="12"/>
  <c r="AA294" i="12"/>
  <c r="AA296" i="12"/>
  <c r="U8" i="12"/>
  <c r="U57" i="12"/>
  <c r="U6" i="12"/>
  <c r="U60" i="12"/>
  <c r="AC65" i="12"/>
  <c r="U66" i="12"/>
  <c r="U12" i="12"/>
  <c r="U35" i="12"/>
  <c r="AB29" i="12"/>
  <c r="T45" i="12"/>
  <c r="X61" i="12"/>
  <c r="X93" i="12"/>
  <c r="AB77" i="12"/>
  <c r="X13" i="12"/>
  <c r="T13" i="12"/>
  <c r="X29" i="12"/>
  <c r="T61" i="12"/>
  <c r="X77" i="12"/>
  <c r="T93" i="12"/>
  <c r="AB109" i="12"/>
  <c r="X125" i="12"/>
  <c r="T29" i="12"/>
  <c r="AB45" i="12"/>
  <c r="T77" i="12"/>
  <c r="X109" i="12"/>
  <c r="T125" i="12"/>
  <c r="AB182" i="12"/>
  <c r="T233" i="12"/>
  <c r="AB13" i="12"/>
  <c r="X45" i="12"/>
  <c r="AB61" i="12"/>
  <c r="AB93" i="12"/>
  <c r="X182" i="12"/>
  <c r="AE297" i="12"/>
  <c r="AE273" i="12"/>
  <c r="AE284" i="12"/>
  <c r="AD281" i="12"/>
  <c r="AD286" i="12"/>
  <c r="AC34" i="12"/>
  <c r="AC59" i="12"/>
  <c r="AC177" i="12"/>
  <c r="AC4" i="12"/>
  <c r="AC5" i="12"/>
  <c r="AC7" i="12"/>
  <c r="AC9" i="12"/>
  <c r="AC11" i="12"/>
  <c r="AC56" i="12"/>
  <c r="AA295" i="12"/>
  <c r="Z281" i="12"/>
  <c r="Z285" i="12"/>
  <c r="W274" i="12"/>
  <c r="W281" i="12"/>
  <c r="W291" i="12"/>
  <c r="W292" i="12"/>
  <c r="W297" i="12"/>
  <c r="W284" i="12"/>
  <c r="W286" i="12"/>
  <c r="W289" i="12"/>
  <c r="W279" i="12"/>
  <c r="W285" i="12"/>
  <c r="W290" i="12"/>
  <c r="V285" i="12"/>
  <c r="V289" i="12"/>
  <c r="V293" i="12"/>
  <c r="V277" i="12"/>
  <c r="V292" i="12"/>
  <c r="V284" i="12"/>
  <c r="V290" i="12"/>
  <c r="T182" i="12"/>
  <c r="Y21" i="12"/>
  <c r="Y50" i="12"/>
  <c r="AC2" i="12"/>
  <c r="U3" i="12"/>
  <c r="AC14" i="12"/>
  <c r="U15" i="12"/>
  <c r="AC30" i="12"/>
  <c r="U31" i="12"/>
  <c r="AC38" i="12"/>
  <c r="U39" i="12"/>
  <c r="Y58" i="12"/>
  <c r="Y71" i="12"/>
  <c r="Y96" i="12"/>
  <c r="U2" i="12"/>
  <c r="AC3" i="12"/>
  <c r="U4" i="12"/>
  <c r="AC19" i="12"/>
  <c r="U20" i="12"/>
  <c r="AC22" i="12"/>
  <c r="U23" i="12"/>
  <c r="AC48" i="12"/>
  <c r="U49" i="12"/>
  <c r="AC51" i="12"/>
  <c r="U52" i="12"/>
  <c r="Y63" i="12"/>
  <c r="Y104" i="12"/>
  <c r="U291" i="12"/>
  <c r="U287" i="12"/>
  <c r="U241" i="12"/>
  <c r="C18" i="12" s="1"/>
  <c r="U233" i="12"/>
  <c r="U226" i="12"/>
  <c r="U224" i="12"/>
  <c r="U217" i="12"/>
  <c r="U210" i="12"/>
  <c r="U208" i="12"/>
  <c r="U201" i="12"/>
  <c r="U273" i="12"/>
  <c r="U256" i="12"/>
  <c r="U240" i="12"/>
  <c r="U238" i="12"/>
  <c r="U236" i="12"/>
  <c r="U222" i="12"/>
  <c r="U220" i="12"/>
  <c r="U206" i="12"/>
  <c r="U204" i="12"/>
  <c r="U197" i="12"/>
  <c r="U194" i="12"/>
  <c r="U192" i="12"/>
  <c r="U190" i="12"/>
  <c r="U188" i="12"/>
  <c r="U186" i="12"/>
  <c r="U184" i="12"/>
  <c r="U285" i="12"/>
  <c r="U242" i="12"/>
  <c r="U234" i="12"/>
  <c r="U232" i="12"/>
  <c r="U225" i="12"/>
  <c r="U218" i="12"/>
  <c r="U216" i="12"/>
  <c r="U209" i="12"/>
  <c r="U202" i="12"/>
  <c r="U200" i="12"/>
  <c r="U181" i="12"/>
  <c r="U179" i="12"/>
  <c r="U177" i="12"/>
  <c r="U175" i="12"/>
  <c r="U173" i="12"/>
  <c r="U171" i="12"/>
  <c r="U169" i="12"/>
  <c r="U167" i="12"/>
  <c r="U165" i="12"/>
  <c r="U163" i="12"/>
  <c r="U161" i="12"/>
  <c r="U159" i="12"/>
  <c r="U157" i="12"/>
  <c r="U155" i="12"/>
  <c r="U153" i="12"/>
  <c r="U151" i="12"/>
  <c r="U149" i="12"/>
  <c r="U147" i="12"/>
  <c r="U145" i="12"/>
  <c r="U143" i="12"/>
  <c r="U141" i="12"/>
  <c r="U139" i="12"/>
  <c r="U137" i="12"/>
  <c r="U135" i="12"/>
  <c r="U133" i="12"/>
  <c r="U131" i="12"/>
  <c r="U129" i="12"/>
  <c r="U214" i="12"/>
  <c r="U183" i="12"/>
  <c r="U182" i="12"/>
  <c r="U176" i="12"/>
  <c r="U128" i="12"/>
  <c r="U126" i="12"/>
  <c r="U125" i="12"/>
  <c r="U107" i="12"/>
  <c r="U105" i="12"/>
  <c r="U103" i="12"/>
  <c r="U101" i="12"/>
  <c r="U99" i="12"/>
  <c r="U97" i="12"/>
  <c r="U95" i="12"/>
  <c r="U76" i="12"/>
  <c r="U260" i="12"/>
  <c r="U228" i="12"/>
  <c r="U174" i="12"/>
  <c r="U170" i="12"/>
  <c r="U166" i="12"/>
  <c r="U162" i="12"/>
  <c r="U158" i="12"/>
  <c r="U154" i="12"/>
  <c r="U150" i="12"/>
  <c r="U146" i="12"/>
  <c r="U142" i="12"/>
  <c r="U138" i="12"/>
  <c r="U134" i="12"/>
  <c r="U130" i="12"/>
  <c r="U123" i="12"/>
  <c r="U121" i="12"/>
  <c r="U119" i="12"/>
  <c r="U117" i="12"/>
  <c r="U115" i="12"/>
  <c r="U113" i="12"/>
  <c r="U111" i="12"/>
  <c r="U92" i="12"/>
  <c r="U90" i="12"/>
  <c r="U88" i="12"/>
  <c r="U86" i="12"/>
  <c r="U84" i="12"/>
  <c r="U82" i="12"/>
  <c r="U80" i="12"/>
  <c r="U78" i="12"/>
  <c r="C17" i="12" s="1"/>
  <c r="U77" i="12"/>
  <c r="U230" i="12"/>
  <c r="U198" i="12"/>
  <c r="U196" i="12"/>
  <c r="U195" i="12"/>
  <c r="U193" i="12"/>
  <c r="U191" i="12"/>
  <c r="U189" i="12"/>
  <c r="U187" i="12"/>
  <c r="U180" i="12"/>
  <c r="U127" i="12"/>
  <c r="U108" i="12"/>
  <c r="U106" i="12"/>
  <c r="U104" i="12"/>
  <c r="U102" i="12"/>
  <c r="U100" i="12"/>
  <c r="U98" i="12"/>
  <c r="U96" i="12"/>
  <c r="U94" i="12"/>
  <c r="U93" i="12"/>
  <c r="U75" i="12"/>
  <c r="U73" i="12"/>
  <c r="U71" i="12"/>
  <c r="U69" i="12"/>
  <c r="U67" i="12"/>
  <c r="U65" i="12"/>
  <c r="U63" i="12"/>
  <c r="U44" i="12"/>
  <c r="U42" i="12"/>
  <c r="U40" i="12"/>
  <c r="U38" i="12"/>
  <c r="U36" i="12"/>
  <c r="U34" i="12"/>
  <c r="U32" i="12"/>
  <c r="U30" i="12"/>
  <c r="U29" i="12"/>
  <c r="Y283" i="12"/>
  <c r="Y260" i="12"/>
  <c r="Y230" i="12"/>
  <c r="Y214" i="12"/>
  <c r="Y198" i="12"/>
  <c r="Y196" i="12"/>
  <c r="Y193" i="12"/>
  <c r="Y191" i="12"/>
  <c r="Y189" i="12"/>
  <c r="Y187" i="12"/>
  <c r="Y241" i="12"/>
  <c r="G18" i="12" s="1"/>
  <c r="Y233" i="12"/>
  <c r="Y226" i="12"/>
  <c r="Y224" i="12"/>
  <c r="Y217" i="12"/>
  <c r="Y210" i="12"/>
  <c r="Y208" i="12"/>
  <c r="Y201" i="12"/>
  <c r="Y180" i="12"/>
  <c r="Y178" i="12"/>
  <c r="Y176" i="12"/>
  <c r="Y174" i="12"/>
  <c r="Y269" i="12"/>
  <c r="Y240" i="12"/>
  <c r="Y238" i="12"/>
  <c r="Y222" i="12"/>
  <c r="Y206" i="12"/>
  <c r="Y197" i="12"/>
  <c r="Y194" i="12"/>
  <c r="Y192" i="12"/>
  <c r="Y190" i="12"/>
  <c r="Y188" i="12"/>
  <c r="Y186" i="12"/>
  <c r="Y184" i="12"/>
  <c r="Y218" i="12"/>
  <c r="Y185" i="12"/>
  <c r="Y182" i="12"/>
  <c r="Y181" i="12"/>
  <c r="Y173" i="12"/>
  <c r="Y172" i="12"/>
  <c r="Y169" i="12"/>
  <c r="Y168" i="12"/>
  <c r="Y165" i="12"/>
  <c r="Y164" i="12"/>
  <c r="Y161" i="12"/>
  <c r="Y160" i="12"/>
  <c r="Y157" i="12"/>
  <c r="Y156" i="12"/>
  <c r="Y153" i="12"/>
  <c r="Y152" i="12"/>
  <c r="Y149" i="12"/>
  <c r="Y148" i="12"/>
  <c r="Y145" i="12"/>
  <c r="Y144" i="12"/>
  <c r="Y141" i="12"/>
  <c r="Y140" i="12"/>
  <c r="Y137" i="12"/>
  <c r="Y136" i="12"/>
  <c r="Y133" i="12"/>
  <c r="Y132" i="12"/>
  <c r="Y129" i="12"/>
  <c r="Y125" i="12"/>
  <c r="Y124" i="12"/>
  <c r="Y122" i="12"/>
  <c r="Y120" i="12"/>
  <c r="Y118" i="12"/>
  <c r="Y116" i="12"/>
  <c r="Y114" i="12"/>
  <c r="Y112" i="12"/>
  <c r="Y110" i="12"/>
  <c r="Y91" i="12"/>
  <c r="Y89" i="12"/>
  <c r="Y87" i="12"/>
  <c r="Y85" i="12"/>
  <c r="Y83" i="12"/>
  <c r="Y81" i="12"/>
  <c r="Y79" i="12"/>
  <c r="Y242" i="12"/>
  <c r="Y232" i="12"/>
  <c r="Y225" i="12"/>
  <c r="Y200" i="12"/>
  <c r="Y183" i="12"/>
  <c r="Y179" i="12"/>
  <c r="Y128" i="12"/>
  <c r="Y126" i="12"/>
  <c r="Y107" i="12"/>
  <c r="Y105" i="12"/>
  <c r="Y103" i="12"/>
  <c r="Y101" i="12"/>
  <c r="Y99" i="12"/>
  <c r="Y97" i="12"/>
  <c r="Y95" i="12"/>
  <c r="Y77" i="12"/>
  <c r="Y76" i="12"/>
  <c r="Y74" i="12"/>
  <c r="Y72" i="12"/>
  <c r="Y70" i="12"/>
  <c r="Y68" i="12"/>
  <c r="Y66" i="12"/>
  <c r="Y64" i="12"/>
  <c r="Y62" i="12"/>
  <c r="Y297" i="12"/>
  <c r="Y271" i="12"/>
  <c r="Y234" i="12"/>
  <c r="Y202" i="12"/>
  <c r="Y177" i="12"/>
  <c r="Y171" i="12"/>
  <c r="Y170" i="12"/>
  <c r="Y167" i="12"/>
  <c r="Y166" i="12"/>
  <c r="Y163" i="12"/>
  <c r="Y162" i="12"/>
  <c r="Y159" i="12"/>
  <c r="Y158" i="12"/>
  <c r="Y155" i="12"/>
  <c r="Y154" i="12"/>
  <c r="Y151" i="12"/>
  <c r="Y150" i="12"/>
  <c r="Y147" i="12"/>
  <c r="Y146" i="12"/>
  <c r="Y143" i="12"/>
  <c r="Y142" i="12"/>
  <c r="Y139" i="12"/>
  <c r="Y138" i="12"/>
  <c r="Y135" i="12"/>
  <c r="Y134" i="12"/>
  <c r="Y131" i="12"/>
  <c r="Y130" i="12"/>
  <c r="Y123" i="12"/>
  <c r="Y121" i="12"/>
  <c r="Y119" i="12"/>
  <c r="Y117" i="12"/>
  <c r="Y115" i="12"/>
  <c r="Y113" i="12"/>
  <c r="Y111" i="12"/>
  <c r="Y93" i="12"/>
  <c r="Y92" i="12"/>
  <c r="Y90" i="12"/>
  <c r="Y88" i="12"/>
  <c r="Y86" i="12"/>
  <c r="Y84" i="12"/>
  <c r="Y82" i="12"/>
  <c r="Y80" i="12"/>
  <c r="Y78" i="12"/>
  <c r="G17" i="12" s="1"/>
  <c r="Y59" i="12"/>
  <c r="Y57" i="12"/>
  <c r="Y55" i="12"/>
  <c r="Y53" i="12"/>
  <c r="Y51" i="12"/>
  <c r="Y49" i="12"/>
  <c r="Y47" i="12"/>
  <c r="Y29" i="12"/>
  <c r="Y28" i="12"/>
  <c r="Y26" i="12"/>
  <c r="Y24" i="12"/>
  <c r="Y22" i="12"/>
  <c r="Y20" i="12"/>
  <c r="Y18" i="12"/>
  <c r="Y16" i="12"/>
  <c r="G16" i="12" s="1"/>
  <c r="Y14" i="12"/>
  <c r="AC297" i="12"/>
  <c r="AC286" i="12"/>
  <c r="AC281" i="12"/>
  <c r="AC270" i="12"/>
  <c r="AC248" i="12"/>
  <c r="AC242" i="12"/>
  <c r="AC236" i="12"/>
  <c r="AC234" i="12"/>
  <c r="AC232" i="12"/>
  <c r="AC225" i="12"/>
  <c r="AC220" i="12"/>
  <c r="AC218" i="12"/>
  <c r="AC216" i="12"/>
  <c r="AC209" i="12"/>
  <c r="AC204" i="12"/>
  <c r="AC202" i="12"/>
  <c r="AC200" i="12"/>
  <c r="AC277" i="12"/>
  <c r="AC267" i="12"/>
  <c r="AC263" i="12"/>
  <c r="AC244" i="12"/>
  <c r="AC230" i="12"/>
  <c r="AC214" i="12"/>
  <c r="AC198" i="12"/>
  <c r="AC196" i="12"/>
  <c r="AC193" i="12"/>
  <c r="AC191" i="12"/>
  <c r="AC189" i="12"/>
  <c r="AC187" i="12"/>
  <c r="AC185" i="12"/>
  <c r="AC183" i="12"/>
  <c r="AC241" i="12"/>
  <c r="K18" i="12" s="1"/>
  <c r="AC233" i="12"/>
  <c r="AC228" i="12"/>
  <c r="AC226" i="12"/>
  <c r="AC224" i="12"/>
  <c r="AC217" i="12"/>
  <c r="AC212" i="12"/>
  <c r="AC210" i="12"/>
  <c r="AC208" i="12"/>
  <c r="AC201" i="12"/>
  <c r="AC180" i="12"/>
  <c r="AC178" i="12"/>
  <c r="AC176" i="12"/>
  <c r="AC174" i="12"/>
  <c r="AC172" i="12"/>
  <c r="AC170" i="12"/>
  <c r="AC168" i="12"/>
  <c r="AC166" i="12"/>
  <c r="AC164" i="12"/>
  <c r="AC162" i="12"/>
  <c r="AC160" i="12"/>
  <c r="AC158" i="12"/>
  <c r="AC156" i="12"/>
  <c r="AC154" i="12"/>
  <c r="AC152" i="12"/>
  <c r="AC150" i="12"/>
  <c r="AC148" i="12"/>
  <c r="AC146" i="12"/>
  <c r="AC144" i="12"/>
  <c r="AC142" i="12"/>
  <c r="AC140" i="12"/>
  <c r="AC138" i="12"/>
  <c r="AC136" i="12"/>
  <c r="AC134" i="12"/>
  <c r="AC132" i="12"/>
  <c r="AC130" i="12"/>
  <c r="AC252" i="12"/>
  <c r="AC182" i="12"/>
  <c r="AC175" i="12"/>
  <c r="AC127" i="12"/>
  <c r="AC125" i="12"/>
  <c r="AC108" i="12"/>
  <c r="AC106" i="12"/>
  <c r="AC104" i="12"/>
  <c r="AC102" i="12"/>
  <c r="AC100" i="12"/>
  <c r="AC98" i="12"/>
  <c r="AC96" i="12"/>
  <c r="AC94" i="12"/>
  <c r="AC75" i="12"/>
  <c r="AC222" i="12"/>
  <c r="AC181" i="12"/>
  <c r="AC173" i="12"/>
  <c r="AC169" i="12"/>
  <c r="AC165" i="12"/>
  <c r="AC161" i="12"/>
  <c r="AC157" i="12"/>
  <c r="AC153" i="12"/>
  <c r="AC149" i="12"/>
  <c r="AC145" i="12"/>
  <c r="AC141" i="12"/>
  <c r="AC137" i="12"/>
  <c r="AC133" i="12"/>
  <c r="AC129" i="12"/>
  <c r="AC124" i="12"/>
  <c r="AC122" i="12"/>
  <c r="AC120" i="12"/>
  <c r="AC118" i="12"/>
  <c r="AC116" i="12"/>
  <c r="AC114" i="12"/>
  <c r="AC112" i="12"/>
  <c r="AC110" i="12"/>
  <c r="AC91" i="12"/>
  <c r="AC89" i="12"/>
  <c r="AC87" i="12"/>
  <c r="AC85" i="12"/>
  <c r="AC83" i="12"/>
  <c r="AC81" i="12"/>
  <c r="AC79" i="12"/>
  <c r="AC77" i="12"/>
  <c r="AC60" i="12"/>
  <c r="AC261" i="12"/>
  <c r="AC197" i="12"/>
  <c r="AC194" i="12"/>
  <c r="AC192" i="12"/>
  <c r="AC190" i="12"/>
  <c r="AC188" i="12"/>
  <c r="AC186" i="12"/>
  <c r="AC179" i="12"/>
  <c r="AC128" i="12"/>
  <c r="AC126" i="12"/>
  <c r="AC107" i="12"/>
  <c r="AC105" i="12"/>
  <c r="AC103" i="12"/>
  <c r="AC101" i="12"/>
  <c r="AC99" i="12"/>
  <c r="AC97" i="12"/>
  <c r="AC95" i="12"/>
  <c r="AC93" i="12"/>
  <c r="AC76" i="12"/>
  <c r="AC74" i="12"/>
  <c r="AC72" i="12"/>
  <c r="AC70" i="12"/>
  <c r="AC68" i="12"/>
  <c r="AC66" i="12"/>
  <c r="AC64" i="12"/>
  <c r="AC62" i="12"/>
  <c r="AC43" i="12"/>
  <c r="AC41" i="12"/>
  <c r="AC39" i="12"/>
  <c r="AC37" i="12"/>
  <c r="AC35" i="12"/>
  <c r="AC33" i="12"/>
  <c r="AC31" i="12"/>
  <c r="AC29" i="12"/>
  <c r="Y3" i="12"/>
  <c r="Y5" i="12"/>
  <c r="Y7" i="12"/>
  <c r="Y9" i="12"/>
  <c r="Y11" i="12"/>
  <c r="AC17" i="12"/>
  <c r="U18" i="12"/>
  <c r="Y19" i="12"/>
  <c r="AC20" i="12"/>
  <c r="U21" i="12"/>
  <c r="AC25" i="12"/>
  <c r="U26" i="12"/>
  <c r="Y27" i="12"/>
  <c r="AC28" i="12"/>
  <c r="Y30" i="12"/>
  <c r="Y33" i="12"/>
  <c r="Y34" i="12"/>
  <c r="Y37" i="12"/>
  <c r="Y38" i="12"/>
  <c r="Y41" i="12"/>
  <c r="Y42" i="12"/>
  <c r="AC46" i="12"/>
  <c r="U47" i="12"/>
  <c r="Y48" i="12"/>
  <c r="AC49" i="12"/>
  <c r="U50" i="12"/>
  <c r="AC54" i="12"/>
  <c r="U55" i="12"/>
  <c r="Y56" i="12"/>
  <c r="AC57" i="12"/>
  <c r="U58" i="12"/>
  <c r="Y65" i="12"/>
  <c r="AC67" i="12"/>
  <c r="U68" i="12"/>
  <c r="Y73" i="12"/>
  <c r="AC78" i="12"/>
  <c r="K17" i="12" s="1"/>
  <c r="U79" i="12"/>
  <c r="AC80" i="12"/>
  <c r="U81" i="12"/>
  <c r="AC82" i="12"/>
  <c r="U83" i="12"/>
  <c r="AC84" i="12"/>
  <c r="U85" i="12"/>
  <c r="AC86" i="12"/>
  <c r="U87" i="12"/>
  <c r="AC88" i="12"/>
  <c r="U89" i="12"/>
  <c r="AC90" i="12"/>
  <c r="U91" i="12"/>
  <c r="AC92" i="12"/>
  <c r="Y94" i="12"/>
  <c r="Y102" i="12"/>
  <c r="U109" i="12"/>
  <c r="Y109" i="12"/>
  <c r="AC109" i="12"/>
  <c r="U110" i="12"/>
  <c r="AC111" i="12"/>
  <c r="U112" i="12"/>
  <c r="AC113" i="12"/>
  <c r="U114" i="12"/>
  <c r="AC115" i="12"/>
  <c r="U116" i="12"/>
  <c r="AC117" i="12"/>
  <c r="U118" i="12"/>
  <c r="AC119" i="12"/>
  <c r="U120" i="12"/>
  <c r="AC121" i="12"/>
  <c r="U122" i="12"/>
  <c r="AC123" i="12"/>
  <c r="U124" i="12"/>
  <c r="AC135" i="12"/>
  <c r="U136" i="12"/>
  <c r="AC143" i="12"/>
  <c r="U144" i="12"/>
  <c r="AC151" i="12"/>
  <c r="U152" i="12"/>
  <c r="AC159" i="12"/>
  <c r="U160" i="12"/>
  <c r="AC167" i="12"/>
  <c r="U168" i="12"/>
  <c r="Y216" i="12"/>
  <c r="Y285" i="12"/>
  <c r="Y286" i="12"/>
  <c r="AC6" i="12"/>
  <c r="U7" i="12"/>
  <c r="AC15" i="12"/>
  <c r="U16" i="12"/>
  <c r="C16" i="12" s="1"/>
  <c r="Y17" i="12"/>
  <c r="AC23" i="12"/>
  <c r="U24" i="12"/>
  <c r="Y25" i="12"/>
  <c r="AC26" i="12"/>
  <c r="U27" i="12"/>
  <c r="AC32" i="12"/>
  <c r="U33" i="12"/>
  <c r="AC36" i="12"/>
  <c r="U37" i="12"/>
  <c r="AC40" i="12"/>
  <c r="U41" i="12"/>
  <c r="AC44" i="12"/>
  <c r="Y46" i="12"/>
  <c r="AC47" i="12"/>
  <c r="U48" i="12"/>
  <c r="AC52" i="12"/>
  <c r="U53" i="12"/>
  <c r="Y54" i="12"/>
  <c r="AC55" i="12"/>
  <c r="U56" i="12"/>
  <c r="U61" i="12"/>
  <c r="Y61" i="12"/>
  <c r="AC61" i="12"/>
  <c r="U62" i="12"/>
  <c r="Y67" i="12"/>
  <c r="AC69" i="12"/>
  <c r="U70" i="12"/>
  <c r="Y75" i="12"/>
  <c r="Y100" i="12"/>
  <c r="Y108" i="12"/>
  <c r="AC184" i="12"/>
  <c r="U185" i="12"/>
  <c r="AC206" i="12"/>
  <c r="Y209" i="12"/>
  <c r="U212" i="12"/>
  <c r="U5" i="12"/>
  <c r="AC8" i="12"/>
  <c r="U9" i="12"/>
  <c r="AC10" i="12"/>
  <c r="U11" i="12"/>
  <c r="AC12" i="12"/>
  <c r="AC18" i="12"/>
  <c r="U19" i="12"/>
  <c r="Y2" i="12"/>
  <c r="Y4" i="12"/>
  <c r="Y6" i="12"/>
  <c r="Y8" i="12"/>
  <c r="Y10" i="12"/>
  <c r="Y12" i="12"/>
  <c r="U13" i="12"/>
  <c r="Y13" i="12"/>
  <c r="AC13" i="12"/>
  <c r="U14" i="12"/>
  <c r="Y15" i="12"/>
  <c r="AC16" i="12"/>
  <c r="K16" i="12" s="1"/>
  <c r="U17" i="12"/>
  <c r="AC21" i="12"/>
  <c r="U22" i="12"/>
  <c r="Y23" i="12"/>
  <c r="AC24" i="12"/>
  <c r="U25" i="12"/>
  <c r="Y31" i="12"/>
  <c r="Y32" i="12"/>
  <c r="Y35" i="12"/>
  <c r="Y36" i="12"/>
  <c r="Y39" i="12"/>
  <c r="Y40" i="12"/>
  <c r="Y43" i="12"/>
  <c r="Y44" i="12"/>
  <c r="U45" i="12"/>
  <c r="Y45" i="12"/>
  <c r="AC45" i="12"/>
  <c r="U46" i="12"/>
  <c r="AC50" i="12"/>
  <c r="U51" i="12"/>
  <c r="Y52" i="12"/>
  <c r="AC53" i="12"/>
  <c r="U54" i="12"/>
  <c r="AC58" i="12"/>
  <c r="U59" i="12"/>
  <c r="Y60" i="12"/>
  <c r="AC63" i="12"/>
  <c r="U64" i="12"/>
  <c r="Y69" i="12"/>
  <c r="AC71" i="12"/>
  <c r="U72" i="12"/>
  <c r="Y98" i="12"/>
  <c r="Y106" i="12"/>
  <c r="AC131" i="12"/>
  <c r="U132" i="12"/>
  <c r="AC139" i="12"/>
  <c r="U140" i="12"/>
  <c r="AC147" i="12"/>
  <c r="U148" i="12"/>
  <c r="AC155" i="12"/>
  <c r="U156" i="12"/>
  <c r="AC163" i="12"/>
  <c r="U164" i="12"/>
  <c r="AC171" i="12"/>
  <c r="U172" i="12"/>
  <c r="Y175" i="12"/>
  <c r="T9" i="12"/>
  <c r="X9" i="12"/>
  <c r="AB9" i="12"/>
  <c r="T25" i="12"/>
  <c r="X25" i="12"/>
  <c r="AB25" i="12"/>
  <c r="T41" i="12"/>
  <c r="X41" i="12"/>
  <c r="AB41" i="12"/>
  <c r="T57" i="12"/>
  <c r="X57" i="12"/>
  <c r="AB57" i="12"/>
  <c r="T73" i="12"/>
  <c r="X73" i="12"/>
  <c r="AB73" i="12"/>
  <c r="T89" i="12"/>
  <c r="X89" i="12"/>
  <c r="AB89" i="12"/>
  <c r="T105" i="12"/>
  <c r="X105" i="12"/>
  <c r="AB105" i="12"/>
  <c r="T121" i="12"/>
  <c r="X121" i="12"/>
  <c r="AB121" i="12"/>
  <c r="T137" i="12"/>
  <c r="X137" i="12"/>
  <c r="AB137" i="12"/>
  <c r="T166" i="12"/>
  <c r="X166" i="12"/>
  <c r="AB166" i="12"/>
  <c r="AB246" i="12"/>
  <c r="T5" i="12"/>
  <c r="X5" i="12"/>
  <c r="AB5" i="12"/>
  <c r="T21" i="12"/>
  <c r="X21" i="12"/>
  <c r="AB21" i="12"/>
  <c r="T37" i="12"/>
  <c r="X37" i="12"/>
  <c r="AB37" i="12"/>
  <c r="T53" i="12"/>
  <c r="X53" i="12"/>
  <c r="AB53" i="12"/>
  <c r="T69" i="12"/>
  <c r="X69" i="12"/>
  <c r="AB69" i="12"/>
  <c r="T85" i="12"/>
  <c r="X85" i="12"/>
  <c r="AB85" i="12"/>
  <c r="T101" i="12"/>
  <c r="X101" i="12"/>
  <c r="AB101" i="12"/>
  <c r="T117" i="12"/>
  <c r="X117" i="12"/>
  <c r="AB117" i="12"/>
  <c r="T133" i="12"/>
  <c r="X133" i="12"/>
  <c r="AB133" i="12"/>
  <c r="T150" i="12"/>
  <c r="X150" i="12"/>
  <c r="AB150" i="12"/>
  <c r="X205" i="12"/>
  <c r="T217" i="12"/>
  <c r="X217" i="12"/>
  <c r="AB217" i="12"/>
  <c r="T243" i="12"/>
  <c r="T17" i="12"/>
  <c r="X17" i="12"/>
  <c r="AB17" i="12"/>
  <c r="T33" i="12"/>
  <c r="X33" i="12"/>
  <c r="AB33" i="12"/>
  <c r="T49" i="12"/>
  <c r="X49" i="12"/>
  <c r="AB49" i="12"/>
  <c r="T65" i="12"/>
  <c r="X65" i="12"/>
  <c r="AB65" i="12"/>
  <c r="T81" i="12"/>
  <c r="X81" i="12"/>
  <c r="AB81" i="12"/>
  <c r="T97" i="12"/>
  <c r="X97" i="12"/>
  <c r="AB97" i="12"/>
  <c r="T113" i="12"/>
  <c r="X113" i="12"/>
  <c r="AB113" i="12"/>
  <c r="T129" i="12"/>
  <c r="X129" i="12"/>
  <c r="AB129" i="12"/>
  <c r="X237" i="12"/>
  <c r="AB297" i="12"/>
  <c r="AB293" i="12"/>
  <c r="AB289" i="12"/>
  <c r="AB285" i="12"/>
  <c r="AB281" i="12"/>
  <c r="AB277" i="12"/>
  <c r="AB273" i="12"/>
  <c r="AB269" i="12"/>
  <c r="AB265" i="12"/>
  <c r="AB261" i="12"/>
  <c r="AB292" i="12"/>
  <c r="AB286" i="12"/>
  <c r="AB283" i="12"/>
  <c r="AB276" i="12"/>
  <c r="AB270" i="12"/>
  <c r="AB267" i="12"/>
  <c r="AB260" i="12"/>
  <c r="AB256" i="12"/>
  <c r="AB252" i="12"/>
  <c r="AB248" i="12"/>
  <c r="AB244" i="12"/>
  <c r="AB240" i="12"/>
  <c r="AB236" i="12"/>
  <c r="AB232" i="12"/>
  <c r="AB228" i="12"/>
  <c r="AB224" i="12"/>
  <c r="AB220" i="12"/>
  <c r="AB216" i="12"/>
  <c r="AB212" i="12"/>
  <c r="AB208" i="12"/>
  <c r="AB204" i="12"/>
  <c r="AB200" i="12"/>
  <c r="AB196" i="12"/>
  <c r="AB296" i="12"/>
  <c r="AB290" i="12"/>
  <c r="AB287" i="12"/>
  <c r="AB280" i="12"/>
  <c r="AB274" i="12"/>
  <c r="AB271" i="12"/>
  <c r="AB264" i="12"/>
  <c r="AB259" i="12"/>
  <c r="AB255" i="12"/>
  <c r="AB251" i="12"/>
  <c r="AB247" i="12"/>
  <c r="AB294" i="12"/>
  <c r="AB288" i="12"/>
  <c r="AB263" i="12"/>
  <c r="AB258" i="12"/>
  <c r="AB243" i="12"/>
  <c r="AB241" i="12"/>
  <c r="J18" i="12" s="1"/>
  <c r="AB279" i="12"/>
  <c r="AB268" i="12"/>
  <c r="AB266" i="12"/>
  <c r="AB257" i="12"/>
  <c r="AB254" i="12"/>
  <c r="AB238" i="12"/>
  <c r="AB230" i="12"/>
  <c r="AB222" i="12"/>
  <c r="AB214" i="12"/>
  <c r="AB206" i="12"/>
  <c r="AB198" i="12"/>
  <c r="AB291" i="12"/>
  <c r="AB282" i="12"/>
  <c r="AB275" i="12"/>
  <c r="AB272" i="12"/>
  <c r="AB253" i="12"/>
  <c r="AB245" i="12"/>
  <c r="AB242" i="12"/>
  <c r="AB237" i="12"/>
  <c r="AB229" i="12"/>
  <c r="AB221" i="12"/>
  <c r="AB213" i="12"/>
  <c r="AB205" i="12"/>
  <c r="AB193" i="12"/>
  <c r="AB189" i="12"/>
  <c r="AB185" i="12"/>
  <c r="AB181" i="12"/>
  <c r="AB177" i="12"/>
  <c r="AB173" i="12"/>
  <c r="AB169" i="12"/>
  <c r="AB165" i="12"/>
  <c r="AB161" i="12"/>
  <c r="AB157" i="12"/>
  <c r="AB153" i="12"/>
  <c r="AB149" i="12"/>
  <c r="AB145" i="12"/>
  <c r="AB141" i="12"/>
  <c r="AB295" i="12"/>
  <c r="AB250" i="12"/>
  <c r="AB231" i="12"/>
  <c r="AB223" i="12"/>
  <c r="AB215" i="12"/>
  <c r="AB207" i="12"/>
  <c r="AB199" i="12"/>
  <c r="AB197" i="12"/>
  <c r="AB192" i="12"/>
  <c r="AB188" i="12"/>
  <c r="AB184" i="12"/>
  <c r="AB180" i="12"/>
  <c r="AB176" i="12"/>
  <c r="AB172" i="12"/>
  <c r="AB168" i="12"/>
  <c r="AB164" i="12"/>
  <c r="AB160" i="12"/>
  <c r="AB156" i="12"/>
  <c r="AB152" i="12"/>
  <c r="AB148" i="12"/>
  <c r="AB144" i="12"/>
  <c r="AB140" i="12"/>
  <c r="AB262" i="12"/>
  <c r="AB249" i="12"/>
  <c r="AB234" i="12"/>
  <c r="AB226" i="12"/>
  <c r="AB218" i="12"/>
  <c r="AB210" i="12"/>
  <c r="AB202" i="12"/>
  <c r="AB191" i="12"/>
  <c r="AB187" i="12"/>
  <c r="AB183" i="12"/>
  <c r="AB179" i="12"/>
  <c r="AB175" i="12"/>
  <c r="AB171" i="12"/>
  <c r="AB167" i="12"/>
  <c r="AB163" i="12"/>
  <c r="AB159" i="12"/>
  <c r="AB155" i="12"/>
  <c r="AB151" i="12"/>
  <c r="AB147" i="12"/>
  <c r="AB143" i="12"/>
  <c r="AB139" i="12"/>
  <c r="T6" i="12"/>
  <c r="T10" i="12"/>
  <c r="X10" i="12"/>
  <c r="AB10" i="12"/>
  <c r="T14" i="12"/>
  <c r="X14" i="12"/>
  <c r="AB14" i="12"/>
  <c r="T18" i="12"/>
  <c r="X18" i="12"/>
  <c r="AB18" i="12"/>
  <c r="T22" i="12"/>
  <c r="X22" i="12"/>
  <c r="AB22" i="12"/>
  <c r="T26" i="12"/>
  <c r="X26" i="12"/>
  <c r="AB26" i="12"/>
  <c r="T30" i="12"/>
  <c r="X30" i="12"/>
  <c r="AB30" i="12"/>
  <c r="T34" i="12"/>
  <c r="X34" i="12"/>
  <c r="AB34" i="12"/>
  <c r="T38" i="12"/>
  <c r="X38" i="12"/>
  <c r="AB38" i="12"/>
  <c r="T42" i="12"/>
  <c r="X42" i="12"/>
  <c r="AB42" i="12"/>
  <c r="T46" i="12"/>
  <c r="X46" i="12"/>
  <c r="AB46" i="12"/>
  <c r="T50" i="12"/>
  <c r="X50" i="12"/>
  <c r="AB50" i="12"/>
  <c r="T54" i="12"/>
  <c r="X54" i="12"/>
  <c r="AB54" i="12"/>
  <c r="T58" i="12"/>
  <c r="X58" i="12"/>
  <c r="AB58" i="12"/>
  <c r="T62" i="12"/>
  <c r="X62" i="12"/>
  <c r="AB62" i="12"/>
  <c r="T66" i="12"/>
  <c r="X66" i="12"/>
  <c r="AB66" i="12"/>
  <c r="T70" i="12"/>
  <c r="X70" i="12"/>
  <c r="AB70" i="12"/>
  <c r="T74" i="12"/>
  <c r="X74" i="12"/>
  <c r="AB74" i="12"/>
  <c r="T78" i="12"/>
  <c r="B17" i="12" s="1"/>
  <c r="X78" i="12"/>
  <c r="F17" i="12" s="1"/>
  <c r="AB78" i="12"/>
  <c r="J17" i="12" s="1"/>
  <c r="T82" i="12"/>
  <c r="X82" i="12"/>
  <c r="AB82" i="12"/>
  <c r="T86" i="12"/>
  <c r="X86" i="12"/>
  <c r="AB86" i="12"/>
  <c r="T90" i="12"/>
  <c r="X90" i="12"/>
  <c r="AB90" i="12"/>
  <c r="T94" i="12"/>
  <c r="X94" i="12"/>
  <c r="AB94" i="12"/>
  <c r="T98" i="12"/>
  <c r="X98" i="12"/>
  <c r="AB98" i="12"/>
  <c r="T102" i="12"/>
  <c r="X102" i="12"/>
  <c r="AB102" i="12"/>
  <c r="T106" i="12"/>
  <c r="X106" i="12"/>
  <c r="AB106" i="12"/>
  <c r="T110" i="12"/>
  <c r="X110" i="12"/>
  <c r="AB110" i="12"/>
  <c r="T114" i="12"/>
  <c r="X114" i="12"/>
  <c r="AB114" i="12"/>
  <c r="T118" i="12"/>
  <c r="X118" i="12"/>
  <c r="AB118" i="12"/>
  <c r="T122" i="12"/>
  <c r="X122" i="12"/>
  <c r="AB122" i="12"/>
  <c r="T126" i="12"/>
  <c r="X126" i="12"/>
  <c r="AB126" i="12"/>
  <c r="T130" i="12"/>
  <c r="X130" i="12"/>
  <c r="AB130" i="12"/>
  <c r="T134" i="12"/>
  <c r="X134" i="12"/>
  <c r="AB134" i="12"/>
  <c r="T138" i="12"/>
  <c r="X138" i="12"/>
  <c r="AB138" i="12"/>
  <c r="T140" i="12"/>
  <c r="T146" i="12"/>
  <c r="X146" i="12"/>
  <c r="AB146" i="12"/>
  <c r="T162" i="12"/>
  <c r="X162" i="12"/>
  <c r="AB162" i="12"/>
  <c r="T178" i="12"/>
  <c r="X178" i="12"/>
  <c r="AB178" i="12"/>
  <c r="T194" i="12"/>
  <c r="X194" i="12"/>
  <c r="AB194" i="12"/>
  <c r="AB203" i="12"/>
  <c r="T209" i="12"/>
  <c r="X209" i="12"/>
  <c r="AB209" i="12"/>
  <c r="X229" i="12"/>
  <c r="AB235" i="12"/>
  <c r="X254" i="12"/>
  <c r="AB284" i="12"/>
  <c r="X297" i="12"/>
  <c r="X293" i="12"/>
  <c r="X289" i="12"/>
  <c r="X285" i="12"/>
  <c r="X281" i="12"/>
  <c r="X277" i="12"/>
  <c r="X273" i="12"/>
  <c r="X269" i="12"/>
  <c r="X265" i="12"/>
  <c r="X261" i="12"/>
  <c r="X296" i="12"/>
  <c r="X287" i="12"/>
  <c r="X286" i="12"/>
  <c r="X280" i="12"/>
  <c r="X271" i="12"/>
  <c r="X270" i="12"/>
  <c r="X264" i="12"/>
  <c r="X260" i="12"/>
  <c r="X256" i="12"/>
  <c r="X252" i="12"/>
  <c r="X248" i="12"/>
  <c r="X244" i="12"/>
  <c r="X240" i="12"/>
  <c r="X236" i="12"/>
  <c r="X232" i="12"/>
  <c r="X228" i="12"/>
  <c r="X224" i="12"/>
  <c r="X220" i="12"/>
  <c r="X216" i="12"/>
  <c r="X212" i="12"/>
  <c r="X208" i="12"/>
  <c r="X204" i="12"/>
  <c r="X200" i="12"/>
  <c r="X196" i="12"/>
  <c r="X291" i="12"/>
  <c r="X290" i="12"/>
  <c r="X284" i="12"/>
  <c r="X275" i="12"/>
  <c r="X274" i="12"/>
  <c r="X268" i="12"/>
  <c r="X259" i="12"/>
  <c r="X255" i="12"/>
  <c r="X251" i="12"/>
  <c r="X247" i="12"/>
  <c r="X295" i="12"/>
  <c r="X276" i="12"/>
  <c r="X262" i="12"/>
  <c r="X241" i="12"/>
  <c r="F18" i="12" s="1"/>
  <c r="X292" i="12"/>
  <c r="X278" i="12"/>
  <c r="X266" i="12"/>
  <c r="X257" i="12"/>
  <c r="X239" i="12"/>
  <c r="X238" i="12"/>
  <c r="X231" i="12"/>
  <c r="X230" i="12"/>
  <c r="X223" i="12"/>
  <c r="X222" i="12"/>
  <c r="X215" i="12"/>
  <c r="X214" i="12"/>
  <c r="X207" i="12"/>
  <c r="X206" i="12"/>
  <c r="X199" i="12"/>
  <c r="X198" i="12"/>
  <c r="X258" i="12"/>
  <c r="X250" i="12"/>
  <c r="X243" i="12"/>
  <c r="X242" i="12"/>
  <c r="X193" i="12"/>
  <c r="X189" i="12"/>
  <c r="X185" i="12"/>
  <c r="X181" i="12"/>
  <c r="X177" i="12"/>
  <c r="X173" i="12"/>
  <c r="X169" i="12"/>
  <c r="X165" i="12"/>
  <c r="X161" i="12"/>
  <c r="X157" i="12"/>
  <c r="X153" i="12"/>
  <c r="X149" i="12"/>
  <c r="X145" i="12"/>
  <c r="X141" i="12"/>
  <c r="X267" i="12"/>
  <c r="X249" i="12"/>
  <c r="X197" i="12"/>
  <c r="X192" i="12"/>
  <c r="X188" i="12"/>
  <c r="X184" i="12"/>
  <c r="X180" i="12"/>
  <c r="X176" i="12"/>
  <c r="X172" i="12"/>
  <c r="X168" i="12"/>
  <c r="X164" i="12"/>
  <c r="X160" i="12"/>
  <c r="X156" i="12"/>
  <c r="X152" i="12"/>
  <c r="X148" i="12"/>
  <c r="X144" i="12"/>
  <c r="X140" i="12"/>
  <c r="X288" i="12"/>
  <c r="X263" i="12"/>
  <c r="X246" i="12"/>
  <c r="X235" i="12"/>
  <c r="X234" i="12"/>
  <c r="X227" i="12"/>
  <c r="X226" i="12"/>
  <c r="X219" i="12"/>
  <c r="X218" i="12"/>
  <c r="X211" i="12"/>
  <c r="X210" i="12"/>
  <c r="X203" i="12"/>
  <c r="X202" i="12"/>
  <c r="X195" i="12"/>
  <c r="X191" i="12"/>
  <c r="X187" i="12"/>
  <c r="X183" i="12"/>
  <c r="X179" i="12"/>
  <c r="X175" i="12"/>
  <c r="X171" i="12"/>
  <c r="X167" i="12"/>
  <c r="X163" i="12"/>
  <c r="X159" i="12"/>
  <c r="X155" i="12"/>
  <c r="X151" i="12"/>
  <c r="X147" i="12"/>
  <c r="X143" i="12"/>
  <c r="X139" i="12"/>
  <c r="X2" i="12"/>
  <c r="AB2" i="12"/>
  <c r="T3" i="12"/>
  <c r="X3" i="12"/>
  <c r="AB3" i="12"/>
  <c r="T7" i="12"/>
  <c r="X7" i="12"/>
  <c r="AB7" i="12"/>
  <c r="T11" i="12"/>
  <c r="X11" i="12"/>
  <c r="AB11" i="12"/>
  <c r="T15" i="12"/>
  <c r="X15" i="12"/>
  <c r="AB15" i="12"/>
  <c r="T19" i="12"/>
  <c r="X19" i="12"/>
  <c r="AB19" i="12"/>
  <c r="T23" i="12"/>
  <c r="X23" i="12"/>
  <c r="AB23" i="12"/>
  <c r="T27" i="12"/>
  <c r="X27" i="12"/>
  <c r="AB27" i="12"/>
  <c r="T31" i="12"/>
  <c r="X31" i="12"/>
  <c r="AB31" i="12"/>
  <c r="T35" i="12"/>
  <c r="X35" i="12"/>
  <c r="AB35" i="12"/>
  <c r="T39" i="12"/>
  <c r="X39" i="12"/>
  <c r="AB39" i="12"/>
  <c r="T43" i="12"/>
  <c r="X43" i="12"/>
  <c r="AB43" i="12"/>
  <c r="T47" i="12"/>
  <c r="X47" i="12"/>
  <c r="AB47" i="12"/>
  <c r="T51" i="12"/>
  <c r="X51" i="12"/>
  <c r="AB51" i="12"/>
  <c r="T55" i="12"/>
  <c r="X55" i="12"/>
  <c r="AB55" i="12"/>
  <c r="T59" i="12"/>
  <c r="X59" i="12"/>
  <c r="AB59" i="12"/>
  <c r="T63" i="12"/>
  <c r="X63" i="12"/>
  <c r="AB63" i="12"/>
  <c r="T67" i="12"/>
  <c r="X67" i="12"/>
  <c r="AB67" i="12"/>
  <c r="T71" i="12"/>
  <c r="X71" i="12"/>
  <c r="AB71" i="12"/>
  <c r="T75" i="12"/>
  <c r="X75" i="12"/>
  <c r="AB75" i="12"/>
  <c r="T79" i="12"/>
  <c r="X79" i="12"/>
  <c r="AB79" i="12"/>
  <c r="T83" i="12"/>
  <c r="X83" i="12"/>
  <c r="AB83" i="12"/>
  <c r="T87" i="12"/>
  <c r="X87" i="12"/>
  <c r="AB87" i="12"/>
  <c r="T91" i="12"/>
  <c r="X91" i="12"/>
  <c r="AB91" i="12"/>
  <c r="T95" i="12"/>
  <c r="X95" i="12"/>
  <c r="AB95" i="12"/>
  <c r="T99" i="12"/>
  <c r="X99" i="12"/>
  <c r="AB99" i="12"/>
  <c r="T103" i="12"/>
  <c r="X103" i="12"/>
  <c r="AB103" i="12"/>
  <c r="T107" i="12"/>
  <c r="X107" i="12"/>
  <c r="AB107" i="12"/>
  <c r="T111" i="12"/>
  <c r="X111" i="12"/>
  <c r="AB111" i="12"/>
  <c r="T115" i="12"/>
  <c r="X115" i="12"/>
  <c r="AB115" i="12"/>
  <c r="T119" i="12"/>
  <c r="X119" i="12"/>
  <c r="AB119" i="12"/>
  <c r="T123" i="12"/>
  <c r="X123" i="12"/>
  <c r="AB123" i="12"/>
  <c r="T127" i="12"/>
  <c r="X127" i="12"/>
  <c r="AB127" i="12"/>
  <c r="T131" i="12"/>
  <c r="X131" i="12"/>
  <c r="AB131" i="12"/>
  <c r="T135" i="12"/>
  <c r="X135" i="12"/>
  <c r="AB135" i="12"/>
  <c r="T139" i="12"/>
  <c r="T142" i="12"/>
  <c r="X142" i="12"/>
  <c r="AB142" i="12"/>
  <c r="T158" i="12"/>
  <c r="X158" i="12"/>
  <c r="AB158" i="12"/>
  <c r="T174" i="12"/>
  <c r="X174" i="12"/>
  <c r="AB174" i="12"/>
  <c r="T190" i="12"/>
  <c r="X190" i="12"/>
  <c r="AB190" i="12"/>
  <c r="T201" i="12"/>
  <c r="X201" i="12"/>
  <c r="AB201" i="12"/>
  <c r="X221" i="12"/>
  <c r="AB227" i="12"/>
  <c r="X233" i="12"/>
  <c r="AB233" i="12"/>
  <c r="X245" i="12"/>
  <c r="X253" i="12"/>
  <c r="X282" i="12"/>
  <c r="X294" i="12"/>
  <c r="T297" i="12"/>
  <c r="T293" i="12"/>
  <c r="T289" i="12"/>
  <c r="T285" i="12"/>
  <c r="T281" i="12"/>
  <c r="T277" i="12"/>
  <c r="T273" i="12"/>
  <c r="T269" i="12"/>
  <c r="T265" i="12"/>
  <c r="T261" i="12"/>
  <c r="T291" i="12"/>
  <c r="T286" i="12"/>
  <c r="T284" i="12"/>
  <c r="T275" i="12"/>
  <c r="T270" i="12"/>
  <c r="T268" i="12"/>
  <c r="T260" i="12"/>
  <c r="T256" i="12"/>
  <c r="T252" i="12"/>
  <c r="T248" i="12"/>
  <c r="T244" i="12"/>
  <c r="T240" i="12"/>
  <c r="T236" i="12"/>
  <c r="T232" i="12"/>
  <c r="T228" i="12"/>
  <c r="T224" i="12"/>
  <c r="T220" i="12"/>
  <c r="T216" i="12"/>
  <c r="T212" i="12"/>
  <c r="T208" i="12"/>
  <c r="T204" i="12"/>
  <c r="T200" i="12"/>
  <c r="T196" i="12"/>
  <c r="T295" i="12"/>
  <c r="T290" i="12"/>
  <c r="T288" i="12"/>
  <c r="T279" i="12"/>
  <c r="T274" i="12"/>
  <c r="T272" i="12"/>
  <c r="T263" i="12"/>
  <c r="T259" i="12"/>
  <c r="T255" i="12"/>
  <c r="T251" i="12"/>
  <c r="T247" i="12"/>
  <c r="T294" i="12"/>
  <c r="T292" i="12"/>
  <c r="T267" i="12"/>
  <c r="T264" i="12"/>
  <c r="T258" i="12"/>
  <c r="T241" i="12"/>
  <c r="B18" i="12" s="1"/>
  <c r="T239" i="12"/>
  <c r="T283" i="12"/>
  <c r="T280" i="12"/>
  <c r="T266" i="12"/>
  <c r="T257" i="12"/>
  <c r="T254" i="12"/>
  <c r="T250" i="12"/>
  <c r="T246" i="12"/>
  <c r="T238" i="12"/>
  <c r="T230" i="12"/>
  <c r="T222" i="12"/>
  <c r="T214" i="12"/>
  <c r="T206" i="12"/>
  <c r="T198" i="12"/>
  <c r="T249" i="12"/>
  <c r="T242" i="12"/>
  <c r="T193" i="12"/>
  <c r="T189" i="12"/>
  <c r="T185" i="12"/>
  <c r="T181" i="12"/>
  <c r="T177" i="12"/>
  <c r="T173" i="12"/>
  <c r="T169" i="12"/>
  <c r="T165" i="12"/>
  <c r="T161" i="12"/>
  <c r="T157" i="12"/>
  <c r="T153" i="12"/>
  <c r="T149" i="12"/>
  <c r="T145" i="12"/>
  <c r="T141" i="12"/>
  <c r="T287" i="12"/>
  <c r="T276" i="12"/>
  <c r="T262" i="12"/>
  <c r="T235" i="12"/>
  <c r="T227" i="12"/>
  <c r="T219" i="12"/>
  <c r="T211" i="12"/>
  <c r="T203" i="12"/>
  <c r="T197" i="12"/>
  <c r="T192" i="12"/>
  <c r="T188" i="12"/>
  <c r="T184" i="12"/>
  <c r="T180" i="12"/>
  <c r="T176" i="12"/>
  <c r="T172" i="12"/>
  <c r="T168" i="12"/>
  <c r="T164" i="12"/>
  <c r="T160" i="12"/>
  <c r="T156" i="12"/>
  <c r="T152" i="12"/>
  <c r="T148" i="12"/>
  <c r="T144" i="12"/>
  <c r="T296" i="12"/>
  <c r="T282" i="12"/>
  <c r="T278" i="12"/>
  <c r="T271" i="12"/>
  <c r="T253" i="12"/>
  <c r="T245" i="12"/>
  <c r="T237" i="12"/>
  <c r="T234" i="12"/>
  <c r="T231" i="12"/>
  <c r="T229" i="12"/>
  <c r="T226" i="12"/>
  <c r="T223" i="12"/>
  <c r="T221" i="12"/>
  <c r="T218" i="12"/>
  <c r="T215" i="12"/>
  <c r="T213" i="12"/>
  <c r="T210" i="12"/>
  <c r="T207" i="12"/>
  <c r="T205" i="12"/>
  <c r="T202" i="12"/>
  <c r="T199" i="12"/>
  <c r="T195" i="12"/>
  <c r="T191" i="12"/>
  <c r="T187" i="12"/>
  <c r="T183" i="12"/>
  <c r="T179" i="12"/>
  <c r="T175" i="12"/>
  <c r="T171" i="12"/>
  <c r="T167" i="12"/>
  <c r="T163" i="12"/>
  <c r="T159" i="12"/>
  <c r="T155" i="12"/>
  <c r="T151" i="12"/>
  <c r="T147" i="12"/>
  <c r="T143" i="12"/>
  <c r="X6" i="12"/>
  <c r="AB6" i="12"/>
  <c r="T4" i="12"/>
  <c r="X4" i="12"/>
  <c r="AB4" i="12"/>
  <c r="T8" i="12"/>
  <c r="X8" i="12"/>
  <c r="AB8" i="12"/>
  <c r="T12" i="12"/>
  <c r="X12" i="12"/>
  <c r="AB12" i="12"/>
  <c r="T16" i="12"/>
  <c r="B16" i="12" s="1"/>
  <c r="X16" i="12"/>
  <c r="F16" i="12" s="1"/>
  <c r="AB16" i="12"/>
  <c r="J16" i="12" s="1"/>
  <c r="T20" i="12"/>
  <c r="X20" i="12"/>
  <c r="AB20" i="12"/>
  <c r="T24" i="12"/>
  <c r="X24" i="12"/>
  <c r="AB24" i="12"/>
  <c r="T28" i="12"/>
  <c r="X28" i="12"/>
  <c r="AB28" i="12"/>
  <c r="T32" i="12"/>
  <c r="X32" i="12"/>
  <c r="AB32" i="12"/>
  <c r="T36" i="12"/>
  <c r="X36" i="12"/>
  <c r="AB36" i="12"/>
  <c r="T40" i="12"/>
  <c r="X40" i="12"/>
  <c r="AB40" i="12"/>
  <c r="T44" i="12"/>
  <c r="X44" i="12"/>
  <c r="AB44" i="12"/>
  <c r="T48" i="12"/>
  <c r="X48" i="12"/>
  <c r="AB48" i="12"/>
  <c r="T52" i="12"/>
  <c r="X52" i="12"/>
  <c r="AB52" i="12"/>
  <c r="T56" i="12"/>
  <c r="X56" i="12"/>
  <c r="AB56" i="12"/>
  <c r="T60" i="12"/>
  <c r="X60" i="12"/>
  <c r="AB60" i="12"/>
  <c r="T64" i="12"/>
  <c r="X64" i="12"/>
  <c r="AB64" i="12"/>
  <c r="T68" i="12"/>
  <c r="X68" i="12"/>
  <c r="AB68" i="12"/>
  <c r="T72" i="12"/>
  <c r="X72" i="12"/>
  <c r="AB72" i="12"/>
  <c r="T76" i="12"/>
  <c r="X76" i="12"/>
  <c r="AB76" i="12"/>
  <c r="T80" i="12"/>
  <c r="X80" i="12"/>
  <c r="AB80" i="12"/>
  <c r="T84" i="12"/>
  <c r="X84" i="12"/>
  <c r="AB84" i="12"/>
  <c r="T88" i="12"/>
  <c r="X88" i="12"/>
  <c r="AB88" i="12"/>
  <c r="T92" i="12"/>
  <c r="X92" i="12"/>
  <c r="AB92" i="12"/>
  <c r="T96" i="12"/>
  <c r="X96" i="12"/>
  <c r="AB96" i="12"/>
  <c r="T100" i="12"/>
  <c r="X100" i="12"/>
  <c r="AB100" i="12"/>
  <c r="T104" i="12"/>
  <c r="X104" i="12"/>
  <c r="AB104" i="12"/>
  <c r="T108" i="12"/>
  <c r="X108" i="12"/>
  <c r="AB108" i="12"/>
  <c r="T112" i="12"/>
  <c r="X112" i="12"/>
  <c r="AB112" i="12"/>
  <c r="T116" i="12"/>
  <c r="X116" i="12"/>
  <c r="AB116" i="12"/>
  <c r="T120" i="12"/>
  <c r="X120" i="12"/>
  <c r="AB120" i="12"/>
  <c r="T124" i="12"/>
  <c r="X124" i="12"/>
  <c r="AB124" i="12"/>
  <c r="T128" i="12"/>
  <c r="X128" i="12"/>
  <c r="AB128" i="12"/>
  <c r="T132" i="12"/>
  <c r="X132" i="12"/>
  <c r="AB132" i="12"/>
  <c r="T136" i="12"/>
  <c r="X136" i="12"/>
  <c r="AB136" i="12"/>
  <c r="T154" i="12"/>
  <c r="X154" i="12"/>
  <c r="AB154" i="12"/>
  <c r="T170" i="12"/>
  <c r="X170" i="12"/>
  <c r="AB170" i="12"/>
  <c r="T186" i="12"/>
  <c r="X186" i="12"/>
  <c r="AB186" i="12"/>
  <c r="AB195" i="12"/>
  <c r="X213" i="12"/>
  <c r="AB219" i="12"/>
  <c r="T225" i="12"/>
  <c r="X225" i="12"/>
  <c r="AB225" i="12"/>
  <c r="AB239" i="12"/>
  <c r="X272" i="12"/>
  <c r="AB278" i="12"/>
  <c r="X279" i="12"/>
  <c r="U296" i="12"/>
  <c r="U292" i="12"/>
  <c r="U288" i="12"/>
  <c r="U284" i="12"/>
  <c r="U280" i="12"/>
  <c r="U276" i="12"/>
  <c r="U272" i="12"/>
  <c r="U268" i="12"/>
  <c r="U264" i="12"/>
  <c r="U295" i="12"/>
  <c r="U293" i="12"/>
  <c r="U290" i="12"/>
  <c r="U279" i="12"/>
  <c r="U277" i="12"/>
  <c r="U274" i="12"/>
  <c r="U263" i="12"/>
  <c r="U261" i="12"/>
  <c r="U259" i="12"/>
  <c r="U255" i="12"/>
  <c r="U251" i="12"/>
  <c r="U247" i="12"/>
  <c r="U243" i="12"/>
  <c r="U239" i="12"/>
  <c r="U235" i="12"/>
  <c r="U231" i="12"/>
  <c r="U227" i="12"/>
  <c r="U223" i="12"/>
  <c r="U219" i="12"/>
  <c r="U215" i="12"/>
  <c r="U211" i="12"/>
  <c r="U207" i="12"/>
  <c r="U203" i="12"/>
  <c r="U199" i="12"/>
  <c r="U297" i="12"/>
  <c r="U294" i="12"/>
  <c r="U283" i="12"/>
  <c r="U281" i="12"/>
  <c r="U278" i="12"/>
  <c r="U267" i="12"/>
  <c r="U265" i="12"/>
  <c r="U262" i="12"/>
  <c r="U258" i="12"/>
  <c r="U254" i="12"/>
  <c r="U250" i="12"/>
  <c r="U246" i="12"/>
  <c r="U289" i="12"/>
  <c r="U270" i="12"/>
  <c r="U266" i="12"/>
  <c r="U257" i="12"/>
  <c r="U252" i="12"/>
  <c r="U248" i="12"/>
  <c r="U244" i="12"/>
  <c r="U286" i="12"/>
  <c r="U282" i="12"/>
  <c r="U275" i="12"/>
  <c r="U271" i="12"/>
  <c r="U269" i="12"/>
  <c r="U253" i="12"/>
  <c r="U249" i="12"/>
  <c r="U245" i="12"/>
  <c r="U237" i="12"/>
  <c r="U229" i="12"/>
  <c r="U221" i="12"/>
  <c r="U213" i="12"/>
  <c r="U205" i="12"/>
  <c r="Y296" i="12"/>
  <c r="Y292" i="12"/>
  <c r="Y288" i="12"/>
  <c r="Y284" i="12"/>
  <c r="Y280" i="12"/>
  <c r="Y276" i="12"/>
  <c r="Y272" i="12"/>
  <c r="Y268" i="12"/>
  <c r="Y264" i="12"/>
  <c r="Y291" i="12"/>
  <c r="Y290" i="12"/>
  <c r="Y289" i="12"/>
  <c r="Y275" i="12"/>
  <c r="Y274" i="12"/>
  <c r="Y273" i="12"/>
  <c r="Y259" i="12"/>
  <c r="Y255" i="12"/>
  <c r="Y251" i="12"/>
  <c r="Y247" i="12"/>
  <c r="Y243" i="12"/>
  <c r="Y239" i="12"/>
  <c r="Y235" i="12"/>
  <c r="Y231" i="12"/>
  <c r="Y227" i="12"/>
  <c r="Y223" i="12"/>
  <c r="Y219" i="12"/>
  <c r="Y215" i="12"/>
  <c r="Y211" i="12"/>
  <c r="Y207" i="12"/>
  <c r="Y203" i="12"/>
  <c r="Y199" i="12"/>
  <c r="Y195" i="12"/>
  <c r="Y295" i="12"/>
  <c r="Y294" i="12"/>
  <c r="Y293" i="12"/>
  <c r="Y279" i="12"/>
  <c r="Y278" i="12"/>
  <c r="Y277" i="12"/>
  <c r="Y263" i="12"/>
  <c r="Y262" i="12"/>
  <c r="Y261" i="12"/>
  <c r="Y258" i="12"/>
  <c r="Y254" i="12"/>
  <c r="Y250" i="12"/>
  <c r="Y246" i="12"/>
  <c r="Y287" i="12"/>
  <c r="Y266" i="12"/>
  <c r="Y265" i="12"/>
  <c r="Y257" i="12"/>
  <c r="Y256" i="12"/>
  <c r="Y282" i="12"/>
  <c r="Y281" i="12"/>
  <c r="Y270" i="12"/>
  <c r="Y267" i="12"/>
  <c r="Y253" i="12"/>
  <c r="Y252" i="12"/>
  <c r="Y249" i="12"/>
  <c r="Y248" i="12"/>
  <c r="Y245" i="12"/>
  <c r="Y244" i="12"/>
  <c r="Y237" i="12"/>
  <c r="Y236" i="12"/>
  <c r="Y229" i="12"/>
  <c r="Y228" i="12"/>
  <c r="Y221" i="12"/>
  <c r="Y220" i="12"/>
  <c r="Y213" i="12"/>
  <c r="Y212" i="12"/>
  <c r="Y205" i="12"/>
  <c r="Y204" i="12"/>
  <c r="AC296" i="12"/>
  <c r="AC292" i="12"/>
  <c r="AC288" i="12"/>
  <c r="AC284" i="12"/>
  <c r="AC280" i="12"/>
  <c r="AC276" i="12"/>
  <c r="AC272" i="12"/>
  <c r="AC268" i="12"/>
  <c r="AC264" i="12"/>
  <c r="AC260" i="12"/>
  <c r="AC290" i="12"/>
  <c r="AC287" i="12"/>
  <c r="AC285" i="12"/>
  <c r="AC274" i="12"/>
  <c r="AC271" i="12"/>
  <c r="AC269" i="12"/>
  <c r="AC259" i="12"/>
  <c r="AC255" i="12"/>
  <c r="AC251" i="12"/>
  <c r="AC247" i="12"/>
  <c r="AC243" i="12"/>
  <c r="AC239" i="12"/>
  <c r="AC235" i="12"/>
  <c r="AC231" i="12"/>
  <c r="AC227" i="12"/>
  <c r="AC223" i="12"/>
  <c r="AC219" i="12"/>
  <c r="AC215" i="12"/>
  <c r="AC211" i="12"/>
  <c r="AC207" i="12"/>
  <c r="AC203" i="12"/>
  <c r="AC199" i="12"/>
  <c r="AC195" i="12"/>
  <c r="AC294" i="12"/>
  <c r="AC291" i="12"/>
  <c r="AC289" i="12"/>
  <c r="AC278" i="12"/>
  <c r="AC275" i="12"/>
  <c r="AC273" i="12"/>
  <c r="AC262" i="12"/>
  <c r="AC258" i="12"/>
  <c r="AC254" i="12"/>
  <c r="AC250" i="12"/>
  <c r="AC246" i="12"/>
  <c r="AC293" i="12"/>
  <c r="AC283" i="12"/>
  <c r="AC279" i="12"/>
  <c r="AC266" i="12"/>
  <c r="AC257" i="12"/>
  <c r="AC240" i="12"/>
  <c r="AC238" i="12"/>
  <c r="AC295" i="12"/>
  <c r="AC282" i="12"/>
  <c r="AC265" i="12"/>
  <c r="AC256" i="12"/>
  <c r="AC253" i="12"/>
  <c r="AC249" i="12"/>
  <c r="AC245" i="12"/>
  <c r="AC237" i="12"/>
  <c r="AC229" i="12"/>
  <c r="AC221" i="12"/>
  <c r="AC213" i="12"/>
  <c r="AC205" i="12"/>
  <c r="V295" i="12"/>
  <c r="V291" i="12"/>
  <c r="V287" i="12"/>
  <c r="V283" i="12"/>
  <c r="V279" i="12"/>
  <c r="V275" i="12"/>
  <c r="V271" i="12"/>
  <c r="V267" i="12"/>
  <c r="V263" i="12"/>
  <c r="Z295" i="12"/>
  <c r="Z291" i="12"/>
  <c r="Z287" i="12"/>
  <c r="Z283" i="12"/>
  <c r="Z279" i="12"/>
  <c r="Z275" i="12"/>
  <c r="Z271" i="12"/>
  <c r="Z267" i="12"/>
  <c r="Z263" i="12"/>
  <c r="AD295" i="12"/>
  <c r="AD291" i="12"/>
  <c r="AD287" i="12"/>
  <c r="AD283" i="12"/>
  <c r="AD279" i="12"/>
  <c r="AD275" i="12"/>
  <c r="AD271" i="12"/>
  <c r="AD267" i="12"/>
  <c r="AD263" i="12"/>
  <c r="V254" i="12"/>
  <c r="Z254" i="12"/>
  <c r="AD254" i="12"/>
  <c r="V258" i="12"/>
  <c r="Z258" i="12"/>
  <c r="AD258" i="12"/>
  <c r="Z261" i="12"/>
  <c r="V262" i="12"/>
  <c r="Z262" i="12"/>
  <c r="AD262" i="12"/>
  <c r="AD264" i="12"/>
  <c r="V265" i="12"/>
  <c r="Z268" i="12"/>
  <c r="V272" i="12"/>
  <c r="AD273" i="12"/>
  <c r="Z277" i="12"/>
  <c r="V278" i="12"/>
  <c r="Z278" i="12"/>
  <c r="AD278" i="12"/>
  <c r="AD280" i="12"/>
  <c r="V281" i="12"/>
  <c r="Z284" i="12"/>
  <c r="V288" i="12"/>
  <c r="AD289" i="12"/>
  <c r="Z293" i="12"/>
  <c r="V294" i="12"/>
  <c r="Z294" i="12"/>
  <c r="AD294" i="12"/>
  <c r="AD296" i="12"/>
  <c r="V297" i="12"/>
</calcChain>
</file>

<file path=xl/sharedStrings.xml><?xml version="1.0" encoding="utf-8"?>
<sst xmlns="http://schemas.openxmlformats.org/spreadsheetml/2006/main" count="94" uniqueCount="44">
  <si>
    <t>May</t>
  </si>
  <si>
    <t>Grand Canyon RM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</si>
  <si>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</si>
  <si>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</si>
  <si>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</si>
  <si>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</si>
  <si>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</si>
  <si>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</si>
  <si>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</si>
  <si>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</si>
  <si>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</si>
  <si>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</si>
  <si>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</si>
  <si>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κ</t>
  </si>
  <si>
    <t>b</t>
  </si>
  <si>
    <r>
      <t>Input Values</t>
    </r>
    <r>
      <rPr>
        <b/>
        <sz val="10"/>
        <color rgb="FFFF0000"/>
        <rFont val="Arial"/>
        <family val="2"/>
      </rPr>
      <t xml:space="preserve"> (CHANGE THESE)</t>
    </r>
  </si>
  <si>
    <r>
      <t>β</t>
    </r>
    <r>
      <rPr>
        <vertAlign val="subscript"/>
        <sz val="10"/>
        <color theme="1"/>
        <rFont val="Arial"/>
        <family val="2"/>
      </rPr>
      <t>0</t>
    </r>
  </si>
  <si>
    <r>
      <t>β</t>
    </r>
    <r>
      <rPr>
        <vertAlign val="subscript"/>
        <sz val="10"/>
        <color theme="1"/>
        <rFont val="Arial"/>
        <family val="2"/>
      </rPr>
      <t>A</t>
    </r>
  </si>
  <si>
    <r>
      <t>β</t>
    </r>
    <r>
      <rPr>
        <vertAlign val="subscript"/>
        <sz val="10"/>
        <color theme="1"/>
        <rFont val="Arial"/>
        <family val="2"/>
      </rPr>
      <t>S</t>
    </r>
  </si>
  <si>
    <r>
      <t>Air temperature (</t>
    </r>
    <r>
      <rPr>
        <i/>
        <sz val="10"/>
        <color theme="1"/>
        <rFont val="Arial"/>
        <family val="2"/>
      </rPr>
      <t>T</t>
    </r>
    <r>
      <rPr>
        <i/>
        <vertAlign val="subscript"/>
        <sz val="10"/>
        <color theme="1"/>
        <rFont val="Arial"/>
        <family val="2"/>
      </rPr>
      <t>a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Calibri"/>
        <family val="2"/>
      </rPr>
      <t>°</t>
    </r>
    <r>
      <rPr>
        <sz val="10"/>
        <color theme="1"/>
        <rFont val="Arial"/>
        <family val="2"/>
      </rPr>
      <t>C)</t>
    </r>
  </si>
  <si>
    <t>Solar radiation (GHI)</t>
  </si>
  <si>
    <t>RKM</t>
  </si>
  <si>
    <t>RM</t>
  </si>
  <si>
    <t>Latitude</t>
  </si>
  <si>
    <t>Longitude</t>
  </si>
  <si>
    <t>Lees Ferry - RM 0</t>
  </si>
  <si>
    <r>
      <t>Release discharge (</t>
    </r>
    <r>
      <rPr>
        <i/>
        <sz val="10"/>
        <color theme="1"/>
        <rFont val="Arial"/>
        <family val="2"/>
      </rPr>
      <t>Q</t>
    </r>
    <r>
      <rPr>
        <sz val="10"/>
        <color theme="1"/>
        <rFont val="Arial"/>
        <family val="2"/>
      </rPr>
      <t>, cfs)</t>
    </r>
  </si>
  <si>
    <t>Location: Colorado River, Arizona</t>
  </si>
  <si>
    <t>Description: Glen Canyon Dam to Pearce Ferry/Lake Mead</t>
  </si>
  <si>
    <t>Mean Input Values</t>
  </si>
  <si>
    <t>Parameters</t>
  </si>
  <si>
    <r>
      <t>Release water temperature (</t>
    </r>
    <r>
      <rPr>
        <i/>
        <sz val="10"/>
        <color theme="1"/>
        <rFont val="Arial"/>
        <family val="2"/>
      </rPr>
      <t>T</t>
    </r>
    <r>
      <rPr>
        <i/>
        <vertAlign val="subscript"/>
        <sz val="10"/>
        <color theme="1"/>
        <rFont val="Arial"/>
        <family val="2"/>
      </rPr>
      <t>0</t>
    </r>
    <r>
      <rPr>
        <sz val="10"/>
        <color theme="1"/>
        <rFont val="Arial"/>
        <family val="2"/>
      </rPr>
      <t>, °C)</t>
    </r>
  </si>
  <si>
    <t>*The minimum reservoir elevation at which hydroelectric power can be generated is 3,490 feet msl</t>
  </si>
  <si>
    <t>Minimum Monthly Lake Powell elevation (msl) - w/ temp data</t>
  </si>
  <si>
    <t>Maximum Monthly Lake Powell elevation (msl) - w/ temp data</t>
  </si>
  <si>
    <t>Mean Monthly Lake Powell elevation (msl) - w/ temp data</t>
  </si>
  <si>
    <t>June</t>
  </si>
  <si>
    <t>Sept</t>
  </si>
  <si>
    <t>Mean</t>
  </si>
  <si>
    <t>Root Mean Square Error- Glen Canyon Model</t>
  </si>
  <si>
    <t>Lees Ferry</t>
  </si>
  <si>
    <t>LCR</t>
  </si>
  <si>
    <t>Diamond Creek</t>
  </si>
  <si>
    <t>Lake Powell elevation (ft)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</si>
</sst>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0.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vertAlign val="subscript"/>
      <sz val="10"/>
      <color theme="1"/>
      <name val="Arial"/>
      <family val="2"/>
    </font>
    <font>
      <i/>
      <sz val="10"/>
      <color theme="1"/>
      <name val="Arial"/>
      <family val="2"/>
    </font>
    <font>
      <i/>
      <vertAlign val="subscript"/>
      <sz val="10"/>
      <color theme="1"/>
      <name val="Arial"/>
      <family val="2"/>
    </font>
    <font>
      <sz val="10"/>
      <color theme="1"/>
      <name val="Calibri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3" fillId="2" borderId="1" xfId="0" applyFont="1" applyFill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1" fontId="5" fillId="2" borderId="1" xfId="0" applyNumberFormat="1" applyFont="1" applyFill="1" applyBorder="1" applyAlignment="1" applyProtection="1">
      <alignment horizontal="center" vertical="center"/>
      <protection locked="0"/>
    </xf>
    <xf numFmtId="2" fontId="5" fillId="0" borderId="0" xfId="0" applyNumberFormat="1" applyFont="1" applyAlignment="1" applyProtection="1">
      <alignment horizontal="center" vertical="center"/>
    </xf>
    <xf numFmtId="0" fontId="3" fillId="3" borderId="1" xfId="0" applyFont="1" applyFill="1" applyBorder="1" applyAlignment="1" applyProtection="1">
      <alignment horizontal="center" vertical="center"/>
    </xf>
    <xf numFmtId="0" fontId="5" fillId="3" borderId="1" xfId="0" applyFont="1" applyFill="1" applyBorder="1" applyAlignment="1" applyProtection="1">
      <alignment horizontal="center" vertical="center"/>
    </xf>
    <xf numFmtId="0" fontId="5" fillId="0" borderId="0" xfId="0" applyFont="1" applyFill="1" applyAlignment="1" applyProtection="1">
      <alignment horizontal="center" vertical="center"/>
    </xf>
    <xf numFmtId="164" fontId="5" fillId="0" borderId="0" xfId="0" applyNumberFormat="1" applyFont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left" vertical="center"/>
    </xf>
    <xf numFmtId="0" fontId="5" fillId="2" borderId="1" xfId="0" applyFont="1" applyFill="1" applyBorder="1" applyAlignment="1" applyProtection="1">
      <alignment horizontal="left" vertical="center"/>
    </xf>
    <xf numFmtId="0" fontId="5" fillId="0" borderId="0" xfId="0" applyFont="1" applyAlignment="1" applyProtection="1">
      <alignment horizontal="left" vertical="center"/>
    </xf>
    <xf numFmtId="0" fontId="3" fillId="3" borderId="1" xfId="0" applyFont="1" applyFill="1" applyBorder="1" applyAlignment="1" applyProtection="1">
      <alignment horizontal="left" vertical="center"/>
    </xf>
    <xf numFmtId="0" fontId="5" fillId="3" borderId="1" xfId="0" applyFont="1" applyFill="1" applyBorder="1" applyAlignment="1" applyProtection="1">
      <alignment horizontal="left" vertical="center"/>
    </xf>
    <xf numFmtId="165" fontId="5" fillId="0" borderId="0" xfId="0" applyNumberFormat="1" applyFont="1" applyAlignment="1" applyProtection="1">
      <alignment horizontal="center" vertical="center"/>
    </xf>
    <xf numFmtId="0" fontId="3" fillId="4" borderId="1" xfId="0" applyFont="1" applyFill="1" applyBorder="1" applyAlignment="1" applyProtection="1">
      <alignment horizontal="center" vertical="center"/>
    </xf>
    <xf numFmtId="165" fontId="3" fillId="4" borderId="1" xfId="0" applyNumberFormat="1" applyFont="1" applyFill="1" applyBorder="1" applyAlignment="1" applyProtection="1">
      <alignment horizontal="center" vertical="center"/>
    </xf>
    <xf numFmtId="0" fontId="5" fillId="4" borderId="2" xfId="0" applyFont="1" applyFill="1" applyBorder="1" applyAlignment="1" applyProtection="1">
      <alignment horizontal="center" vertical="center"/>
    </xf>
    <xf numFmtId="1" fontId="5" fillId="4" borderId="2" xfId="0" applyNumberFormat="1" applyFont="1" applyFill="1" applyBorder="1" applyAlignment="1" applyProtection="1">
      <alignment horizontal="center" vertical="center"/>
    </xf>
    <xf numFmtId="0" fontId="5" fillId="4" borderId="3" xfId="0" applyFont="1" applyFill="1" applyBorder="1" applyAlignment="1" applyProtection="1">
      <alignment horizontal="center" vertical="center"/>
    </xf>
    <xf numFmtId="1" fontId="5" fillId="4" borderId="3" xfId="0" applyNumberFormat="1" applyFont="1" applyFill="1" applyBorder="1" applyAlignment="1" applyProtection="1">
      <alignment horizontal="center" vertical="center"/>
    </xf>
    <xf numFmtId="1" fontId="5" fillId="2" borderId="1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/>
    </xf>
    <xf numFmtId="0" fontId="0" fillId="0" borderId="0" xfId="0" applyProtection="1"/>
    <xf numFmtId="165" fontId="0" fillId="4" borderId="2" xfId="0" applyNumberFormat="1" applyFill="1" applyBorder="1" applyAlignment="1" applyProtection="1">
      <alignment horizontal="center" vertical="center"/>
    </xf>
    <xf numFmtId="1" fontId="5" fillId="3" borderId="1" xfId="1" applyNumberFormat="1" applyFont="1" applyFill="1" applyBorder="1" applyAlignment="1" applyProtection="1">
      <alignment horizontal="center" vertical="center"/>
    </xf>
    <xf numFmtId="1" fontId="5" fillId="3" borderId="1" xfId="0" applyNumberFormat="1" applyFont="1" applyFill="1" applyBorder="1" applyAlignment="1" applyProtection="1">
      <alignment horizontal="center" vertical="center"/>
    </xf>
    <xf numFmtId="165" fontId="0" fillId="4" borderId="3" xfId="0" applyNumberFormat="1" applyFill="1" applyBorder="1" applyAlignment="1" applyProtection="1">
      <alignment horizontal="center" vertical="center"/>
    </xf>
    <xf numFmtId="164" fontId="5" fillId="2" borderId="1" xfId="0" applyNumberFormat="1" applyFont="1" applyFill="1" applyBorder="1" applyAlignment="1" applyProtection="1">
      <alignment horizontal="center" vertical="center"/>
      <protection locked="0"/>
    </xf>
    <xf numFmtId="164" fontId="3" fillId="4" borderId="1" xfId="0" applyNumberFormat="1" applyFont="1" applyFill="1" applyBorder="1" applyAlignment="1" applyProtection="1">
      <alignment horizontal="center" vertical="center"/>
    </xf>
    <xf numFmtId="164" fontId="5" fillId="4" borderId="2" xfId="0" applyNumberFormat="1" applyFont="1" applyFill="1" applyBorder="1" applyAlignment="1" applyProtection="1">
      <alignment horizontal="center" vertical="center"/>
    </xf>
    <xf numFmtId="164" fontId="5" fillId="4" borderId="3" xfId="0" applyNumberFormat="1" applyFont="1" applyFill="1" applyBorder="1" applyAlignment="1" applyProtection="1">
      <alignment horizontal="center" vertical="center"/>
    </xf>
    <xf numFmtId="164" fontId="6" fillId="3" borderId="1" xfId="0" applyNumberFormat="1" applyFont="1" applyFill="1" applyBorder="1" applyAlignment="1" applyProtection="1">
      <alignment horizontal="left" vertical="center"/>
    </xf>
    <xf numFmtId="164" fontId="6" fillId="3" borderId="1" xfId="0" applyNumberFormat="1" applyFont="1" applyFill="1" applyBorder="1" applyAlignment="1" applyProtection="1">
      <alignment horizontal="center" vertical="center"/>
    </xf>
    <xf numFmtId="164" fontId="5" fillId="3" borderId="1" xfId="0" applyNumberFormat="1" applyFont="1" applyFill="1" applyBorder="1" applyAlignment="1" applyProtection="1">
      <alignment horizontal="center" vertical="center"/>
    </xf>
    <xf numFmtId="0" fontId="8" fillId="0" borderId="0" xfId="0" applyFont="1" applyAlignment="1" applyProtection="1">
      <alignment horizontal="left" vertical="center"/>
    </xf>
    <xf numFmtId="0" fontId="5" fillId="2" borderId="1" xfId="0" applyFont="1" applyFill="1" applyBorder="1" applyAlignment="1" applyProtection="1">
      <alignment horizontal="center" vertical="center"/>
      <protection locked="0"/>
    </xf>
    <xf numFmtId="164" fontId="5" fillId="0" borderId="0" xfId="0" applyNumberFormat="1" applyFont="1" applyAlignment="1" applyProtection="1">
      <alignment horizontal="left" vertical="center"/>
    </xf>
    <xf numFmtId="0" fontId="11" fillId="3" borderId="1" xfId="0" applyFont="1" applyFill="1" applyBorder="1" applyAlignment="1" applyProtection="1">
      <alignment horizontal="left" vertical="center" wrapText="1"/>
    </xf>
    <xf numFmtId="0" fontId="11" fillId="3" borderId="1" xfId="0" applyFont="1" applyFill="1" applyBorder="1" applyAlignment="1" applyProtection="1">
      <alignment horizontal="center" vertical="center" wrapText="1"/>
    </xf>
    <xf numFmtId="0" fontId="6" fillId="3" borderId="1" xfId="0" applyFont="1" applyFill="1" applyBorder="1" applyAlignment="1" applyProtection="1">
      <alignment horizontal="left" vertical="center" wrapText="1"/>
    </xf>
    <xf numFmtId="0" fontId="6" fillId="3" borderId="1" xfId="0" applyFont="1" applyFill="1" applyBorder="1" applyAlignment="1" applyProtection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8D496-F618-416E-A557-0B564C20C2CC}">
  <dimension ref="A1:AF305"/>
  <sheetViews>
    <sheetView tabSelected="1" zoomScale="120" zoomScaleNormal="120" workbookViewId="0">
      <selection activeCell="B21" sqref="B21"/>
    </sheetView>
  </sheetViews>
  <sheetFormatPr defaultColWidth="9.1796875" defaultRowHeight="14.5" x14ac:dyDescent="0.35"/>
  <cols>
    <col min="1" max="1" width="36.26953125" style="3" customWidth="1"/>
    <col min="2" max="13" width="6.453125" style="3" customWidth="1"/>
    <col min="14" max="14" width="9.1796875" style="24"/>
    <col min="15" max="15" width="16.7265625" style="3" bestFit="1" customWidth="1"/>
    <col min="16" max="17" width="5.54296875" style="3" customWidth="1"/>
    <col min="18" max="19" width="10.1796875" style="15" customWidth="1"/>
    <col min="20" max="31" width="5.1796875" style="9" customWidth="1"/>
    <col min="32" max="16384" width="9.1796875" style="3"/>
  </cols>
  <sheetData>
    <row r="1" spans="1:31" s="2" customFormat="1" ht="14" x14ac:dyDescent="0.35">
      <c r="A1" s="23" t="s">
        <v>27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O1" s="16" t="s">
        <v>1</v>
      </c>
      <c r="P1" s="16" t="s">
        <v>22</v>
      </c>
      <c r="Q1" s="16" t="s">
        <v>21</v>
      </c>
      <c r="R1" s="17" t="s">
        <v>23</v>
      </c>
      <c r="S1" s="17" t="s">
        <v>24</v>
      </c>
      <c r="T1" s="30" t="s">
        <v>2</v>
      </c>
      <c r="U1" s="30" t="s">
        <v>3</v>
      </c>
      <c r="V1" s="30" t="s">
        <v>4</v>
      </c>
      <c r="W1" s="30" t="s">
        <v>5</v>
      </c>
      <c r="X1" s="30" t="s">
        <v>0</v>
      </c>
      <c r="Y1" s="30" t="s">
        <v>6</v>
      </c>
      <c r="Z1" s="30" t="s">
        <v>7</v>
      </c>
      <c r="AA1" s="30" t="s">
        <v>8</v>
      </c>
      <c r="AB1" s="30" t="s">
        <v>9</v>
      </c>
      <c r="AC1" s="30" t="s">
        <v>10</v>
      </c>
      <c r="AD1" s="30" t="s">
        <v>11</v>
      </c>
      <c r="AE1" s="30" t="s">
        <v>12</v>
      </c>
    </row>
    <row r="2" spans="1:31" x14ac:dyDescent="0.35">
      <c r="A2" s="12" t="s">
        <v>28</v>
      </c>
      <c r="O2" s="18">
        <v>-14</v>
      </c>
      <c r="P2" s="18">
        <v>1</v>
      </c>
      <c r="Q2" s="19">
        <f t="shared" ref="Q2:Q65" si="0">P2*1.60934</f>
        <v>1.60934</v>
      </c>
      <c r="R2" s="25">
        <v>36.917484000000002</v>
      </c>
      <c r="S2" s="25">
        <v>-111.49553299999999</v>
      </c>
      <c r="T2" s="31">
        <f>($A$13+($C$13*((B$9-225.339847531039)/100))+($B$13*((B$8-15.2053904276387)/10)))+(B$6-($A$13+($C$13*((B$9-225.339847531039)/100))+($B$13*((B$8-15.2053904276387)/10))))*EXP(-1*($E$13*((B$7/3.281^3)^(-1*$D$13)))*$P2)</f>
        <v>8.2001915331713793</v>
      </c>
      <c r="U2" s="31">
        <f t="shared" ref="U2:U65" si="1">($A$13+($C$13*((C$9-225.339847531039)/100))+($B$13*((C$8-15.2053904276387)/10)))+(C$6-($A$13+($C$13*((C$9-225.339847531039)/100))+($B$13*((C$8-15.2053904276387)/10))))*EXP(-1*($E$13*((C$7/3.281^3)^(-1*$D$13)))*$P2)</f>
        <v>7.9613517500828852</v>
      </c>
      <c r="V2" s="31">
        <f t="shared" ref="V2:V65" si="2">($A$13+($C$13*((D$9-225.339847531039)/100))+($B$13*((D$8-15.2053904276387)/10)))+(D$6-($A$13+($C$13*((D$9-225.339847531039)/100))+($B$13*((D$8-15.2053904276387)/10))))*EXP(-1*($E$13*((D$7/3.281^3)^(-1*$D$13)))*$P2)</f>
        <v>8.9591478703907939</v>
      </c>
      <c r="W2" s="31">
        <f t="shared" ref="W2:W65" si="3">($A$13+($C$13*((E$9-225.339847531039)/100))+($B$13*((E$8-15.2053904276387)/10)))+(E$6-($A$13+($C$13*((E$9-225.339847531039)/100))+($B$13*((E$8-15.2053904276387)/10))))*EXP(-1*($E$13*((E$7/3.281^3)^(-1*$D$13)))*$P2)</f>
        <v>9.6212370930487037</v>
      </c>
      <c r="X2" s="31">
        <f t="shared" ref="X2:X65" si="4">($A$13+($C$13*((F$9-225.339847531039)/100))+($B$13*((F$8-15.2053904276387)/10)))+(F$6-($A$13+($C$13*((F$9-225.339847531039)/100))+($B$13*((F$8-15.2053904276387)/10))))*EXP(-1*($E$13*((F$7/3.281^3)^(-1*$D$13)))*$P2)</f>
        <v>11.836630971110504</v>
      </c>
      <c r="Y2" s="31">
        <f t="shared" ref="Y2:Y65" si="5">($A$13+($C$13*((G$9-225.339847531039)/100))+($B$13*((G$8-15.2053904276387)/10)))+(G$6-($A$13+($C$13*((G$9-225.339847531039)/100))+($B$13*((G$8-15.2053904276387)/10))))*EXP(-1*($E$13*((G$7/3.281^3)^(-1*$D$13)))*$P2)</f>
        <v>15.62124999741043</v>
      </c>
      <c r="Z2" s="31">
        <f t="shared" ref="Z2:Z65" si="6">($A$13+($C$13*((H$9-225.339847531039)/100))+($B$13*((H$8-15.2053904276387)/10)))+(H$6-($A$13+($C$13*((H$9-225.339847531039)/100))+($B$13*((H$8-15.2053904276387)/10))))*EXP(-1*($E$13*((H$7/3.281^3)^(-1*$D$13)))*$P2)</f>
        <v>19.817703136706555</v>
      </c>
      <c r="AA2" s="31">
        <f t="shared" ref="AA2:AA65" si="7">($A$13+($C$13*((I$9-225.339847531039)/100))+($B$13*((I$8-15.2053904276387)/10)))+(I$6-($A$13+($C$13*((I$9-225.339847531039)/100))+($B$13*((I$8-15.2053904276387)/10))))*EXP(-1*($E$13*((I$7/3.281^3)^(-1*$D$13)))*$P2)</f>
        <v>20.073523337850929</v>
      </c>
      <c r="AB2" s="31">
        <f t="shared" ref="AB2:AB65" si="8">($A$13+($C$13*((J$9-225.339847531039)/100))+($B$13*((J$8-15.2053904276387)/10)))+(J$6-($A$13+($C$13*((J$9-225.339847531039)/100))+($B$13*((J$8-15.2053904276387)/10))))*EXP(-1*($E$13*((J$7/3.281^3)^(-1*$D$13)))*$P2)</f>
        <v>20.349661993008073</v>
      </c>
      <c r="AC2" s="31">
        <f t="shared" ref="AC2:AC65" si="9">($A$13+($C$13*((K$9-225.339847531039)/100))+($B$13*((K$8-15.2053904276387)/10)))+(K$6-($A$13+($C$13*((K$9-225.339847531039)/100))+($B$13*((K$8-15.2053904276387)/10))))*EXP(-1*($E$13*((K$7/3.281^3)^(-1*$D$13)))*$P2)</f>
        <v>22.805681473194554</v>
      </c>
      <c r="AD2" s="31">
        <f t="shared" ref="AD2:AD65" si="10">($A$13+($C$13*((L$9-225.339847531039)/100))+($B$13*((L$8-15.2053904276387)/10)))+(L$6-($A$13+($C$13*((L$9-225.339847531039)/100))+($B$13*((L$8-15.2053904276387)/10))))*EXP(-1*($E$13*((L$7/3.281^3)^(-1*$D$13)))*$P2)</f>
        <v>16.852741652929495</v>
      </c>
      <c r="AE2" s="31">
        <f t="shared" ref="AE2:AE65" si="11">($A$13+($C$13*((M$9-225.339847531039)/100))+($B$13*((M$8-15.2053904276387)/10)))+(M$6-($A$13+($C$13*((M$9-225.339847531039)/100))+($B$13*((M$8-15.2053904276387)/10))))*EXP(-1*($E$13*((M$7/3.281^3)^(-1*$D$13)))*$P2)</f>
        <v>11.632653346367466</v>
      </c>
    </row>
    <row r="3" spans="1:31" x14ac:dyDescent="0.35">
      <c r="O3" s="18">
        <v>-13</v>
      </c>
      <c r="P3" s="18">
        <v>2</v>
      </c>
      <c r="Q3" s="19">
        <f t="shared" si="0"/>
        <v>3.21868</v>
      </c>
      <c r="R3" s="25">
        <v>36.906374999999997</v>
      </c>
      <c r="S3" s="25">
        <v>-111.49966000000001</v>
      </c>
      <c r="T3" s="31">
        <f t="shared" ref="T3:T65" si="12">($A$13+($C$13*((B$9-225.339847531039)/100))+($B$13*((B$8-15.2053904276387)/10)))+(B$6-($A$13+($C$13*((B$9-225.339847531039)/100))+($B$13*((B$8-15.2053904276387)/10))))*EXP(-1*($E$13*((B$7/3.281^3)^(-1*$D$13)))*$P3)</f>
        <v>8.2017867065957102</v>
      </c>
      <c r="U3" s="31">
        <f t="shared" si="1"/>
        <v>7.9682645630704947</v>
      </c>
      <c r="V3" s="31">
        <f t="shared" si="2"/>
        <v>8.973062775203644</v>
      </c>
      <c r="W3" s="31">
        <f t="shared" si="3"/>
        <v>9.6416710344254977</v>
      </c>
      <c r="X3" s="31">
        <f t="shared" si="4"/>
        <v>11.86197476718708</v>
      </c>
      <c r="Y3" s="31">
        <f t="shared" si="5"/>
        <v>15.645454476167352</v>
      </c>
      <c r="Z3" s="31">
        <f t="shared" si="6"/>
        <v>19.835370329797644</v>
      </c>
      <c r="AA3" s="31">
        <f t="shared" si="7"/>
        <v>20.088069716965279</v>
      </c>
      <c r="AB3" s="31">
        <f t="shared" si="8"/>
        <v>20.359351095478143</v>
      </c>
      <c r="AC3" s="31">
        <f t="shared" si="9"/>
        <v>22.797489779950133</v>
      </c>
      <c r="AD3" s="31">
        <f t="shared" si="10"/>
        <v>16.844881540087822</v>
      </c>
      <c r="AE3" s="31">
        <f t="shared" si="11"/>
        <v>11.627304448777476</v>
      </c>
    </row>
    <row r="4" spans="1:31" x14ac:dyDescent="0.35">
      <c r="A4" s="10" t="s">
        <v>15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0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O4" s="18">
        <v>-12</v>
      </c>
      <c r="P4" s="18">
        <v>3</v>
      </c>
      <c r="Q4" s="19">
        <f t="shared" si="0"/>
        <v>4.8280200000000004</v>
      </c>
      <c r="R4" s="25">
        <v>36.901290000000003</v>
      </c>
      <c r="S4" s="25">
        <v>-111.513712</v>
      </c>
      <c r="T4" s="31">
        <f t="shared" si="12"/>
        <v>8.2033789610052406</v>
      </c>
      <c r="U4" s="31">
        <f t="shared" si="1"/>
        <v>7.9751641143177974</v>
      </c>
      <c r="V4" s="31">
        <f t="shared" si="2"/>
        <v>8.9869503358712599</v>
      </c>
      <c r="W4" s="31">
        <f t="shared" si="3"/>
        <v>9.6620632776350703</v>
      </c>
      <c r="X4" s="31">
        <f t="shared" si="4"/>
        <v>11.88726804997469</v>
      </c>
      <c r="Y4" s="31">
        <f t="shared" si="5"/>
        <v>15.66961499986057</v>
      </c>
      <c r="Z4" s="31">
        <f t="shared" si="6"/>
        <v>19.853006983790713</v>
      </c>
      <c r="AA4" s="31">
        <f t="shared" si="7"/>
        <v>20.102590721486877</v>
      </c>
      <c r="AB4" s="31">
        <f t="shared" si="8"/>
        <v>20.369020292063471</v>
      </c>
      <c r="AC4" s="31">
        <f t="shared" si="9"/>
        <v>22.789315659759531</v>
      </c>
      <c r="AD4" s="31">
        <f t="shared" si="10"/>
        <v>16.837037133903706</v>
      </c>
      <c r="AE4" s="31">
        <f t="shared" si="11"/>
        <v>11.62196554951251</v>
      </c>
    </row>
    <row r="5" spans="1:31" x14ac:dyDescent="0.35">
      <c r="A5" s="11" t="s">
        <v>43</v>
      </c>
      <c r="B5" s="37">
        <v>3491.9456498</v>
      </c>
      <c r="C5" s="37">
        <v>3491.4108728800002</v>
      </c>
      <c r="D5" s="37">
        <v>3491.6077232799998</v>
      </c>
      <c r="E5" s="37">
        <v>3491.4502429599997</v>
      </c>
      <c r="F5" s="37">
        <v>3491.5453873199999</v>
      </c>
      <c r="G5" s="37">
        <v>3497.9987996</v>
      </c>
      <c r="H5" s="37">
        <v>3524.7212414000001</v>
      </c>
      <c r="I5" s="37">
        <v>3531.7258348</v>
      </c>
      <c r="J5" s="37">
        <v>3529.2717664799998</v>
      </c>
      <c r="K5" s="37">
        <v>3492.0014240800001</v>
      </c>
      <c r="L5" s="37">
        <v>3491.5913190800002</v>
      </c>
      <c r="M5" s="37">
        <v>3491.6503742000004</v>
      </c>
      <c r="O5" s="18">
        <v>-11</v>
      </c>
      <c r="P5" s="18">
        <v>4</v>
      </c>
      <c r="Q5" s="19">
        <f t="shared" si="0"/>
        <v>6.43736</v>
      </c>
      <c r="R5" s="25">
        <v>36.893694000000004</v>
      </c>
      <c r="S5" s="25">
        <v>-111.523785</v>
      </c>
      <c r="T5" s="31">
        <f t="shared" si="12"/>
        <v>8.2049683017414896</v>
      </c>
      <c r="U5" s="31">
        <f t="shared" si="1"/>
        <v>7.9820504292664989</v>
      </c>
      <c r="V5" s="31">
        <f t="shared" si="2"/>
        <v>9.0008106061275548</v>
      </c>
      <c r="W5" s="31">
        <f t="shared" si="3"/>
        <v>9.6824139077680602</v>
      </c>
      <c r="X5" s="31">
        <f t="shared" si="4"/>
        <v>11.912510920152501</v>
      </c>
      <c r="Y5" s="31">
        <f t="shared" si="5"/>
        <v>15.69373164831199</v>
      </c>
      <c r="Z5" s="31">
        <f t="shared" si="6"/>
        <v>19.870613151474931</v>
      </c>
      <c r="AA5" s="31">
        <f t="shared" si="7"/>
        <v>20.117086395678974</v>
      </c>
      <c r="AB5" s="31">
        <f t="shared" si="8"/>
        <v>20.378669623659931</v>
      </c>
      <c r="AC5" s="31">
        <f t="shared" si="9"/>
        <v>22.781159074924524</v>
      </c>
      <c r="AD5" s="31">
        <f t="shared" si="10"/>
        <v>16.82920840299095</v>
      </c>
      <c r="AE5" s="31">
        <f t="shared" si="11"/>
        <v>11.616636629883393</v>
      </c>
    </row>
    <row r="6" spans="1:31" ht="15" x14ac:dyDescent="0.35">
      <c r="A6" s="14" t="s">
        <v>31</v>
      </c>
      <c r="B6" s="35">
        <f>5.36+(3.815525648*EXP(-(-0.004664035)*(($B$5/3.28084)-1127.76)))</f>
        <v>8.1985934353809391</v>
      </c>
      <c r="C6" s="35">
        <f>5.667857143+(2.64291514*EXP(-(-0.002277994)*(($C$5/3.28084)-1127.76)))</f>
        <v>7.9544256498643611</v>
      </c>
      <c r="D6" s="35">
        <f>7.343478261+(0.866777569*EXP(-(0.009667425)*(($D$5/3.28084)-1127.76)))</f>
        <v>8.9452055675929945</v>
      </c>
      <c r="E6" s="35">
        <f>6.759259259+(1.734071491*EXP(-(0.007769259)*(($E$5/3.28084)-1127.76)))</f>
        <v>9.6007613682400539</v>
      </c>
      <c r="F6" s="35">
        <f>7.112903226+(1.473399599*EXP(-(0.018251341)*(($F$5/3.28084)-1127.76)))</f>
        <v>11.811236560864721</v>
      </c>
      <c r="G6" s="35">
        <f>8.095238095+(1.097430498*EXP(-(0.031219207)*(($G$5/3.28084)-1127.76)))</f>
        <v>15.59700148362268</v>
      </c>
      <c r="H6" s="35">
        <f>8.115384615+(1.106900875*EXP(-(0.044112483)*(($H$5/3.28084)-1127.76)))</f>
        <v>19.800005351636859</v>
      </c>
      <c r="I6" s="35">
        <f>7.910714286+(1.252536876*EXP(-(0.044297389)*(($I$5/3.28084)-1127.76)))</f>
        <v>20.058951539803235</v>
      </c>
      <c r="J6" s="35">
        <f>7.788461538+(1.509123384*EXP(-(0.040706994)*(($J$5/3.28084)-1127.76)))</f>
        <v>20.339952943673211</v>
      </c>
      <c r="K6" s="35">
        <f>7.876923077+(1.5738892*EXP(-(0.035494644)*(($K$5/3.28084)-1127.76)))</f>
        <v>22.813890777272043</v>
      </c>
      <c r="L6" s="35">
        <f>7.594444444+(1.880906664*EXP(-(0.025102979)*(($L$5/3.28084)-1127.76)))</f>
        <v>16.860617503877776</v>
      </c>
      <c r="M6" s="35">
        <f>7.587096774+(1.978022304*EXP(-(0.011288015)*(($M$5/3.28084)-1127.76)))</f>
        <v>11.638012261006663</v>
      </c>
      <c r="O6" s="18">
        <v>-10</v>
      </c>
      <c r="P6" s="18">
        <v>5</v>
      </c>
      <c r="Q6" s="19">
        <f t="shared" si="0"/>
        <v>8.0466999999999995</v>
      </c>
      <c r="R6" s="25">
        <v>36.884830999999998</v>
      </c>
      <c r="S6" s="25">
        <v>-111.524609</v>
      </c>
      <c r="T6" s="31">
        <f t="shared" si="12"/>
        <v>8.2065547341361995</v>
      </c>
      <c r="U6" s="31">
        <f t="shared" si="1"/>
        <v>7.9889235333094959</v>
      </c>
      <c r="V6" s="31">
        <f t="shared" si="2"/>
        <v>9.0146436396008482</v>
      </c>
      <c r="W6" s="31">
        <f t="shared" si="3"/>
        <v>9.7027230097414687</v>
      </c>
      <c r="X6" s="31">
        <f t="shared" si="4"/>
        <v>11.937703478199017</v>
      </c>
      <c r="Y6" s="31">
        <f t="shared" si="5"/>
        <v>15.717804501198563</v>
      </c>
      <c r="Z6" s="31">
        <f t="shared" si="6"/>
        <v>19.888188885548221</v>
      </c>
      <c r="AA6" s="31">
        <f t="shared" si="7"/>
        <v>20.131556783727596</v>
      </c>
      <c r="AB6" s="31">
        <f t="shared" si="8"/>
        <v>20.388299131079368</v>
      </c>
      <c r="AC6" s="31">
        <f t="shared" si="9"/>
        <v>22.773019987827766</v>
      </c>
      <c r="AD6" s="31">
        <f t="shared" si="10"/>
        <v>16.82139531602607</v>
      </c>
      <c r="AE6" s="31">
        <f t="shared" si="11"/>
        <v>11.611317671235877</v>
      </c>
    </row>
    <row r="7" spans="1:31" x14ac:dyDescent="0.35">
      <c r="A7" s="11" t="s">
        <v>26</v>
      </c>
      <c r="B7" s="22">
        <v>14177.910703916001</v>
      </c>
      <c r="C7" s="22">
        <v>13152.6875125767</v>
      </c>
      <c r="D7" s="22">
        <v>12659.877394880101</v>
      </c>
      <c r="E7" s="22">
        <v>11923.459801713499</v>
      </c>
      <c r="F7" s="22">
        <v>12378.218008879099</v>
      </c>
      <c r="G7" s="22">
        <v>14350.904742897301</v>
      </c>
      <c r="H7" s="22">
        <v>15520.890827471099</v>
      </c>
      <c r="I7" s="22">
        <v>15297.9264512339</v>
      </c>
      <c r="J7" s="22">
        <v>11796.1906555758</v>
      </c>
      <c r="K7" s="22">
        <v>11013.056523093201</v>
      </c>
      <c r="L7" s="22">
        <v>12327.555402817199</v>
      </c>
      <c r="M7" s="22">
        <v>13706.942878014701</v>
      </c>
      <c r="O7" s="18">
        <v>-9</v>
      </c>
      <c r="P7" s="18">
        <v>6</v>
      </c>
      <c r="Q7" s="19">
        <f t="shared" si="0"/>
        <v>9.6560400000000008</v>
      </c>
      <c r="R7" s="25">
        <v>36.877640999999997</v>
      </c>
      <c r="S7" s="25">
        <v>-111.516927</v>
      </c>
      <c r="T7" s="31">
        <f t="shared" si="12"/>
        <v>8.2081382635113567</v>
      </c>
      <c r="U7" s="31">
        <f t="shared" si="1"/>
        <v>7.9957834517909738</v>
      </c>
      <c r="V7" s="31">
        <f t="shared" si="2"/>
        <v>9.0284494898140739</v>
      </c>
      <c r="W7" s="31">
        <f t="shared" si="3"/>
        <v>9.7229906682990119</v>
      </c>
      <c r="X7" s="31">
        <f t="shared" si="4"/>
        <v>11.962845824392479</v>
      </c>
      <c r="Y7" s="31">
        <f t="shared" si="5"/>
        <v>15.741833638052546</v>
      </c>
      <c r="Z7" s="31">
        <f t="shared" si="6"/>
        <v>19.905734238617413</v>
      </c>
      <c r="AA7" s="31">
        <f t="shared" si="7"/>
        <v>20.146001929741708</v>
      </c>
      <c r="AB7" s="31">
        <f t="shared" si="8"/>
        <v>20.397908855049785</v>
      </c>
      <c r="AC7" s="31">
        <f t="shared" si="9"/>
        <v>22.764898360932616</v>
      </c>
      <c r="AD7" s="31">
        <f t="shared" si="10"/>
        <v>16.813597841748173</v>
      </c>
      <c r="AE7" s="31">
        <f t="shared" si="11"/>
        <v>11.606008654950593</v>
      </c>
    </row>
    <row r="8" spans="1:31" ht="15" x14ac:dyDescent="0.35">
      <c r="A8" s="11" t="s">
        <v>19</v>
      </c>
      <c r="B8" s="29">
        <v>2.61098310295238</v>
      </c>
      <c r="C8" s="29">
        <v>5.3799407694285701</v>
      </c>
      <c r="D8" s="29">
        <v>10.1960167388571</v>
      </c>
      <c r="E8" s="29">
        <v>14.132380952381</v>
      </c>
      <c r="F8" s="29">
        <v>19.9978627047619</v>
      </c>
      <c r="G8" s="29">
        <v>25.771094104285702</v>
      </c>
      <c r="H8" s="29">
        <v>28.900673322381</v>
      </c>
      <c r="I8" s="29">
        <v>27.145698924761898</v>
      </c>
      <c r="J8" s="29">
        <v>22.7706716052381</v>
      </c>
      <c r="K8" s="29">
        <v>15.1597542233333</v>
      </c>
      <c r="L8" s="29">
        <v>7.6910317460476199</v>
      </c>
      <c r="M8" s="29">
        <v>2.4701228877618999</v>
      </c>
      <c r="O8" s="18">
        <v>-8</v>
      </c>
      <c r="P8" s="18">
        <v>7</v>
      </c>
      <c r="Q8" s="19">
        <f t="shared" si="0"/>
        <v>11.26538</v>
      </c>
      <c r="R8" s="25">
        <v>36.879742999999998</v>
      </c>
      <c r="S8" s="25">
        <v>-111.53415200000001</v>
      </c>
      <c r="T8" s="31">
        <f t="shared" si="12"/>
        <v>8.2097188951792113</v>
      </c>
      <c r="U8" s="31">
        <f t="shared" si="1"/>
        <v>8.0026302100064939</v>
      </c>
      <c r="V8" s="31">
        <f t="shared" si="2"/>
        <v>9.0422282101849909</v>
      </c>
      <c r="W8" s="31">
        <f t="shared" si="3"/>
        <v>9.7432169680114757</v>
      </c>
      <c r="X8" s="31">
        <f t="shared" si="4"/>
        <v>11.98793805881126</v>
      </c>
      <c r="Y8" s="31">
        <f t="shared" si="5"/>
        <v>15.765819138261765</v>
      </c>
      <c r="Z8" s="31">
        <f t="shared" si="6"/>
        <v>19.923249263198404</v>
      </c>
      <c r="AA8" s="31">
        <f t="shared" si="7"/>
        <v>20.160421877753315</v>
      </c>
      <c r="AB8" s="31">
        <f t="shared" si="8"/>
        <v>20.40749883621551</v>
      </c>
      <c r="AC8" s="31">
        <f t="shared" si="9"/>
        <v>22.756794156782949</v>
      </c>
      <c r="AD8" s="31">
        <f t="shared" si="10"/>
        <v>16.805815948958834</v>
      </c>
      <c r="AE8" s="31">
        <f t="shared" si="11"/>
        <v>11.600709562442962</v>
      </c>
    </row>
    <row r="9" spans="1:31" x14ac:dyDescent="0.35">
      <c r="A9" s="11" t="s">
        <v>20</v>
      </c>
      <c r="B9" s="4">
        <v>127.18298573619001</v>
      </c>
      <c r="C9" s="4">
        <v>160.42201249523799</v>
      </c>
      <c r="D9" s="4">
        <v>226.649716447619</v>
      </c>
      <c r="E9" s="4">
        <v>276.963306295238</v>
      </c>
      <c r="F9" s="4">
        <v>325.50443209523797</v>
      </c>
      <c r="G9" s="4">
        <v>346.61882174761899</v>
      </c>
      <c r="H9" s="4">
        <v>280.03677403333302</v>
      </c>
      <c r="I9" s="4">
        <v>256.20157477142902</v>
      </c>
      <c r="J9" s="4">
        <v>239.347570666667</v>
      </c>
      <c r="K9" s="4">
        <v>194.563222390476</v>
      </c>
      <c r="L9" s="4">
        <v>144.42754072381001</v>
      </c>
      <c r="M9" s="4">
        <v>115.01009132190499</v>
      </c>
      <c r="O9" s="18">
        <v>-7</v>
      </c>
      <c r="P9" s="18">
        <v>8</v>
      </c>
      <c r="Q9" s="19">
        <f t="shared" si="0"/>
        <v>12.87472</v>
      </c>
      <c r="R9" s="25">
        <v>36.874147999999998</v>
      </c>
      <c r="S9" s="25">
        <v>-111.550411</v>
      </c>
      <c r="T9" s="31">
        <f t="shared" si="12"/>
        <v>8.211296634442288</v>
      </c>
      <c r="U9" s="31">
        <f t="shared" si="1"/>
        <v>8.0094638332030925</v>
      </c>
      <c r="V9" s="31">
        <f t="shared" si="2"/>
        <v>9.0559798540263845</v>
      </c>
      <c r="W9" s="31">
        <f t="shared" si="3"/>
        <v>9.763401993277073</v>
      </c>
      <c r="X9" s="31">
        <f t="shared" si="4"/>
        <v>12.012980281334258</v>
      </c>
      <c r="Y9" s="31">
        <f t="shared" si="5"/>
        <v>15.789761081069885</v>
      </c>
      <c r="Z9" s="31">
        <f t="shared" si="6"/>
        <v>19.940734011716309</v>
      </c>
      <c r="AA9" s="31">
        <f t="shared" si="7"/>
        <v>20.174816671717622</v>
      </c>
      <c r="AB9" s="31">
        <f t="shared" si="8"/>
        <v>20.417069115137366</v>
      </c>
      <c r="AC9" s="31">
        <f t="shared" si="9"/>
        <v>22.748707338002994</v>
      </c>
      <c r="AD9" s="31">
        <f t="shared" si="10"/>
        <v>16.798049606521975</v>
      </c>
      <c r="AE9" s="31">
        <f t="shared" si="11"/>
        <v>11.595420375163155</v>
      </c>
    </row>
    <row r="10" spans="1:31" x14ac:dyDescent="0.35">
      <c r="A10" s="12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O10" s="18">
        <v>-6</v>
      </c>
      <c r="P10" s="18">
        <v>9</v>
      </c>
      <c r="Q10" s="19">
        <f t="shared" si="0"/>
        <v>14.484059999999999</v>
      </c>
      <c r="R10" s="25">
        <v>36.873052000000001</v>
      </c>
      <c r="S10" s="25">
        <v>-111.56635900000001</v>
      </c>
      <c r="T10" s="31">
        <f t="shared" si="12"/>
        <v>8.2128714865934143</v>
      </c>
      <c r="U10" s="31">
        <f t="shared" si="1"/>
        <v>8.0162843465793685</v>
      </c>
      <c r="V10" s="31">
        <f t="shared" si="2"/>
        <v>9.0697044745462776</v>
      </c>
      <c r="W10" s="31">
        <f t="shared" si="3"/>
        <v>9.7835458283217811</v>
      </c>
      <c r="X10" s="31">
        <f t="shared" si="4"/>
        <v>12.037972591641308</v>
      </c>
      <c r="Y10" s="31">
        <f t="shared" si="5"/>
        <v>15.813659545576659</v>
      </c>
      <c r="Z10" s="31">
        <f t="shared" si="6"/>
        <v>19.958188536505624</v>
      </c>
      <c r="AA10" s="31">
        <f t="shared" si="7"/>
        <v>20.189186355513158</v>
      </c>
      <c r="AB10" s="31">
        <f t="shared" si="8"/>
        <v>20.426619732292853</v>
      </c>
      <c r="AC10" s="31">
        <f t="shared" si="9"/>
        <v>22.740637867297163</v>
      </c>
      <c r="AD10" s="31">
        <f t="shared" si="10"/>
        <v>16.790298783363731</v>
      </c>
      <c r="AE10" s="31">
        <f t="shared" si="11"/>
        <v>11.590141074596014</v>
      </c>
    </row>
    <row r="11" spans="1:31" x14ac:dyDescent="0.35">
      <c r="A11" s="13" t="s">
        <v>30</v>
      </c>
      <c r="B11" s="6"/>
      <c r="C11" s="6"/>
      <c r="D11" s="7"/>
      <c r="E11" s="7"/>
      <c r="O11" s="18">
        <v>-5</v>
      </c>
      <c r="P11" s="18">
        <v>10</v>
      </c>
      <c r="Q11" s="19">
        <f t="shared" si="0"/>
        <v>16.093399999999999</v>
      </c>
      <c r="R11" s="25">
        <v>36.860908999999999</v>
      </c>
      <c r="S11" s="25">
        <v>-111.557877</v>
      </c>
      <c r="T11" s="31">
        <f t="shared" si="12"/>
        <v>8.2144434569157259</v>
      </c>
      <c r="U11" s="31">
        <f t="shared" si="1"/>
        <v>8.0230917752855788</v>
      </c>
      <c r="V11" s="31">
        <f t="shared" si="2"/>
        <v>9.0834021248481314</v>
      </c>
      <c r="W11" s="31">
        <f t="shared" si="3"/>
        <v>9.8036485571997076</v>
      </c>
      <c r="X11" s="31">
        <f t="shared" si="4"/>
        <v>12.062915089213572</v>
      </c>
      <c r="Y11" s="31">
        <f t="shared" si="5"/>
        <v>15.837514610738197</v>
      </c>
      <c r="Z11" s="31">
        <f t="shared" si="6"/>
        <v>19.975612889810385</v>
      </c>
      <c r="AA11" s="31">
        <f t="shared" si="7"/>
        <v>20.203530972941905</v>
      </c>
      <c r="AB11" s="31">
        <f t="shared" si="8"/>
        <v>20.436150728076303</v>
      </c>
      <c r="AC11" s="31">
        <f t="shared" si="9"/>
        <v>22.732585707449871</v>
      </c>
      <c r="AD11" s="31">
        <f t="shared" si="10"/>
        <v>16.782563448472342</v>
      </c>
      <c r="AE11" s="31">
        <f t="shared" si="11"/>
        <v>11.584871642260989</v>
      </c>
    </row>
    <row r="12" spans="1:31" ht="15.5" x14ac:dyDescent="0.35">
      <c r="A12" s="14" t="s">
        <v>16</v>
      </c>
      <c r="B12" s="7" t="s">
        <v>17</v>
      </c>
      <c r="C12" s="7" t="s">
        <v>18</v>
      </c>
      <c r="D12" s="7" t="s">
        <v>14</v>
      </c>
      <c r="E12" s="7" t="s">
        <v>13</v>
      </c>
      <c r="O12" s="18">
        <v>-4</v>
      </c>
      <c r="P12" s="18">
        <v>11</v>
      </c>
      <c r="Q12" s="19">
        <f t="shared" si="0"/>
        <v>17.702739999999999</v>
      </c>
      <c r="R12" s="25">
        <v>36.850743000000001</v>
      </c>
      <c r="S12" s="25">
        <v>-111.54511599999999</v>
      </c>
      <c r="T12" s="31">
        <f t="shared" si="12"/>
        <v>8.2160125506826951</v>
      </c>
      <c r="U12" s="31">
        <f t="shared" si="1"/>
        <v>8.0298861444237346</v>
      </c>
      <c r="V12" s="31">
        <f t="shared" si="2"/>
        <v>9.0970728579310549</v>
      </c>
      <c r="W12" s="31">
        <f t="shared" si="3"/>
        <v>9.8237102637934406</v>
      </c>
      <c r="X12" s="31">
        <f t="shared" si="4"/>
        <v>12.087807873333924</v>
      </c>
      <c r="Y12" s="31">
        <f t="shared" si="5"/>
        <v>15.861326355367229</v>
      </c>
      <c r="Z12" s="31">
        <f t="shared" si="6"/>
        <v>19.993007123784317</v>
      </c>
      <c r="AA12" s="31">
        <f t="shared" si="7"/>
        <v>20.217850567729453</v>
      </c>
      <c r="AB12" s="31">
        <f t="shared" si="8"/>
        <v>20.445662142799062</v>
      </c>
      <c r="AC12" s="31">
        <f t="shared" si="9"/>
        <v>22.724550821325373</v>
      </c>
      <c r="AD12" s="31">
        <f t="shared" si="10"/>
        <v>16.774843570898</v>
      </c>
      <c r="AE12" s="31">
        <f t="shared" si="11"/>
        <v>11.579612059712074</v>
      </c>
    </row>
    <row r="13" spans="1:31" x14ac:dyDescent="0.35">
      <c r="A13" s="33">
        <v>19.53</v>
      </c>
      <c r="B13" s="34">
        <v>7.01</v>
      </c>
      <c r="C13" s="34">
        <v>1.66</v>
      </c>
      <c r="D13" s="35">
        <v>0.63</v>
      </c>
      <c r="E13" s="35">
        <v>0.08</v>
      </c>
      <c r="O13" s="18">
        <v>-3</v>
      </c>
      <c r="P13" s="18">
        <v>12</v>
      </c>
      <c r="Q13" s="19">
        <f t="shared" si="0"/>
        <v>19.312080000000002</v>
      </c>
      <c r="R13" s="25">
        <v>36.843007999999998</v>
      </c>
      <c r="S13" s="25">
        <v>-111.55427400000001</v>
      </c>
      <c r="T13" s="31">
        <f t="shared" si="12"/>
        <v>8.2175787731581416</v>
      </c>
      <c r="U13" s="31">
        <f t="shared" si="1"/>
        <v>8.03666747904769</v>
      </c>
      <c r="V13" s="31">
        <f t="shared" si="2"/>
        <v>9.1107167266900113</v>
      </c>
      <c r="W13" s="31">
        <f t="shared" si="3"/>
        <v>9.8437310318143911</v>
      </c>
      <c r="X13" s="31">
        <f t="shared" si="4"/>
        <v>12.112651043087364</v>
      </c>
      <c r="Y13" s="31">
        <f t="shared" si="5"/>
        <v>15.885094858133355</v>
      </c>
      <c r="Z13" s="31">
        <f t="shared" si="6"/>
        <v>20.010371290490987</v>
      </c>
      <c r="AA13" s="31">
        <f t="shared" si="7"/>
        <v>20.232145183525098</v>
      </c>
      <c r="AB13" s="31">
        <f t="shared" si="8"/>
        <v>20.455154016689658</v>
      </c>
      <c r="AC13" s="31">
        <f t="shared" si="9"/>
        <v>22.716533171867582</v>
      </c>
      <c r="AD13" s="31">
        <f t="shared" si="10"/>
        <v>16.767139119752759</v>
      </c>
      <c r="AE13" s="31">
        <f t="shared" si="11"/>
        <v>11.574362308537745</v>
      </c>
    </row>
    <row r="14" spans="1:31" x14ac:dyDescent="0.35">
      <c r="O14" s="18">
        <v>-2</v>
      </c>
      <c r="P14" s="18">
        <v>13</v>
      </c>
      <c r="Q14" s="19">
        <f t="shared" si="0"/>
        <v>20.921420000000001</v>
      </c>
      <c r="R14" s="25">
        <v>36.84404</v>
      </c>
      <c r="S14" s="25">
        <v>-111.571124</v>
      </c>
      <c r="T14" s="31">
        <f t="shared" si="12"/>
        <v>8.219142129596257</v>
      </c>
      <c r="U14" s="31">
        <f t="shared" si="1"/>
        <v>8.0434358041632308</v>
      </c>
      <c r="V14" s="31">
        <f t="shared" si="2"/>
        <v>9.1243337839160148</v>
      </c>
      <c r="W14" s="31">
        <f t="shared" si="3"/>
        <v>9.8637109448031435</v>
      </c>
      <c r="X14" s="31">
        <f t="shared" si="4"/>
        <v>12.137444697361401</v>
      </c>
      <c r="Y14" s="31">
        <f t="shared" si="5"/>
        <v>15.908820197563319</v>
      </c>
      <c r="Z14" s="31">
        <f t="shared" si="6"/>
        <v>20.027705441903983</v>
      </c>
      <c r="AA14" s="31">
        <f t="shared" si="7"/>
        <v>20.246414863902004</v>
      </c>
      <c r="AB14" s="31">
        <f t="shared" si="8"/>
        <v>20.464626389893976</v>
      </c>
      <c r="AC14" s="31">
        <f t="shared" si="9"/>
        <v>22.70853272209991</v>
      </c>
      <c r="AD14" s="31">
        <f t="shared" si="10"/>
        <v>16.759450064210387</v>
      </c>
      <c r="AE14" s="31">
        <f t="shared" si="11"/>
        <v>11.569122370360892</v>
      </c>
    </row>
    <row r="15" spans="1:31" x14ac:dyDescent="0.35">
      <c r="B15" s="1" t="s">
        <v>2</v>
      </c>
      <c r="C15" s="1" t="s">
        <v>3</v>
      </c>
      <c r="D15" s="1" t="s">
        <v>4</v>
      </c>
      <c r="E15" s="1" t="s">
        <v>5</v>
      </c>
      <c r="F15" s="1" t="s">
        <v>0</v>
      </c>
      <c r="G15" s="1" t="s">
        <v>6</v>
      </c>
      <c r="H15" s="1" t="s">
        <v>7</v>
      </c>
      <c r="I15" s="1" t="s">
        <v>8</v>
      </c>
      <c r="J15" s="1" t="s">
        <v>9</v>
      </c>
      <c r="K15" s="1" t="s">
        <v>10</v>
      </c>
      <c r="L15" s="1" t="s">
        <v>11</v>
      </c>
      <c r="M15" s="1" t="s">
        <v>12</v>
      </c>
      <c r="O15" s="18">
        <v>-1</v>
      </c>
      <c r="P15" s="18">
        <v>14</v>
      </c>
      <c r="Q15" s="19">
        <f t="shared" si="0"/>
        <v>22.530760000000001</v>
      </c>
      <c r="R15" s="25">
        <v>36.857363999999997</v>
      </c>
      <c r="S15" s="25">
        <v>-111.57739599999999</v>
      </c>
      <c r="T15" s="31">
        <f t="shared" si="12"/>
        <v>8.2207026252416142</v>
      </c>
      <c r="U15" s="31">
        <f t="shared" si="1"/>
        <v>8.050191144728176</v>
      </c>
      <c r="V15" s="31">
        <f t="shared" si="2"/>
        <v>9.1379240822963439</v>
      </c>
      <c r="W15" s="31">
        <f t="shared" si="3"/>
        <v>9.8836500861298102</v>
      </c>
      <c r="X15" s="31">
        <f t="shared" si="4"/>
        <v>12.162188934846446</v>
      </c>
      <c r="Y15" s="31">
        <f t="shared" si="5"/>
        <v>15.932502452041257</v>
      </c>
      <c r="Z15" s="31">
        <f t="shared" si="6"/>
        <v>20.045009629907028</v>
      </c>
      <c r="AA15" s="31">
        <f t="shared" si="7"/>
        <v>20.260659652357329</v>
      </c>
      <c r="AB15" s="31">
        <f t="shared" si="8"/>
        <v>20.474079302475417</v>
      </c>
      <c r="AC15" s="31">
        <f t="shared" si="9"/>
        <v>22.700549435125097</v>
      </c>
      <c r="AD15" s="31">
        <f t="shared" si="10"/>
        <v>16.75177637350626</v>
      </c>
      <c r="AE15" s="31">
        <f t="shared" si="11"/>
        <v>11.563892226838757</v>
      </c>
    </row>
    <row r="16" spans="1:31" x14ac:dyDescent="0.35">
      <c r="A16" s="3" t="s">
        <v>40</v>
      </c>
      <c r="B16" s="9">
        <f t="shared" ref="B16:M16" si="13">T16</f>
        <v>8.2222602653291901</v>
      </c>
      <c r="C16" s="9">
        <f t="shared" si="13"/>
        <v>8.0569335256524628</v>
      </c>
      <c r="D16" s="9">
        <f t="shared" si="13"/>
        <v>9.1514876744147422</v>
      </c>
      <c r="E16" s="9">
        <f t="shared" si="13"/>
        <v>9.9035485389943751</v>
      </c>
      <c r="F16" s="9">
        <f t="shared" si="13"/>
        <v>12.186883854036214</v>
      </c>
      <c r="G16" s="9">
        <f t="shared" si="13"/>
        <v>15.956141699808963</v>
      </c>
      <c r="H16" s="9">
        <f t="shared" si="13"/>
        <v>20.062283906294184</v>
      </c>
      <c r="I16" s="9">
        <f t="shared" si="13"/>
        <v>20.274879592312345</v>
      </c>
      <c r="J16" s="9">
        <f t="shared" si="13"/>
        <v>20.48351279441507</v>
      </c>
      <c r="K16" s="9">
        <f t="shared" si="13"/>
        <v>22.692583274125028</v>
      </c>
      <c r="L16" s="9">
        <f t="shared" si="13"/>
        <v>16.744118016937218</v>
      </c>
      <c r="M16" s="9">
        <f t="shared" si="13"/>
        <v>11.558671859662866</v>
      </c>
      <c r="O16" s="18" t="s">
        <v>25</v>
      </c>
      <c r="P16" s="18">
        <v>15</v>
      </c>
      <c r="Q16" s="19">
        <f t="shared" si="0"/>
        <v>24.1401</v>
      </c>
      <c r="R16" s="25">
        <v>36.864880059999997</v>
      </c>
      <c r="S16" s="25">
        <v>-111.5878615</v>
      </c>
      <c r="T16" s="31">
        <f t="shared" si="12"/>
        <v>8.2222602653291901</v>
      </c>
      <c r="U16" s="31">
        <f t="shared" si="1"/>
        <v>8.0569335256524628</v>
      </c>
      <c r="V16" s="31">
        <f t="shared" si="2"/>
        <v>9.1514876744147422</v>
      </c>
      <c r="W16" s="31">
        <f t="shared" si="3"/>
        <v>9.9035485389943751</v>
      </c>
      <c r="X16" s="31">
        <f t="shared" si="4"/>
        <v>12.186883854036214</v>
      </c>
      <c r="Y16" s="31">
        <f t="shared" si="5"/>
        <v>15.956141699808963</v>
      </c>
      <c r="Z16" s="31">
        <f t="shared" si="6"/>
        <v>20.062283906294184</v>
      </c>
      <c r="AA16" s="31">
        <f t="shared" si="7"/>
        <v>20.274879592312345</v>
      </c>
      <c r="AB16" s="31">
        <f t="shared" si="8"/>
        <v>20.48351279441507</v>
      </c>
      <c r="AC16" s="31">
        <f t="shared" si="9"/>
        <v>22.692583274125028</v>
      </c>
      <c r="AD16" s="31">
        <f t="shared" si="10"/>
        <v>16.744118016937218</v>
      </c>
      <c r="AE16" s="31">
        <f t="shared" si="11"/>
        <v>11.558671859662866</v>
      </c>
    </row>
    <row r="17" spans="1:31" x14ac:dyDescent="0.35">
      <c r="A17" s="3" t="s">
        <v>41</v>
      </c>
      <c r="B17" s="9">
        <f>T78</f>
        <v>8.3134688129730048</v>
      </c>
      <c r="C17" s="9">
        <f t="shared" ref="C17:M17" si="14">U78</f>
        <v>8.4506572009821888</v>
      </c>
      <c r="D17" s="9">
        <f t="shared" si="14"/>
        <v>9.9423955900149572</v>
      </c>
      <c r="E17" s="9">
        <f t="shared" si="14"/>
        <v>11.061142350274995</v>
      </c>
      <c r="F17" s="9">
        <f t="shared" si="14"/>
        <v>13.625624113880507</v>
      </c>
      <c r="G17" s="9">
        <f t="shared" si="14"/>
        <v>17.340948717475023</v>
      </c>
      <c r="H17" s="9">
        <f t="shared" si="14"/>
        <v>21.076970244965395</v>
      </c>
      <c r="I17" s="9">
        <f t="shared" si="14"/>
        <v>21.109745643603055</v>
      </c>
      <c r="J17" s="9">
        <f t="shared" si="14"/>
        <v>21.032072307498957</v>
      </c>
      <c r="K17" s="9">
        <f t="shared" si="14"/>
        <v>22.230646435746287</v>
      </c>
      <c r="L17" s="9">
        <f t="shared" si="14"/>
        <v>16.298008805161277</v>
      </c>
      <c r="M17" s="9">
        <f t="shared" si="14"/>
        <v>11.253362146314975</v>
      </c>
      <c r="O17" s="18">
        <v>1</v>
      </c>
      <c r="P17" s="18">
        <v>16</v>
      </c>
      <c r="Q17" s="19">
        <f t="shared" si="0"/>
        <v>25.74944</v>
      </c>
      <c r="R17" s="25">
        <v>36.856822469999997</v>
      </c>
      <c r="S17" s="25">
        <v>-111.6022014</v>
      </c>
      <c r="T17" s="31">
        <f t="shared" si="12"/>
        <v>8.2238150550843834</v>
      </c>
      <c r="U17" s="31">
        <f t="shared" si="1"/>
        <v>8.0636629717982409</v>
      </c>
      <c r="V17" s="31">
        <f t="shared" si="2"/>
        <v>9.1650246127516173</v>
      </c>
      <c r="W17" s="31">
        <f t="shared" si="3"/>
        <v>9.9234063864270414</v>
      </c>
      <c r="X17" s="31">
        <f t="shared" si="4"/>
        <v>12.211529553228104</v>
      </c>
      <c r="Y17" s="31">
        <f t="shared" si="5"/>
        <v>15.979738018966144</v>
      </c>
      <c r="Z17" s="31">
        <f t="shared" si="6"/>
        <v>20.079528322769967</v>
      </c>
      <c r="AA17" s="31">
        <f t="shared" si="7"/>
        <v>20.289074727112592</v>
      </c>
      <c r="AB17" s="31">
        <f t="shared" si="8"/>
        <v>20.492926905611895</v>
      </c>
      <c r="AC17" s="31">
        <f t="shared" si="9"/>
        <v>22.684634202360574</v>
      </c>
      <c r="AD17" s="31">
        <f t="shared" si="10"/>
        <v>16.736474963861461</v>
      </c>
      <c r="AE17" s="31">
        <f t="shared" si="11"/>
        <v>11.55346125055897</v>
      </c>
    </row>
    <row r="18" spans="1:31" x14ac:dyDescent="0.35">
      <c r="A18" s="3" t="s">
        <v>42</v>
      </c>
      <c r="B18" s="9">
        <f>T241</f>
        <v>8.5092280221868126</v>
      </c>
      <c r="C18" s="9">
        <f t="shared" ref="C18:M18" si="15">U241</f>
        <v>9.2875725238019822</v>
      </c>
      <c r="D18" s="9">
        <f t="shared" si="15"/>
        <v>11.61504891127994</v>
      </c>
      <c r="E18" s="9">
        <f t="shared" si="15"/>
        <v>13.489221550182023</v>
      </c>
      <c r="F18" s="9">
        <f t="shared" si="15"/>
        <v>16.659069029999596</v>
      </c>
      <c r="G18" s="9">
        <f t="shared" si="15"/>
        <v>20.317656200915817</v>
      </c>
      <c r="H18" s="9">
        <f t="shared" si="15"/>
        <v>23.279032262951723</v>
      </c>
      <c r="I18" s="9">
        <f t="shared" si="15"/>
        <v>22.918431226834279</v>
      </c>
      <c r="J18" s="9">
        <f t="shared" si="15"/>
        <v>22.180957651485421</v>
      </c>
      <c r="K18" s="9">
        <f t="shared" si="15"/>
        <v>21.272684216480375</v>
      </c>
      <c r="L18" s="9">
        <f t="shared" si="15"/>
        <v>15.357958309871904</v>
      </c>
      <c r="M18" s="9">
        <f t="shared" si="15"/>
        <v>10.600889690193601</v>
      </c>
      <c r="O18" s="18">
        <v>2</v>
      </c>
      <c r="P18" s="18">
        <v>17</v>
      </c>
      <c r="Q18" s="19">
        <f t="shared" si="0"/>
        <v>27.358779999999999</v>
      </c>
      <c r="R18" s="25">
        <v>36.849043100000003</v>
      </c>
      <c r="S18" s="25">
        <v>-111.6156268</v>
      </c>
      <c r="T18" s="31">
        <f t="shared" si="12"/>
        <v>8.2253669997230272</v>
      </c>
      <c r="U18" s="31">
        <f t="shared" si="1"/>
        <v>8.0703795079799612</v>
      </c>
      <c r="V18" s="31">
        <f t="shared" si="2"/>
        <v>9.1785349496842503</v>
      </c>
      <c r="W18" s="31">
        <f t="shared" si="3"/>
        <v>9.9432237112885744</v>
      </c>
      <c r="X18" s="31">
        <f t="shared" si="4"/>
        <v>12.236126130523603</v>
      </c>
      <c r="Y18" s="31">
        <f t="shared" si="5"/>
        <v>16.003291487470676</v>
      </c>
      <c r="Z18" s="31">
        <f t="shared" si="6"/>
        <v>20.096742930949532</v>
      </c>
      <c r="AA18" s="31">
        <f t="shared" si="7"/>
        <v>20.303245100027993</v>
      </c>
      <c r="AB18" s="31">
        <f t="shared" si="8"/>
        <v>20.502321675882879</v>
      </c>
      <c r="AC18" s="31">
        <f t="shared" si="9"/>
        <v>22.676702183171418</v>
      </c>
      <c r="AD18" s="31">
        <f t="shared" si="10"/>
        <v>16.728847183698424</v>
      </c>
      <c r="AE18" s="31">
        <f t="shared" si="11"/>
        <v>11.54826038128698</v>
      </c>
    </row>
    <row r="19" spans="1:31" x14ac:dyDescent="0.35">
      <c r="O19" s="18">
        <v>3</v>
      </c>
      <c r="P19" s="18">
        <v>18</v>
      </c>
      <c r="Q19" s="19">
        <f t="shared" si="0"/>
        <v>28.968119999999999</v>
      </c>
      <c r="R19" s="25">
        <v>36.834991960000004</v>
      </c>
      <c r="S19" s="25">
        <v>-111.6175217</v>
      </c>
      <c r="T19" s="31">
        <f t="shared" si="12"/>
        <v>8.2269161044514139</v>
      </c>
      <c r="U19" s="31">
        <f t="shared" si="1"/>
        <v>8.0770831589644754</v>
      </c>
      <c r="V19" s="31">
        <f t="shared" si="2"/>
        <v>9.1920187374869933</v>
      </c>
      <c r="W19" s="31">
        <f t="shared" si="3"/>
        <v>9.9630005962706569</v>
      </c>
      <c r="X19" s="31">
        <f t="shared" si="4"/>
        <v>12.26067368382866</v>
      </c>
      <c r="Y19" s="31">
        <f t="shared" si="5"/>
        <v>16.026802183138869</v>
      </c>
      <c r="Z19" s="31">
        <f t="shared" si="6"/>
        <v>20.113927782358793</v>
      </c>
      <c r="AA19" s="31">
        <f t="shared" si="7"/>
        <v>20.317390754252983</v>
      </c>
      <c r="AB19" s="31">
        <f t="shared" si="8"/>
        <v>20.511697144963193</v>
      </c>
      <c r="AC19" s="31">
        <f t="shared" si="9"/>
        <v>22.66878717997589</v>
      </c>
      <c r="AD19" s="31">
        <f t="shared" si="10"/>
        <v>16.721234645928643</v>
      </c>
      <c r="AE19" s="31">
        <f t="shared" si="11"/>
        <v>11.5430692336409</v>
      </c>
    </row>
    <row r="20" spans="1:31" x14ac:dyDescent="0.35">
      <c r="A20" s="13" t="s">
        <v>29</v>
      </c>
      <c r="B20" s="6" t="s">
        <v>2</v>
      </c>
      <c r="C20" s="6" t="s">
        <v>3</v>
      </c>
      <c r="D20" s="6" t="s">
        <v>4</v>
      </c>
      <c r="E20" s="6" t="s">
        <v>5</v>
      </c>
      <c r="F20" s="6" t="s">
        <v>0</v>
      </c>
      <c r="G20" s="6" t="s">
        <v>6</v>
      </c>
      <c r="H20" s="6" t="s">
        <v>7</v>
      </c>
      <c r="I20" s="6" t="s">
        <v>8</v>
      </c>
      <c r="J20" s="6" t="s">
        <v>9</v>
      </c>
      <c r="K20" s="6" t="s">
        <v>10</v>
      </c>
      <c r="L20" s="6" t="s">
        <v>11</v>
      </c>
      <c r="M20" s="6" t="s">
        <v>12</v>
      </c>
      <c r="O20" s="18">
        <v>4</v>
      </c>
      <c r="P20" s="18">
        <v>19</v>
      </c>
      <c r="Q20" s="19">
        <f t="shared" si="0"/>
        <v>30.577459999999999</v>
      </c>
      <c r="R20" s="25">
        <v>36.823861729999997</v>
      </c>
      <c r="S20" s="25">
        <v>-111.62854400000001</v>
      </c>
      <c r="T20" s="31">
        <f t="shared" si="12"/>
        <v>8.228462374466309</v>
      </c>
      <c r="U20" s="31">
        <f t="shared" si="1"/>
        <v>8.0837739494711158</v>
      </c>
      <c r="V20" s="31">
        <f t="shared" si="2"/>
        <v>9.205476028331482</v>
      </c>
      <c r="W20" s="31">
        <f t="shared" si="3"/>
        <v>9.9827371238962268</v>
      </c>
      <c r="X20" s="31">
        <f t="shared" si="4"/>
        <v>12.285172310854094</v>
      </c>
      <c r="Y20" s="31">
        <f t="shared" si="5"/>
        <v>16.050270183645715</v>
      </c>
      <c r="Z20" s="31">
        <f t="shared" si="6"/>
        <v>20.131082928434616</v>
      </c>
      <c r="AA20" s="31">
        <f t="shared" si="7"/>
        <v>20.331511732906662</v>
      </c>
      <c r="AB20" s="31">
        <f t="shared" si="8"/>
        <v>20.521053352506389</v>
      </c>
      <c r="AC20" s="31">
        <f t="shared" si="9"/>
        <v>22.660889156270795</v>
      </c>
      <c r="AD20" s="31">
        <f t="shared" si="10"/>
        <v>16.713637320093643</v>
      </c>
      <c r="AE20" s="31">
        <f t="shared" si="11"/>
        <v>11.537887789448765</v>
      </c>
    </row>
    <row r="21" spans="1:31" x14ac:dyDescent="0.35">
      <c r="A21" s="14" t="s">
        <v>33</v>
      </c>
      <c r="B21" s="7">
        <v>3491.9456498</v>
      </c>
      <c r="C21" s="7">
        <v>3491.4108728800002</v>
      </c>
      <c r="D21" s="7">
        <v>3491.6077232799998</v>
      </c>
      <c r="E21" s="7">
        <v>3491.4502429599997</v>
      </c>
      <c r="F21" s="7">
        <v>3491.5453873199999</v>
      </c>
      <c r="G21" s="7">
        <v>3497.9987996</v>
      </c>
      <c r="H21" s="7">
        <v>3524.7212414000001</v>
      </c>
      <c r="I21" s="7">
        <v>3531.7258348</v>
      </c>
      <c r="J21" s="7">
        <v>3529.2717664799998</v>
      </c>
      <c r="K21" s="7">
        <v>3492.0014240800001</v>
      </c>
      <c r="L21" s="7">
        <v>3491.5913190800002</v>
      </c>
      <c r="M21" s="7">
        <v>3491.6503742000004</v>
      </c>
      <c r="O21" s="18">
        <v>5</v>
      </c>
      <c r="P21" s="18">
        <v>20</v>
      </c>
      <c r="Q21" s="19">
        <f t="shared" si="0"/>
        <v>32.186799999999998</v>
      </c>
      <c r="R21" s="25">
        <v>36.810307289999997</v>
      </c>
      <c r="S21" s="25">
        <v>-111.63455260000001</v>
      </c>
      <c r="T21" s="31">
        <f t="shared" si="12"/>
        <v>8.230005814954966</v>
      </c>
      <c r="U21" s="31">
        <f t="shared" si="1"/>
        <v>8.0904519041717968</v>
      </c>
      <c r="V21" s="31">
        <f t="shared" si="2"/>
        <v>9.2189068742868159</v>
      </c>
      <c r="W21" s="31">
        <f t="shared" si="3"/>
        <v>10.002433376519821</v>
      </c>
      <c r="X21" s="31">
        <f t="shared" si="4"/>
        <v>12.309622109115972</v>
      </c>
      <c r="Y21" s="31">
        <f t="shared" si="5"/>
        <v>16.07369556652516</v>
      </c>
      <c r="Z21" s="31">
        <f t="shared" si="6"/>
        <v>20.148208420524945</v>
      </c>
      <c r="AA21" s="31">
        <f t="shared" si="7"/>
        <v>20.345608079032914</v>
      </c>
      <c r="AB21" s="31">
        <f t="shared" si="8"/>
        <v>20.530390338084548</v>
      </c>
      <c r="AC21" s="31">
        <f t="shared" si="9"/>
        <v>22.653008075631249</v>
      </c>
      <c r="AD21" s="31">
        <f t="shared" si="10"/>
        <v>16.706055175795811</v>
      </c>
      <c r="AE21" s="31">
        <f t="shared" si="11"/>
        <v>11.53271603057258</v>
      </c>
    </row>
    <row r="22" spans="1:31" x14ac:dyDescent="0.35">
      <c r="A22" s="14" t="s">
        <v>34</v>
      </c>
      <c r="B22" s="7">
        <v>3686.4994618000001</v>
      </c>
      <c r="C22" s="7">
        <v>3684.1438186799996</v>
      </c>
      <c r="D22" s="7">
        <v>3683.3662596000004</v>
      </c>
      <c r="E22" s="7">
        <v>3685.0001179200003</v>
      </c>
      <c r="F22" s="7">
        <v>3693.9994620400003</v>
      </c>
      <c r="G22" s="7">
        <v>3702.4345016799998</v>
      </c>
      <c r="H22" s="7">
        <v>3707.7494624800001</v>
      </c>
      <c r="I22" s="7">
        <v>3704.6654728799999</v>
      </c>
      <c r="J22" s="7">
        <v>3701.4666538800002</v>
      </c>
      <c r="K22" s="7">
        <v>3696.6142915200003</v>
      </c>
      <c r="L22" s="7">
        <v>3691.8012992399999</v>
      </c>
      <c r="M22" s="7">
        <v>3687.0014303200001</v>
      </c>
      <c r="O22" s="18">
        <v>6</v>
      </c>
      <c r="P22" s="18">
        <v>21</v>
      </c>
      <c r="Q22" s="19">
        <f t="shared" si="0"/>
        <v>33.796140000000001</v>
      </c>
      <c r="R22" s="25">
        <v>36.799376870000003</v>
      </c>
      <c r="S22" s="25">
        <v>-111.6436602</v>
      </c>
      <c r="T22" s="31">
        <f t="shared" si="12"/>
        <v>8.2315464310951487</v>
      </c>
      <c r="U22" s="31">
        <f t="shared" si="1"/>
        <v>8.0971170476910981</v>
      </c>
      <c r="V22" s="31">
        <f t="shared" si="2"/>
        <v>9.2323113273197883</v>
      </c>
      <c r="W22" s="31">
        <f t="shared" si="3"/>
        <v>10.022089436327922</v>
      </c>
      <c r="X22" s="31">
        <f t="shared" si="4"/>
        <v>12.334023175935997</v>
      </c>
      <c r="Y22" s="31">
        <f t="shared" si="5"/>
        <v>16.097078409170326</v>
      </c>
      <c r="Z22" s="31">
        <f t="shared" si="6"/>
        <v>20.165304309888974</v>
      </c>
      <c r="AA22" s="31">
        <f t="shared" si="7"/>
        <v>20.359679835600524</v>
      </c>
      <c r="AB22" s="31">
        <f t="shared" si="8"/>
        <v>20.539708141188449</v>
      </c>
      <c r="AC22" s="31">
        <f t="shared" si="9"/>
        <v>22.645143901710501</v>
      </c>
      <c r="AD22" s="31">
        <f t="shared" si="10"/>
        <v>16.698488182698281</v>
      </c>
      <c r="AE22" s="31">
        <f t="shared" si="11"/>
        <v>11.527553938908252</v>
      </c>
    </row>
    <row r="23" spans="1:31" x14ac:dyDescent="0.35">
      <c r="A23" s="14" t="s">
        <v>35</v>
      </c>
      <c r="B23" s="7">
        <v>3626.4600897999999</v>
      </c>
      <c r="C23" s="7">
        <v>3625.0165201999998</v>
      </c>
      <c r="D23" s="7">
        <v>3622.1523468799996</v>
      </c>
      <c r="E23" s="7">
        <v>3623.55326556</v>
      </c>
      <c r="F23" s="7">
        <v>3628.1300373600002</v>
      </c>
      <c r="G23" s="7">
        <v>3639.1831873199999</v>
      </c>
      <c r="H23" s="7">
        <v>3643.9600903600003</v>
      </c>
      <c r="I23" s="7">
        <v>3641.4338435600002</v>
      </c>
      <c r="J23" s="7">
        <v>3638.1497227199998</v>
      </c>
      <c r="K23" s="7">
        <v>3634.7770192000003</v>
      </c>
      <c r="L23" s="7">
        <v>3632.7625834400001</v>
      </c>
      <c r="M23" s="7">
        <v>3628.0709822399999</v>
      </c>
      <c r="O23" s="18">
        <v>7</v>
      </c>
      <c r="P23" s="18">
        <v>22</v>
      </c>
      <c r="Q23" s="19">
        <f t="shared" si="0"/>
        <v>35.405479999999997</v>
      </c>
      <c r="R23" s="25">
        <v>36.785539319999998</v>
      </c>
      <c r="S23" s="25">
        <v>-111.6468631</v>
      </c>
      <c r="T23" s="31">
        <f t="shared" si="12"/>
        <v>8.2330842280551408</v>
      </c>
      <c r="U23" s="31">
        <f t="shared" si="1"/>
        <v>8.1037694046063606</v>
      </c>
      <c r="V23" s="31">
        <f t="shared" si="2"/>
        <v>9.245689439295063</v>
      </c>
      <c r="W23" s="31">
        <f t="shared" si="3"/>
        <v>10.041705385339299</v>
      </c>
      <c r="X23" s="31">
        <f t="shared" si="4"/>
        <v>12.3583756084419</v>
      </c>
      <c r="Y23" s="31">
        <f t="shared" si="5"/>
        <v>16.120418788833813</v>
      </c>
      <c r="Z23" s="31">
        <f t="shared" si="6"/>
        <v>20.18237064769728</v>
      </c>
      <c r="AA23" s="31">
        <f t="shared" si="7"/>
        <v>20.373727045503333</v>
      </c>
      <c r="AB23" s="31">
        <f t="shared" si="8"/>
        <v>20.54900680122774</v>
      </c>
      <c r="AC23" s="31">
        <f t="shared" si="9"/>
        <v>22.637296598239779</v>
      </c>
      <c r="AD23" s="31">
        <f t="shared" si="10"/>
        <v>16.690936310524808</v>
      </c>
      <c r="AE23" s="31">
        <f t="shared" si="11"/>
        <v>11.522401496385527</v>
      </c>
    </row>
    <row r="24" spans="1:31" ht="15" x14ac:dyDescent="0.35">
      <c r="A24" s="14" t="s">
        <v>31</v>
      </c>
      <c r="B24" s="35">
        <v>8.198659632648468</v>
      </c>
      <c r="C24" s="35">
        <v>7.9544256498643611</v>
      </c>
      <c r="D24" s="35">
        <v>8.9452055675929945</v>
      </c>
      <c r="E24" s="35">
        <v>9.6007613682400539</v>
      </c>
      <c r="F24" s="35">
        <v>11.811236560864721</v>
      </c>
      <c r="G24" s="35">
        <v>15.59700148362268</v>
      </c>
      <c r="H24" s="35">
        <v>19.800005351636859</v>
      </c>
      <c r="I24" s="35">
        <v>20.058951539803235</v>
      </c>
      <c r="J24" s="35">
        <v>20.339952943673211</v>
      </c>
      <c r="K24" s="35">
        <v>22.813890777272043</v>
      </c>
      <c r="L24" s="35">
        <v>16.860617503877776</v>
      </c>
      <c r="M24" s="35">
        <v>11.638012261006663</v>
      </c>
      <c r="O24" s="18">
        <v>8</v>
      </c>
      <c r="P24" s="18">
        <v>23</v>
      </c>
      <c r="Q24" s="19">
        <f t="shared" si="0"/>
        <v>37.01482</v>
      </c>
      <c r="R24" s="25">
        <v>36.773484670000002</v>
      </c>
      <c r="S24" s="25">
        <v>-111.6556641</v>
      </c>
      <c r="T24" s="31">
        <f t="shared" si="12"/>
        <v>8.2346192109937775</v>
      </c>
      <c r="U24" s="31">
        <f t="shared" si="1"/>
        <v>8.1104089994477757</v>
      </c>
      <c r="V24" s="31">
        <f t="shared" si="2"/>
        <v>9.259041261975387</v>
      </c>
      <c r="W24" s="31">
        <f t="shared" si="3"/>
        <v>10.061281305405354</v>
      </c>
      <c r="X24" s="31">
        <f t="shared" si="4"/>
        <v>12.382679503567827</v>
      </c>
      <c r="Y24" s="31">
        <f t="shared" si="5"/>
        <v>16.143716782627919</v>
      </c>
      <c r="Z24" s="31">
        <f t="shared" si="6"/>
        <v>20.19940748503199</v>
      </c>
      <c r="AA24" s="31">
        <f t="shared" si="7"/>
        <v>20.387749751560357</v>
      </c>
      <c r="AB24" s="31">
        <f t="shared" si="8"/>
        <v>20.558286357531102</v>
      </c>
      <c r="AC24" s="31">
        <f t="shared" si="9"/>
        <v>22.629466129028113</v>
      </c>
      <c r="AD24" s="31">
        <f t="shared" si="10"/>
        <v>16.683399529059642</v>
      </c>
      <c r="AE24" s="31">
        <f t="shared" si="11"/>
        <v>11.517258684967935</v>
      </c>
    </row>
    <row r="25" spans="1:31" x14ac:dyDescent="0.35">
      <c r="A25" s="14" t="s">
        <v>26</v>
      </c>
      <c r="B25" s="26">
        <v>14177.910703916001</v>
      </c>
      <c r="C25" s="26">
        <v>13152.6875125767</v>
      </c>
      <c r="D25" s="26">
        <v>12659.877394880101</v>
      </c>
      <c r="E25" s="26">
        <v>11923.459801713499</v>
      </c>
      <c r="F25" s="26">
        <v>12378.218008879099</v>
      </c>
      <c r="G25" s="26">
        <v>14350.904742897301</v>
      </c>
      <c r="H25" s="26">
        <v>15520.890827471099</v>
      </c>
      <c r="I25" s="26">
        <v>15297.9264512339</v>
      </c>
      <c r="J25" s="26">
        <v>11796.1906555758</v>
      </c>
      <c r="K25" s="26">
        <v>11013.056523093201</v>
      </c>
      <c r="L25" s="26">
        <v>12327.555402817199</v>
      </c>
      <c r="M25" s="26">
        <v>13706.942878014701</v>
      </c>
      <c r="O25" s="18">
        <v>9</v>
      </c>
      <c r="P25" s="18">
        <v>24</v>
      </c>
      <c r="Q25" s="19">
        <f t="shared" si="0"/>
        <v>38.624160000000003</v>
      </c>
      <c r="R25" s="25">
        <v>36.76093272</v>
      </c>
      <c r="S25" s="25">
        <v>-111.6642976</v>
      </c>
      <c r="T25" s="31">
        <f t="shared" si="12"/>
        <v>8.2361513850604453</v>
      </c>
      <c r="U25" s="31">
        <f t="shared" si="1"/>
        <v>8.1170358566984753</v>
      </c>
      <c r="V25" s="31">
        <f t="shared" si="2"/>
        <v>9.2723668470217913</v>
      </c>
      <c r="W25" s="31">
        <f t="shared" si="3"/>
        <v>10.080817278210457</v>
      </c>
      <c r="X25" s="31">
        <f t="shared" si="4"/>
        <v>12.406934958054718</v>
      </c>
      <c r="Y25" s="31">
        <f t="shared" si="5"/>
        <v>16.166972467524918</v>
      </c>
      <c r="Z25" s="31">
        <f t="shared" si="6"/>
        <v>20.216414872886943</v>
      </c>
      <c r="AA25" s="31">
        <f t="shared" si="7"/>
        <v>20.401747996515915</v>
      </c>
      <c r="AB25" s="31">
        <f t="shared" si="8"/>
        <v>20.567546849346428</v>
      </c>
      <c r="AC25" s="31">
        <f t="shared" si="9"/>
        <v>22.621652457962167</v>
      </c>
      <c r="AD25" s="31">
        <f t="shared" si="10"/>
        <v>16.675877808147419</v>
      </c>
      <c r="AE25" s="31">
        <f t="shared" si="11"/>
        <v>11.51212548665271</v>
      </c>
    </row>
    <row r="26" spans="1:31" ht="15" x14ac:dyDescent="0.35">
      <c r="A26" s="14" t="s">
        <v>19</v>
      </c>
      <c r="B26" s="35">
        <v>2.61098310295238</v>
      </c>
      <c r="C26" s="35">
        <v>5.3799407694285701</v>
      </c>
      <c r="D26" s="35">
        <v>10.1960167388571</v>
      </c>
      <c r="E26" s="35">
        <v>14.132380952381</v>
      </c>
      <c r="F26" s="35">
        <v>19.9978627047619</v>
      </c>
      <c r="G26" s="35">
        <v>25.771094104285702</v>
      </c>
      <c r="H26" s="35">
        <v>28.900673322381</v>
      </c>
      <c r="I26" s="35">
        <v>27.145698924761898</v>
      </c>
      <c r="J26" s="35">
        <v>22.7706716052381</v>
      </c>
      <c r="K26" s="35">
        <v>15.1597542233333</v>
      </c>
      <c r="L26" s="35">
        <v>7.6910317460476199</v>
      </c>
      <c r="M26" s="35">
        <v>2.4701228877618999</v>
      </c>
      <c r="O26" s="18">
        <v>10</v>
      </c>
      <c r="P26" s="18">
        <v>25</v>
      </c>
      <c r="Q26" s="19">
        <f t="shared" si="0"/>
        <v>40.233499999999999</v>
      </c>
      <c r="R26" s="25">
        <v>36.751386719999999</v>
      </c>
      <c r="S26" s="25">
        <v>-111.6751672</v>
      </c>
      <c r="T26" s="31">
        <f t="shared" si="12"/>
        <v>8.237680755395111</v>
      </c>
      <c r="U26" s="31">
        <f t="shared" si="1"/>
        <v>8.1236500007946209</v>
      </c>
      <c r="V26" s="31">
        <f t="shared" si="2"/>
        <v>9.2856662459937844</v>
      </c>
      <c r="W26" s="31">
        <f t="shared" si="3"/>
        <v>10.100313385272294</v>
      </c>
      <c r="X26" s="31">
        <f t="shared" si="4"/>
        <v>12.431142068450697</v>
      </c>
      <c r="Y26" s="31">
        <f t="shared" si="5"/>
        <v>16.190185920357287</v>
      </c>
      <c r="Z26" s="31">
        <f t="shared" si="6"/>
        <v>20.233392862167818</v>
      </c>
      <c r="AA26" s="31">
        <f t="shared" si="7"/>
        <v>20.415721823039767</v>
      </c>
      <c r="AB26" s="31">
        <f t="shared" si="8"/>
        <v>20.576788315840954</v>
      </c>
      <c r="AC26" s="31">
        <f t="shared" si="9"/>
        <v>22.613855549006086</v>
      </c>
      <c r="AD26" s="31">
        <f t="shared" si="10"/>
        <v>16.668371117693031</v>
      </c>
      <c r="AE26" s="31">
        <f t="shared" si="11"/>
        <v>11.50700188347075</v>
      </c>
    </row>
    <row r="27" spans="1:31" x14ac:dyDescent="0.35">
      <c r="A27" s="14" t="s">
        <v>20</v>
      </c>
      <c r="B27" s="27">
        <v>127.18298573619001</v>
      </c>
      <c r="C27" s="27">
        <v>160.42201249523799</v>
      </c>
      <c r="D27" s="27">
        <v>226.649716447619</v>
      </c>
      <c r="E27" s="27">
        <v>276.963306295238</v>
      </c>
      <c r="F27" s="27">
        <v>325.50443209523797</v>
      </c>
      <c r="G27" s="27">
        <v>346.61882174761899</v>
      </c>
      <c r="H27" s="27">
        <v>280.03677403333302</v>
      </c>
      <c r="I27" s="27">
        <v>256.20157477142902</v>
      </c>
      <c r="J27" s="27">
        <v>239.347570666667</v>
      </c>
      <c r="K27" s="27">
        <v>194.563222390476</v>
      </c>
      <c r="L27" s="27">
        <v>144.42754072381001</v>
      </c>
      <c r="M27" s="27">
        <v>115.01009132190499</v>
      </c>
      <c r="O27" s="18">
        <v>11</v>
      </c>
      <c r="P27" s="18">
        <v>26</v>
      </c>
      <c r="Q27" s="19">
        <f t="shared" si="0"/>
        <v>41.842840000000002</v>
      </c>
      <c r="R27" s="25">
        <v>36.743010439999999</v>
      </c>
      <c r="S27" s="25">
        <v>-111.6896598</v>
      </c>
      <c r="T27" s="31">
        <f t="shared" si="12"/>
        <v>8.239207327128339</v>
      </c>
      <c r="U27" s="31">
        <f t="shared" si="1"/>
        <v>8.1302514561254959</v>
      </c>
      <c r="V27" s="31">
        <f t="shared" si="2"/>
        <v>9.2989395103495589</v>
      </c>
      <c r="W27" s="31">
        <f t="shared" si="3"/>
        <v>10.119769707942195</v>
      </c>
      <c r="X27" s="31">
        <f t="shared" si="4"/>
        <v>12.455300931111458</v>
      </c>
      <c r="Y27" s="31">
        <f t="shared" si="5"/>
        <v>16.213357217817986</v>
      </c>
      <c r="Z27" s="31">
        <f t="shared" si="6"/>
        <v>20.250341503692308</v>
      </c>
      <c r="AA27" s="31">
        <f t="shared" si="7"/>
        <v>20.429671273727241</v>
      </c>
      <c r="AB27" s="31">
        <f t="shared" si="8"/>
        <v>20.586010796101473</v>
      </c>
      <c r="AC27" s="31">
        <f t="shared" si="9"/>
        <v>22.60607536620131</v>
      </c>
      <c r="AD27" s="31">
        <f t="shared" si="10"/>
        <v>16.660879427661506</v>
      </c>
      <c r="AE27" s="31">
        <f t="shared" si="11"/>
        <v>11.501887857486532</v>
      </c>
    </row>
    <row r="28" spans="1:31" x14ac:dyDescent="0.35">
      <c r="A28" s="36" t="s">
        <v>32</v>
      </c>
      <c r="O28" s="18">
        <v>12</v>
      </c>
      <c r="P28" s="18">
        <v>27</v>
      </c>
      <c r="Q28" s="19">
        <f t="shared" si="0"/>
        <v>43.452179999999998</v>
      </c>
      <c r="R28" s="25">
        <v>36.730089239999998</v>
      </c>
      <c r="S28" s="25">
        <v>-111.6945116</v>
      </c>
      <c r="T28" s="31">
        <f t="shared" si="12"/>
        <v>8.2407311053812986</v>
      </c>
      <c r="U28" s="31">
        <f t="shared" si="1"/>
        <v>8.1368402470335948</v>
      </c>
      <c r="V28" s="31">
        <f t="shared" si="2"/>
        <v>9.3121866914461826</v>
      </c>
      <c r="W28" s="31">
        <f t="shared" si="3"/>
        <v>10.139186327405495</v>
      </c>
      <c r="X28" s="31">
        <f t="shared" si="4"/>
        <v>12.479411642200645</v>
      </c>
      <c r="Y28" s="31">
        <f t="shared" si="5"/>
        <v>16.236486436460705</v>
      </c>
      <c r="Z28" s="31">
        <f t="shared" si="6"/>
        <v>20.267260848190258</v>
      </c>
      <c r="AA28" s="31">
        <f t="shared" si="7"/>
        <v>20.443596391099355</v>
      </c>
      <c r="AB28" s="31">
        <f t="shared" si="8"/>
        <v>20.595214329134464</v>
      </c>
      <c r="AC28" s="31">
        <f t="shared" si="9"/>
        <v>22.598311873666422</v>
      </c>
      <c r="AD28" s="31">
        <f t="shared" si="10"/>
        <v>16.653402708077891</v>
      </c>
      <c r="AE28" s="31">
        <f t="shared" si="11"/>
        <v>11.496783390798059</v>
      </c>
    </row>
    <row r="29" spans="1:31" x14ac:dyDescent="0.35">
      <c r="O29" s="18">
        <v>13</v>
      </c>
      <c r="P29" s="18">
        <v>28</v>
      </c>
      <c r="Q29" s="19">
        <f t="shared" si="0"/>
        <v>45.061520000000002</v>
      </c>
      <c r="R29" s="25">
        <v>36.721302250000001</v>
      </c>
      <c r="S29" s="25">
        <v>-111.7075916</v>
      </c>
      <c r="T29" s="31">
        <f t="shared" si="12"/>
        <v>8.2422520952657941</v>
      </c>
      <c r="U29" s="31">
        <f t="shared" si="1"/>
        <v>8.1434163978147112</v>
      </c>
      <c r="V29" s="31">
        <f t="shared" si="2"/>
        <v>9.3254078405398033</v>
      </c>
      <c r="W29" s="31">
        <f t="shared" si="3"/>
        <v>10.158563324681847</v>
      </c>
      <c r="X29" s="31">
        <f t="shared" si="4"/>
        <v>12.503474297690238</v>
      </c>
      <c r="Y29" s="31">
        <f t="shared" si="5"/>
        <v>16.259573652700105</v>
      </c>
      <c r="Z29" s="31">
        <f t="shared" si="6"/>
        <v>20.284150946303825</v>
      </c>
      <c r="AA29" s="31">
        <f t="shared" si="7"/>
        <v>20.457497217602967</v>
      </c>
      <c r="AB29" s="31">
        <f t="shared" si="8"/>
        <v>20.604398953866266</v>
      </c>
      <c r="AC29" s="31">
        <f t="shared" si="9"/>
        <v>22.590565035596981</v>
      </c>
      <c r="AD29" s="31">
        <f t="shared" si="10"/>
        <v>16.645940929027134</v>
      </c>
      <c r="AE29" s="31">
        <f t="shared" si="11"/>
        <v>11.491688465536802</v>
      </c>
    </row>
    <row r="30" spans="1:31" x14ac:dyDescent="0.35">
      <c r="O30" s="18">
        <v>14</v>
      </c>
      <c r="P30" s="18">
        <v>29</v>
      </c>
      <c r="Q30" s="19">
        <f t="shared" si="0"/>
        <v>46.670859999999998</v>
      </c>
      <c r="R30" s="25">
        <v>36.707095000000002</v>
      </c>
      <c r="S30" s="25">
        <v>-111.710155</v>
      </c>
      <c r="T30" s="31">
        <f t="shared" si="12"/>
        <v>8.2437703018842736</v>
      </c>
      <c r="U30" s="31">
        <f t="shared" si="1"/>
        <v>8.1499799327180327</v>
      </c>
      <c r="V30" s="31">
        <f t="shared" si="2"/>
        <v>9.3386030087858476</v>
      </c>
      <c r="W30" s="31">
        <f t="shared" si="3"/>
        <v>10.177900780625581</v>
      </c>
      <c r="X30" s="31">
        <f t="shared" si="4"/>
        <v>12.527488993360929</v>
      </c>
      <c r="Y30" s="31">
        <f t="shared" si="5"/>
        <v>16.282618942812086</v>
      </c>
      <c r="Z30" s="31">
        <f t="shared" si="6"/>
        <v>20.301011848587621</v>
      </c>
      <c r="AA30" s="31">
        <f t="shared" si="7"/>
        <v>20.471373795610877</v>
      </c>
      <c r="AB30" s="31">
        <f t="shared" si="8"/>
        <v>20.613564709143251</v>
      </c>
      <c r="AC30" s="31">
        <f t="shared" si="9"/>
        <v>22.58283481626535</v>
      </c>
      <c r="AD30" s="31">
        <f t="shared" si="10"/>
        <v>16.638494060653962</v>
      </c>
      <c r="AE30" s="31">
        <f t="shared" si="11"/>
        <v>11.48660306386763</v>
      </c>
    </row>
    <row r="31" spans="1:31" x14ac:dyDescent="0.35">
      <c r="A31" s="13" t="s">
        <v>39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O31" s="18">
        <v>15</v>
      </c>
      <c r="P31" s="18">
        <v>30</v>
      </c>
      <c r="Q31" s="19">
        <f t="shared" si="0"/>
        <v>48.280200000000001</v>
      </c>
      <c r="R31" s="25">
        <v>36.694210050000002</v>
      </c>
      <c r="S31" s="25">
        <v>-111.7168935</v>
      </c>
      <c r="T31" s="31">
        <f t="shared" si="12"/>
        <v>8.2452857303298455</v>
      </c>
      <c r="U31" s="31">
        <f t="shared" si="1"/>
        <v>8.1565308759462241</v>
      </c>
      <c r="V31" s="31">
        <f t="shared" si="2"/>
        <v>9.3517722472392144</v>
      </c>
      <c r="W31" s="31">
        <f t="shared" si="3"/>
        <v>10.197198775926029</v>
      </c>
      <c r="X31" s="31">
        <f t="shared" si="4"/>
        <v>12.551455824802513</v>
      </c>
      <c r="Y31" s="31">
        <f t="shared" si="5"/>
        <v>16.305622382934018</v>
      </c>
      <c r="Z31" s="31">
        <f t="shared" si="6"/>
        <v>20.317843605508887</v>
      </c>
      <c r="AA31" s="31">
        <f t="shared" si="7"/>
        <v>20.485226167421974</v>
      </c>
      <c r="AB31" s="31">
        <f t="shared" si="8"/>
        <v>20.622711633731985</v>
      </c>
      <c r="AC31" s="31">
        <f t="shared" si="9"/>
        <v>22.575121180020545</v>
      </c>
      <c r="AD31" s="31">
        <f t="shared" si="10"/>
        <v>16.631062073162752</v>
      </c>
      <c r="AE31" s="31">
        <f t="shared" si="11"/>
        <v>11.481527167988748</v>
      </c>
    </row>
    <row r="32" spans="1:31" x14ac:dyDescent="0.35">
      <c r="A32" s="39" t="s">
        <v>38</v>
      </c>
      <c r="B32" s="40" t="s">
        <v>2</v>
      </c>
      <c r="C32" s="40" t="s">
        <v>3</v>
      </c>
      <c r="D32" s="40" t="s">
        <v>4</v>
      </c>
      <c r="E32" s="40" t="s">
        <v>5</v>
      </c>
      <c r="F32" s="40" t="s">
        <v>0</v>
      </c>
      <c r="G32" s="40" t="s">
        <v>36</v>
      </c>
      <c r="H32" s="40" t="s">
        <v>7</v>
      </c>
      <c r="I32" s="40" t="s">
        <v>8</v>
      </c>
      <c r="J32" s="40" t="s">
        <v>37</v>
      </c>
      <c r="K32" s="40" t="s">
        <v>10</v>
      </c>
      <c r="L32" s="40" t="s">
        <v>11</v>
      </c>
      <c r="M32" s="40" t="s">
        <v>12</v>
      </c>
      <c r="O32" s="18">
        <v>16</v>
      </c>
      <c r="P32" s="18">
        <v>31</v>
      </c>
      <c r="Q32" s="19">
        <f t="shared" si="0"/>
        <v>49.889539999999997</v>
      </c>
      <c r="R32" s="25">
        <v>36.687801540000002</v>
      </c>
      <c r="S32" s="25">
        <v>-111.73283189999999</v>
      </c>
      <c r="T32" s="31">
        <f t="shared" si="12"/>
        <v>8.2467983856863007</v>
      </c>
      <c r="U32" s="31">
        <f t="shared" si="1"/>
        <v>8.1630692516555143</v>
      </c>
      <c r="V32" s="31">
        <f t="shared" si="2"/>
        <v>9.3649156068544777</v>
      </c>
      <c r="W32" s="31">
        <f t="shared" si="3"/>
        <v>10.216457391107864</v>
      </c>
      <c r="X32" s="31">
        <f t="shared" si="4"/>
        <v>12.575374887414258</v>
      </c>
      <c r="Y32" s="31">
        <f t="shared" si="5"/>
        <v>16.328584049065029</v>
      </c>
      <c r="Z32" s="31">
        <f t="shared" si="6"/>
        <v>20.334646267447614</v>
      </c>
      <c r="AA32" s="31">
        <f t="shared" si="7"/>
        <v>20.499054375261366</v>
      </c>
      <c r="AB32" s="31">
        <f t="shared" si="8"/>
        <v>20.631839766319381</v>
      </c>
      <c r="AC32" s="31">
        <f t="shared" si="9"/>
        <v>22.567424091288053</v>
      </c>
      <c r="AD32" s="31">
        <f t="shared" si="10"/>
        <v>16.623644936817435</v>
      </c>
      <c r="AE32" s="31">
        <f t="shared" si="11"/>
        <v>11.476460760131639</v>
      </c>
    </row>
    <row r="33" spans="1:31" x14ac:dyDescent="0.35">
      <c r="A33" s="41">
        <v>0.3</v>
      </c>
      <c r="B33" s="42">
        <v>0.3</v>
      </c>
      <c r="C33" s="42">
        <v>0.3</v>
      </c>
      <c r="D33" s="42">
        <v>0.2</v>
      </c>
      <c r="E33" s="42">
        <v>0.2</v>
      </c>
      <c r="F33" s="42">
        <v>0.2</v>
      </c>
      <c r="G33" s="42">
        <v>0.2</v>
      </c>
      <c r="H33" s="42">
        <v>0.2</v>
      </c>
      <c r="I33" s="42">
        <v>0.3</v>
      </c>
      <c r="J33" s="42">
        <v>0.2</v>
      </c>
      <c r="K33" s="42">
        <v>0.3</v>
      </c>
      <c r="L33" s="42">
        <v>0.3</v>
      </c>
      <c r="M33" s="42">
        <v>0.3</v>
      </c>
      <c r="O33" s="18">
        <v>17</v>
      </c>
      <c r="P33" s="18">
        <v>32</v>
      </c>
      <c r="Q33" s="19">
        <f t="shared" si="0"/>
        <v>51.49888</v>
      </c>
      <c r="R33" s="25">
        <v>36.675382569999996</v>
      </c>
      <c r="S33" s="25">
        <v>-111.7402077</v>
      </c>
      <c r="T33" s="31">
        <f t="shared" si="12"/>
        <v>8.2483082730281296</v>
      </c>
      <c r="U33" s="31">
        <f t="shared" si="1"/>
        <v>8.1695950839557998</v>
      </c>
      <c r="V33" s="31">
        <f t="shared" si="2"/>
        <v>9.3780331384860762</v>
      </c>
      <c r="W33" s="31">
        <f t="shared" si="3"/>
        <v>10.235676706531446</v>
      </c>
      <c r="X33" s="31">
        <f t="shared" si="4"/>
        <v>12.599246276405289</v>
      </c>
      <c r="Y33" s="31">
        <f t="shared" si="5"/>
        <v>16.351504017066219</v>
      </c>
      <c r="Z33" s="31">
        <f t="shared" si="6"/>
        <v>20.35141988469671</v>
      </c>
      <c r="AA33" s="31">
        <f t="shared" si="7"/>
        <v>20.512858461280501</v>
      </c>
      <c r="AB33" s="31">
        <f t="shared" si="8"/>
        <v>20.640949145512877</v>
      </c>
      <c r="AC33" s="31">
        <f t="shared" si="9"/>
        <v>22.559743514569675</v>
      </c>
      <c r="AD33" s="31">
        <f t="shared" si="10"/>
        <v>16.61624262194135</v>
      </c>
      <c r="AE33" s="31">
        <f t="shared" si="11"/>
        <v>11.471403822560999</v>
      </c>
    </row>
    <row r="34" spans="1:31" x14ac:dyDescent="0.35">
      <c r="C34" s="5"/>
      <c r="O34" s="18">
        <v>18</v>
      </c>
      <c r="P34" s="18">
        <v>33</v>
      </c>
      <c r="Q34" s="19">
        <f t="shared" si="0"/>
        <v>53.108220000000003</v>
      </c>
      <c r="R34" s="25">
        <v>36.661119849999999</v>
      </c>
      <c r="S34" s="25">
        <v>-111.74204829999999</v>
      </c>
      <c r="T34" s="31">
        <f t="shared" si="12"/>
        <v>8.2498153974205319</v>
      </c>
      <c r="U34" s="31">
        <f t="shared" si="1"/>
        <v>8.1761083969107169</v>
      </c>
      <c r="V34" s="31">
        <f t="shared" si="2"/>
        <v>9.3911248928885183</v>
      </c>
      <c r="W34" s="31">
        <f t="shared" si="3"/>
        <v>10.254856802393139</v>
      </c>
      <c r="X34" s="31">
        <f t="shared" si="4"/>
        <v>12.623070086794973</v>
      </c>
      <c r="Y34" s="31">
        <f t="shared" si="5"/>
        <v>16.374382362660917</v>
      </c>
      <c r="Z34" s="31">
        <f t="shared" si="6"/>
        <v>20.368164507462144</v>
      </c>
      <c r="AA34" s="31">
        <f t="shared" si="7"/>
        <v>20.526638467557298</v>
      </c>
      <c r="AB34" s="31">
        <f t="shared" si="8"/>
        <v>20.650039809840596</v>
      </c>
      <c r="AC34" s="31">
        <f t="shared" si="9"/>
        <v>22.552079414443376</v>
      </c>
      <c r="AD34" s="31">
        <f t="shared" si="10"/>
        <v>16.608855098917143</v>
      </c>
      <c r="AE34" s="31">
        <f t="shared" si="11"/>
        <v>11.466356337574677</v>
      </c>
    </row>
    <row r="35" spans="1:31" x14ac:dyDescent="0.35">
      <c r="C35" s="5"/>
      <c r="O35" s="18">
        <v>19</v>
      </c>
      <c r="P35" s="18">
        <v>34</v>
      </c>
      <c r="Q35" s="19">
        <f t="shared" si="0"/>
        <v>54.717559999999999</v>
      </c>
      <c r="R35" s="25">
        <v>36.651857640000003</v>
      </c>
      <c r="S35" s="25">
        <v>-111.754621</v>
      </c>
      <c r="T35" s="31">
        <f t="shared" si="12"/>
        <v>8.2513197639194402</v>
      </c>
      <c r="U35" s="31">
        <f t="shared" si="1"/>
        <v>8.1826092145377416</v>
      </c>
      <c r="V35" s="31">
        <f t="shared" si="2"/>
        <v>9.404190920716573</v>
      </c>
      <c r="W35" s="31">
        <f t="shared" si="3"/>
        <v>10.273997758725663</v>
      </c>
      <c r="X35" s="31">
        <f t="shared" si="4"/>
        <v>12.646846413413288</v>
      </c>
      <c r="Y35" s="31">
        <f t="shared" si="5"/>
        <v>16.397219161434961</v>
      </c>
      <c r="Z35" s="31">
        <f t="shared" si="6"/>
        <v>20.384880185863107</v>
      </c>
      <c r="AA35" s="31">
        <f t="shared" si="7"/>
        <v>20.540394436096275</v>
      </c>
      <c r="AB35" s="31">
        <f t="shared" si="8"/>
        <v>20.6591117977515</v>
      </c>
      <c r="AC35" s="31">
        <f t="shared" si="9"/>
        <v>22.544431755563092</v>
      </c>
      <c r="AD35" s="31">
        <f t="shared" si="10"/>
        <v>16.601482338186649</v>
      </c>
      <c r="AE35" s="31">
        <f t="shared" si="11"/>
        <v>11.461318287503605</v>
      </c>
    </row>
    <row r="36" spans="1:31" x14ac:dyDescent="0.35">
      <c r="C36" s="5"/>
      <c r="O36" s="18">
        <v>20</v>
      </c>
      <c r="P36" s="18">
        <v>35</v>
      </c>
      <c r="Q36" s="19">
        <f t="shared" si="0"/>
        <v>56.326900000000002</v>
      </c>
      <c r="R36" s="25">
        <v>36.640217049999997</v>
      </c>
      <c r="S36" s="25">
        <v>-111.7615249</v>
      </c>
      <c r="T36" s="31">
        <f t="shared" si="12"/>
        <v>8.2528213775715376</v>
      </c>
      <c r="U36" s="31">
        <f t="shared" si="1"/>
        <v>8.1890975608082694</v>
      </c>
      <c r="V36" s="31">
        <f t="shared" si="2"/>
        <v>9.4172312725254681</v>
      </c>
      <c r="W36" s="31">
        <f t="shared" si="3"/>
        <v>10.293099655398414</v>
      </c>
      <c r="X36" s="31">
        <f t="shared" si="4"/>
        <v>12.670575350901203</v>
      </c>
      <c r="Y36" s="31">
        <f t="shared" si="5"/>
        <v>16.420014488836909</v>
      </c>
      <c r="Z36" s="31">
        <f t="shared" si="6"/>
        <v>20.401566969932155</v>
      </c>
      <c r="AA36" s="31">
        <f t="shared" si="7"/>
        <v>20.554126408828679</v>
      </c>
      <c r="AB36" s="31">
        <f t="shared" si="8"/>
        <v>20.668165147615561</v>
      </c>
      <c r="AC36" s="31">
        <f t="shared" si="9"/>
        <v>22.5368005026586</v>
      </c>
      <c r="AD36" s="31">
        <f t="shared" si="10"/>
        <v>16.594124310250759</v>
      </c>
      <c r="AE36" s="31">
        <f t="shared" si="11"/>
        <v>11.456289654711753</v>
      </c>
    </row>
    <row r="37" spans="1:31" x14ac:dyDescent="0.35">
      <c r="C37" s="5"/>
      <c r="O37" s="18">
        <v>21</v>
      </c>
      <c r="P37" s="18">
        <v>36</v>
      </c>
      <c r="Q37" s="19">
        <f t="shared" si="0"/>
        <v>57.936239999999998</v>
      </c>
      <c r="R37" s="25">
        <v>36.626123980000003</v>
      </c>
      <c r="S37" s="25">
        <v>-111.76406369999999</v>
      </c>
      <c r="T37" s="31">
        <f t="shared" si="12"/>
        <v>8.25432024341427</v>
      </c>
      <c r="U37" s="31">
        <f t="shared" si="1"/>
        <v>8.1955734596477132</v>
      </c>
      <c r="V37" s="31">
        <f t="shared" si="2"/>
        <v>9.4302459987710865</v>
      </c>
      <c r="W37" s="31">
        <f t="shared" si="3"/>
        <v>10.312162572117812</v>
      </c>
      <c r="X37" s="31">
        <f t="shared" si="4"/>
        <v>12.694256993711059</v>
      </c>
      <c r="Y37" s="31">
        <f t="shared" si="5"/>
        <v>16.442768420178311</v>
      </c>
      <c r="Z37" s="31">
        <f t="shared" si="6"/>
        <v>20.418224909615354</v>
      </c>
      <c r="AA37" s="31">
        <f t="shared" si="7"/>
        <v>20.567834427612613</v>
      </c>
      <c r="AB37" s="31">
        <f t="shared" si="8"/>
        <v>20.677199897723924</v>
      </c>
      <c r="AC37" s="31">
        <f t="shared" si="9"/>
        <v>22.52918562053533</v>
      </c>
      <c r="AD37" s="31">
        <f t="shared" si="10"/>
        <v>16.586780985669318</v>
      </c>
      <c r="AE37" s="31">
        <f t="shared" si="11"/>
        <v>11.451270421596046</v>
      </c>
    </row>
    <row r="38" spans="1:31" x14ac:dyDescent="0.35">
      <c r="C38" s="5"/>
      <c r="O38" s="18">
        <v>22</v>
      </c>
      <c r="P38" s="18">
        <v>37</v>
      </c>
      <c r="Q38" s="19">
        <f t="shared" si="0"/>
        <v>59.545580000000001</v>
      </c>
      <c r="R38" s="25">
        <v>36.613100879999998</v>
      </c>
      <c r="S38" s="25">
        <v>-111.75918160000001</v>
      </c>
      <c r="T38" s="31">
        <f t="shared" si="12"/>
        <v>8.2558163664758659</v>
      </c>
      <c r="U38" s="31">
        <f t="shared" si="1"/>
        <v>8.2020369349355846</v>
      </c>
      <c r="V38" s="31">
        <f t="shared" si="2"/>
        <v>9.4432351498101585</v>
      </c>
      <c r="W38" s="31">
        <f t="shared" si="3"/>
        <v>10.331186588427618</v>
      </c>
      <c r="X38" s="31">
        <f t="shared" si="4"/>
        <v>12.717891436106941</v>
      </c>
      <c r="Y38" s="31">
        <f t="shared" si="5"/>
        <v>16.465481030633953</v>
      </c>
      <c r="Z38" s="31">
        <f t="shared" si="6"/>
        <v>20.43485405477244</v>
      </c>
      <c r="AA38" s="31">
        <f t="shared" si="7"/>
        <v>20.581518534233162</v>
      </c>
      <c r="AB38" s="31">
        <f t="shared" si="8"/>
        <v>20.686216086289061</v>
      </c>
      <c r="AC38" s="31">
        <f t="shared" si="9"/>
        <v>22.521587074074212</v>
      </c>
      <c r="AD38" s="31">
        <f t="shared" si="10"/>
        <v>16.579452335060996</v>
      </c>
      <c r="AE38" s="31">
        <f t="shared" si="11"/>
        <v>11.446260570586324</v>
      </c>
    </row>
    <row r="39" spans="1:31" x14ac:dyDescent="0.35">
      <c r="C39" s="5"/>
      <c r="O39" s="18">
        <v>23</v>
      </c>
      <c r="P39" s="18">
        <v>38</v>
      </c>
      <c r="Q39" s="19">
        <f t="shared" si="0"/>
        <v>61.154919999999997</v>
      </c>
      <c r="R39" s="25">
        <v>36.600392759999998</v>
      </c>
      <c r="S39" s="25">
        <v>-111.76681790000001</v>
      </c>
      <c r="T39" s="31">
        <f t="shared" si="12"/>
        <v>8.2573097517753524</v>
      </c>
      <c r="U39" s="31">
        <f t="shared" si="1"/>
        <v>8.2084880105055831</v>
      </c>
      <c r="V39" s="31">
        <f t="shared" si="2"/>
        <v>9.4561987759004609</v>
      </c>
      <c r="W39" s="31">
        <f t="shared" si="3"/>
        <v>10.350171783709278</v>
      </c>
      <c r="X39" s="31">
        <f t="shared" si="4"/>
        <v>12.741478772165054</v>
      </c>
      <c r="Y39" s="31">
        <f t="shared" si="5"/>
        <v>16.4881523952421</v>
      </c>
      <c r="Z39" s="31">
        <f t="shared" si="6"/>
        <v>20.451454455176957</v>
      </c>
      <c r="AA39" s="31">
        <f t="shared" si="7"/>
        <v>20.595178770402519</v>
      </c>
      <c r="AB39" s="31">
        <f t="shared" si="8"/>
        <v>20.695213751444946</v>
      </c>
      <c r="AC39" s="31">
        <f t="shared" si="9"/>
        <v>22.514004828231528</v>
      </c>
      <c r="AD39" s="31">
        <f t="shared" si="10"/>
        <v>16.572138329103176</v>
      </c>
      <c r="AE39" s="31">
        <f t="shared" si="11"/>
        <v>11.441260084145258</v>
      </c>
    </row>
    <row r="40" spans="1:31" x14ac:dyDescent="0.35">
      <c r="O40" s="18">
        <v>24</v>
      </c>
      <c r="P40" s="18">
        <v>39</v>
      </c>
      <c r="Q40" s="19">
        <f t="shared" si="0"/>
        <v>62.76426</v>
      </c>
      <c r="R40" s="25">
        <v>36.589069639999998</v>
      </c>
      <c r="S40" s="25">
        <v>-111.7777133</v>
      </c>
      <c r="T40" s="31">
        <f t="shared" si="12"/>
        <v>8.2588004043225709</v>
      </c>
      <c r="U40" s="31">
        <f t="shared" si="1"/>
        <v>8.2149267101456864</v>
      </c>
      <c r="V40" s="31">
        <f t="shared" si="2"/>
        <v>9.4691369272010082</v>
      </c>
      <c r="W40" s="31">
        <f t="shared" si="3"/>
        <v>10.369118237182247</v>
      </c>
      <c r="X40" s="31">
        <f t="shared" si="4"/>
        <v>12.765019095774097</v>
      </c>
      <c r="Y40" s="31">
        <f t="shared" si="5"/>
        <v>16.510782588904753</v>
      </c>
      <c r="Z40" s="31">
        <f t="shared" si="6"/>
        <v>20.468026160516409</v>
      </c>
      <c r="AA40" s="31">
        <f t="shared" si="7"/>
        <v>20.608815177760118</v>
      </c>
      <c r="AB40" s="31">
        <f t="shared" si="8"/>
        <v>20.704192931247206</v>
      </c>
      <c r="AC40" s="31">
        <f t="shared" si="9"/>
        <v>22.506438848038719</v>
      </c>
      <c r="AD40" s="31">
        <f t="shared" si="10"/>
        <v>16.564838938531839</v>
      </c>
      <c r="AE40" s="31">
        <f t="shared" si="11"/>
        <v>11.436268944768308</v>
      </c>
    </row>
    <row r="41" spans="1:31" x14ac:dyDescent="0.35">
      <c r="O41" s="18">
        <v>25</v>
      </c>
      <c r="P41" s="18">
        <v>40</v>
      </c>
      <c r="Q41" s="19">
        <f t="shared" si="0"/>
        <v>64.373599999999996</v>
      </c>
      <c r="R41" s="25">
        <v>36.57906706</v>
      </c>
      <c r="S41" s="25">
        <v>-111.790368</v>
      </c>
      <c r="T41" s="31">
        <f t="shared" si="12"/>
        <v>8.2602883291182003</v>
      </c>
      <c r="U41" s="31">
        <f t="shared" si="1"/>
        <v>8.2213530575982361</v>
      </c>
      <c r="V41" s="31">
        <f t="shared" si="2"/>
        <v>9.4820496537722452</v>
      </c>
      <c r="W41" s="31">
        <f t="shared" si="3"/>
        <v>10.388026027904326</v>
      </c>
      <c r="X41" s="31">
        <f t="shared" si="4"/>
        <v>12.788512500635637</v>
      </c>
      <c r="Y41" s="31">
        <f t="shared" si="5"/>
        <v>16.533371686387895</v>
      </c>
      <c r="Z41" s="31">
        <f t="shared" si="6"/>
        <v>20.484569220392427</v>
      </c>
      <c r="AA41" s="31">
        <f t="shared" si="7"/>
        <v>20.622427797872756</v>
      </c>
      <c r="AB41" s="31">
        <f t="shared" si="8"/>
        <v>20.713153663673278</v>
      </c>
      <c r="AC41" s="31">
        <f t="shared" si="9"/>
        <v>22.498889098602252</v>
      </c>
      <c r="AD41" s="31">
        <f t="shared" si="10"/>
        <v>16.557554134141441</v>
      </c>
      <c r="AE41" s="31">
        <f t="shared" si="11"/>
        <v>11.431287134983656</v>
      </c>
    </row>
    <row r="42" spans="1:31" x14ac:dyDescent="0.35">
      <c r="O42" s="18">
        <v>26</v>
      </c>
      <c r="P42" s="18">
        <v>41</v>
      </c>
      <c r="Q42" s="19">
        <f t="shared" si="0"/>
        <v>65.982939999999999</v>
      </c>
      <c r="R42" s="25">
        <v>36.572423530000002</v>
      </c>
      <c r="S42" s="25">
        <v>-111.8058882</v>
      </c>
      <c r="T42" s="31">
        <f t="shared" si="12"/>
        <v>8.2617735311537608</v>
      </c>
      <c r="U42" s="31">
        <f t="shared" si="1"/>
        <v>8.2277670765600277</v>
      </c>
      <c r="V42" s="31">
        <f t="shared" si="2"/>
        <v>9.4949370055762472</v>
      </c>
      <c r="W42" s="31">
        <f t="shared" si="3"/>
        <v>10.406895234771982</v>
      </c>
      <c r="X42" s="31">
        <f t="shared" si="4"/>
        <v>12.811959080264483</v>
      </c>
      <c r="Y42" s="31">
        <f t="shared" si="5"/>
        <v>16.555919762321722</v>
      </c>
      <c r="Z42" s="31">
        <f t="shared" si="6"/>
        <v>20.501083684320882</v>
      </c>
      <c r="AA42" s="31">
        <f t="shared" si="7"/>
        <v>20.636016672234724</v>
      </c>
      <c r="AB42" s="31">
        <f t="shared" si="8"/>
        <v>20.72209598662258</v>
      </c>
      <c r="AC42" s="31">
        <f t="shared" si="9"/>
        <v>22.491355545103442</v>
      </c>
      <c r="AD42" s="31">
        <f t="shared" si="10"/>
        <v>16.550283886784797</v>
      </c>
      <c r="AE42" s="31">
        <f t="shared" si="11"/>
        <v>11.426314637352133</v>
      </c>
    </row>
    <row r="43" spans="1:31" x14ac:dyDescent="0.35">
      <c r="O43" s="18">
        <v>27</v>
      </c>
      <c r="P43" s="18">
        <v>42</v>
      </c>
      <c r="Q43" s="19">
        <f t="shared" si="0"/>
        <v>67.592280000000002</v>
      </c>
      <c r="R43" s="25">
        <v>36.560695170000002</v>
      </c>
      <c r="S43" s="25">
        <v>-111.8159218</v>
      </c>
      <c r="T43" s="31">
        <f t="shared" si="12"/>
        <v>8.2632560154116437</v>
      </c>
      <c r="U43" s="31">
        <f t="shared" si="1"/>
        <v>8.2341687906823928</v>
      </c>
      <c r="V43" s="31">
        <f t="shared" si="2"/>
        <v>9.5077990324769033</v>
      </c>
      <c r="W43" s="31">
        <f t="shared" si="3"/>
        <v>10.425725936520688</v>
      </c>
      <c r="X43" s="31">
        <f t="shared" si="4"/>
        <v>12.835358927989059</v>
      </c>
      <c r="Y43" s="31">
        <f t="shared" si="5"/>
        <v>16.578426891200913</v>
      </c>
      <c r="Z43" s="31">
        <f t="shared" si="6"/>
        <v>20.517569601732067</v>
      </c>
      <c r="AA43" s="31">
        <f t="shared" si="7"/>
        <v>20.649581842267924</v>
      </c>
      <c r="AB43" s="31">
        <f t="shared" si="8"/>
        <v>20.731019937916667</v>
      </c>
      <c r="AC43" s="31">
        <f t="shared" si="9"/>
        <v>22.48383815279831</v>
      </c>
      <c r="AD43" s="31">
        <f t="shared" si="10"/>
        <v>16.54302816737297</v>
      </c>
      <c r="AE43" s="31">
        <f t="shared" si="11"/>
        <v>11.421351434467178</v>
      </c>
    </row>
    <row r="44" spans="1:31" x14ac:dyDescent="0.35">
      <c r="O44" s="18">
        <v>28</v>
      </c>
      <c r="P44" s="18">
        <v>43</v>
      </c>
      <c r="Q44" s="19">
        <f t="shared" si="0"/>
        <v>69.201620000000005</v>
      </c>
      <c r="R44" s="25">
        <v>36.548561990000003</v>
      </c>
      <c r="S44" s="25">
        <v>-111.82543219999999</v>
      </c>
      <c r="T44" s="31">
        <f t="shared" si="12"/>
        <v>8.2647357868651259</v>
      </c>
      <c r="U44" s="31">
        <f t="shared" si="1"/>
        <v>8.2405582235712895</v>
      </c>
      <c r="V44" s="31">
        <f t="shared" si="2"/>
        <v>9.5206357842401221</v>
      </c>
      <c r="W44" s="31">
        <f t="shared" si="3"/>
        <v>10.444518211725248</v>
      </c>
      <c r="X44" s="31">
        <f t="shared" si="4"/>
        <v>12.858712136951771</v>
      </c>
      <c r="Y44" s="31">
        <f t="shared" si="5"/>
        <v>16.600893147384866</v>
      </c>
      <c r="Z44" s="31">
        <f t="shared" si="6"/>
        <v>20.534027021970825</v>
      </c>
      <c r="AA44" s="31">
        <f t="shared" si="7"/>
        <v>20.663123349322014</v>
      </c>
      <c r="AB44" s="31">
        <f t="shared" si="8"/>
        <v>20.739925555299394</v>
      </c>
      <c r="AC44" s="31">
        <f t="shared" si="9"/>
        <v>22.476336887017393</v>
      </c>
      <c r="AD44" s="31">
        <f t="shared" si="10"/>
        <v>16.535786946875149</v>
      </c>
      <c r="AE44" s="31">
        <f t="shared" si="11"/>
        <v>11.416397508954763</v>
      </c>
    </row>
    <row r="45" spans="1:31" x14ac:dyDescent="0.35">
      <c r="O45" s="18">
        <v>29</v>
      </c>
      <c r="P45" s="18">
        <v>44</v>
      </c>
      <c r="Q45" s="19">
        <f t="shared" si="0"/>
        <v>70.810959999999994</v>
      </c>
      <c r="R45" s="25">
        <v>36.534519830000001</v>
      </c>
      <c r="S45" s="25">
        <v>-111.8284481</v>
      </c>
      <c r="T45" s="31">
        <f t="shared" si="12"/>
        <v>8.2662128504783752</v>
      </c>
      <c r="U45" s="31">
        <f t="shared" si="1"/>
        <v>8.246935398787393</v>
      </c>
      <c r="V45" s="31">
        <f t="shared" si="2"/>
        <v>9.5334473105340134</v>
      </c>
      <c r="W45" s="31">
        <f t="shared" si="3"/>
        <v>10.463272138800118</v>
      </c>
      <c r="X45" s="31">
        <f t="shared" si="4"/>
        <v>12.882018800109385</v>
      </c>
      <c r="Y45" s="31">
        <f t="shared" si="5"/>
        <v>16.623318605097943</v>
      </c>
      <c r="Z45" s="31">
        <f t="shared" si="6"/>
        <v>20.550455994296705</v>
      </c>
      <c r="AA45" s="31">
        <f t="shared" si="7"/>
        <v>20.676641234674506</v>
      </c>
      <c r="AB45" s="31">
        <f t="shared" si="8"/>
        <v>20.748812876437068</v>
      </c>
      <c r="AC45" s="31">
        <f t="shared" si="9"/>
        <v>22.46885171316562</v>
      </c>
      <c r="AD45" s="31">
        <f t="shared" si="10"/>
        <v>16.52856019631853</v>
      </c>
      <c r="AE45" s="31">
        <f t="shared" si="11"/>
        <v>11.411452843473334</v>
      </c>
    </row>
    <row r="46" spans="1:31" x14ac:dyDescent="0.35">
      <c r="O46" s="18">
        <v>30</v>
      </c>
      <c r="P46" s="18">
        <v>45</v>
      </c>
      <c r="Q46" s="19">
        <f t="shared" si="0"/>
        <v>72.420299999999997</v>
      </c>
      <c r="R46" s="25">
        <v>36.525166669999997</v>
      </c>
      <c r="S46" s="25">
        <v>-111.84155149999999</v>
      </c>
      <c r="T46" s="31">
        <f t="shared" si="12"/>
        <v>8.2676872112064839</v>
      </c>
      <c r="U46" s="31">
        <f t="shared" si="1"/>
        <v>8.2533003398461791</v>
      </c>
      <c r="V46" s="31">
        <f t="shared" si="2"/>
        <v>9.5462336609290848</v>
      </c>
      <c r="W46" s="31">
        <f t="shared" si="3"/>
        <v>10.481987795999743</v>
      </c>
      <c r="X46" s="31">
        <f t="shared" si="4"/>
        <v>12.905279010233388</v>
      </c>
      <c r="Y46" s="31">
        <f t="shared" si="5"/>
        <v>16.645703338429701</v>
      </c>
      <c r="Z46" s="31">
        <f t="shared" si="6"/>
        <v>20.566856567884102</v>
      </c>
      <c r="AA46" s="31">
        <f t="shared" si="7"/>
        <v>20.690135539530917</v>
      </c>
      <c r="AB46" s="31">
        <f t="shared" si="8"/>
        <v>20.757681938918616</v>
      </c>
      <c r="AC46" s="31">
        <f t="shared" si="9"/>
        <v>22.461382596722121</v>
      </c>
      <c r="AD46" s="31">
        <f t="shared" si="10"/>
        <v>16.521347886788213</v>
      </c>
      <c r="AE46" s="31">
        <f t="shared" si="11"/>
        <v>11.406517420713755</v>
      </c>
    </row>
    <row r="47" spans="1:31" x14ac:dyDescent="0.35">
      <c r="O47" s="18">
        <v>31</v>
      </c>
      <c r="P47" s="18">
        <v>46</v>
      </c>
      <c r="Q47" s="19">
        <f t="shared" si="0"/>
        <v>74.029640000000001</v>
      </c>
      <c r="R47" s="25">
        <v>36.512613279999997</v>
      </c>
      <c r="S47" s="25">
        <v>-111.8489368</v>
      </c>
      <c r="T47" s="31">
        <f t="shared" si="12"/>
        <v>8.2691588739954707</v>
      </c>
      <c r="U47" s="31">
        <f t="shared" si="1"/>
        <v>8.2596530702180058</v>
      </c>
      <c r="V47" s="31">
        <f t="shared" si="2"/>
        <v>9.5589948848984321</v>
      </c>
      <c r="W47" s="31">
        <f t="shared" si="3"/>
        <v>10.500665261418879</v>
      </c>
      <c r="X47" s="31">
        <f t="shared" si="4"/>
        <v>12.928492859910364</v>
      </c>
      <c r="Y47" s="31">
        <f t="shared" si="5"/>
        <v>16.668047421335174</v>
      </c>
      <c r="Z47" s="31">
        <f t="shared" si="6"/>
        <v>20.583228791822414</v>
      </c>
      <c r="AA47" s="31">
        <f t="shared" si="7"/>
        <v>20.703606305024891</v>
      </c>
      <c r="AB47" s="31">
        <f t="shared" si="8"/>
        <v>20.76653278025573</v>
      </c>
      <c r="AC47" s="31">
        <f t="shared" si="9"/>
        <v>22.45392950324009</v>
      </c>
      <c r="AD47" s="31">
        <f t="shared" si="10"/>
        <v>16.514149989427072</v>
      </c>
      <c r="AE47" s="31">
        <f t="shared" si="11"/>
        <v>11.401591223399246</v>
      </c>
    </row>
    <row r="48" spans="1:31" x14ac:dyDescent="0.35">
      <c r="O48" s="18">
        <v>32</v>
      </c>
      <c r="P48" s="18">
        <v>47</v>
      </c>
      <c r="Q48" s="19">
        <f t="shared" si="0"/>
        <v>75.638980000000004</v>
      </c>
      <c r="R48" s="25">
        <v>36.500567789999998</v>
      </c>
      <c r="S48" s="25">
        <v>-111.8580386</v>
      </c>
      <c r="T48" s="31">
        <f t="shared" si="12"/>
        <v>8.2706278437823073</v>
      </c>
      <c r="U48" s="31">
        <f t="shared" si="1"/>
        <v>8.2659936133282095</v>
      </c>
      <c r="V48" s="31">
        <f t="shared" si="2"/>
        <v>9.5717310318179347</v>
      </c>
      <c r="W48" s="31">
        <f t="shared" si="3"/>
        <v>10.51930461299292</v>
      </c>
      <c r="X48" s="31">
        <f t="shared" si="4"/>
        <v>12.951660441542362</v>
      </c>
      <c r="Y48" s="31">
        <f t="shared" si="5"/>
        <v>16.690350927635073</v>
      </c>
      <c r="Z48" s="31">
        <f t="shared" si="6"/>
        <v>20.599572715116189</v>
      </c>
      <c r="AA48" s="31">
        <f t="shared" si="7"/>
        <v>20.717053572218305</v>
      </c>
      <c r="AB48" s="31">
        <f t="shared" si="8"/>
        <v>20.775365437883053</v>
      </c>
      <c r="AC48" s="31">
        <f t="shared" si="9"/>
        <v>22.446492398346606</v>
      </c>
      <c r="AD48" s="31">
        <f t="shared" si="10"/>
        <v>16.506966475435643</v>
      </c>
      <c r="AE48" s="31">
        <f t="shared" si="11"/>
        <v>11.396674234285316</v>
      </c>
    </row>
    <row r="49" spans="15:31" x14ac:dyDescent="0.35">
      <c r="O49" s="18">
        <v>33</v>
      </c>
      <c r="P49" s="18">
        <v>48</v>
      </c>
      <c r="Q49" s="19">
        <f t="shared" si="0"/>
        <v>77.248320000000007</v>
      </c>
      <c r="R49" s="25">
        <v>36.49578588</v>
      </c>
      <c r="S49" s="25">
        <v>-111.8427731</v>
      </c>
      <c r="T49" s="31">
        <f t="shared" si="12"/>
        <v>8.2720941254949309</v>
      </c>
      <c r="U49" s="31">
        <f t="shared" si="1"/>
        <v>8.2723219925571847</v>
      </c>
      <c r="V49" s="31">
        <f t="shared" si="2"/>
        <v>9.5844421509664404</v>
      </c>
      <c r="W49" s="31">
        <f t="shared" si="3"/>
        <v>10.537905928498219</v>
      </c>
      <c r="X49" s="31">
        <f t="shared" si="4"/>
        <v>12.974781847347259</v>
      </c>
      <c r="Y49" s="31">
        <f t="shared" si="5"/>
        <v>16.712613931016072</v>
      </c>
      <c r="Z49" s="31">
        <f t="shared" si="6"/>
        <v>20.615888386685256</v>
      </c>
      <c r="AA49" s="31">
        <f t="shared" si="7"/>
        <v>20.730477382101419</v>
      </c>
      <c r="AB49" s="31">
        <f t="shared" si="8"/>
        <v>20.784179949158307</v>
      </c>
      <c r="AC49" s="31">
        <f t="shared" si="9"/>
        <v>22.439071247742504</v>
      </c>
      <c r="AD49" s="31">
        <f t="shared" si="10"/>
        <v>16.499797316072019</v>
      </c>
      <c r="AE49" s="31">
        <f t="shared" si="11"/>
        <v>11.391766436159713</v>
      </c>
    </row>
    <row r="50" spans="15:31" x14ac:dyDescent="0.35">
      <c r="O50" s="18">
        <v>34</v>
      </c>
      <c r="P50" s="18">
        <v>49</v>
      </c>
      <c r="Q50" s="19">
        <f t="shared" si="0"/>
        <v>78.857659999999996</v>
      </c>
      <c r="R50" s="25">
        <v>36.483295820000002</v>
      </c>
      <c r="S50" s="25">
        <v>-111.84624909999999</v>
      </c>
      <c r="T50" s="31">
        <f t="shared" si="12"/>
        <v>8.2735577240522602</v>
      </c>
      <c r="U50" s="31">
        <f t="shared" si="1"/>
        <v>8.2786382312404729</v>
      </c>
      <c r="V50" s="31">
        <f t="shared" si="2"/>
        <v>9.5971282915259586</v>
      </c>
      <c r="W50" s="31">
        <f t="shared" si="3"/>
        <v>10.556469285552421</v>
      </c>
      <c r="X50" s="31">
        <f t="shared" si="4"/>
        <v>12.997857169359138</v>
      </c>
      <c r="Y50" s="31">
        <f t="shared" si="5"/>
        <v>16.734836505031016</v>
      </c>
      <c r="Z50" s="31">
        <f t="shared" si="6"/>
        <v>20.632175855364885</v>
      </c>
      <c r="AA50" s="31">
        <f t="shared" si="7"/>
        <v>20.743877775592985</v>
      </c>
      <c r="AB50" s="31">
        <f t="shared" si="8"/>
        <v>20.792976351362469</v>
      </c>
      <c r="AC50" s="31">
        <f t="shared" si="9"/>
        <v>22.431666017202179</v>
      </c>
      <c r="AD50" s="31">
        <f t="shared" si="10"/>
        <v>16.492642482651728</v>
      </c>
      <c r="AE50" s="31">
        <f t="shared" si="11"/>
        <v>11.386867811842357</v>
      </c>
    </row>
    <row r="51" spans="15:31" x14ac:dyDescent="0.35">
      <c r="O51" s="18">
        <v>35</v>
      </c>
      <c r="P51" s="18">
        <v>50</v>
      </c>
      <c r="Q51" s="19">
        <f t="shared" si="0"/>
        <v>80.466999999999999</v>
      </c>
      <c r="R51" s="25">
        <v>36.470152749999997</v>
      </c>
      <c r="S51" s="25">
        <v>-111.84145289999999</v>
      </c>
      <c r="T51" s="31">
        <f t="shared" si="12"/>
        <v>8.2750186443642093</v>
      </c>
      <c r="U51" s="31">
        <f t="shared" si="1"/>
        <v>8.2849423526688497</v>
      </c>
      <c r="V51" s="31">
        <f t="shared" si="2"/>
        <v>9.609789502581858</v>
      </c>
      <c r="W51" s="31">
        <f t="shared" si="3"/>
        <v>10.574994761614777</v>
      </c>
      <c r="X51" s="31">
        <f t="shared" si="4"/>
        <v>13.020886499428634</v>
      </c>
      <c r="Y51" s="31">
        <f t="shared" si="5"/>
        <v>16.757018723099179</v>
      </c>
      <c r="Z51" s="31">
        <f t="shared" si="6"/>
        <v>20.648435169905941</v>
      </c>
      <c r="AA51" s="31">
        <f t="shared" si="7"/>
        <v>20.757254793540376</v>
      </c>
      <c r="AB51" s="31">
        <f t="shared" si="8"/>
        <v>20.801754681699919</v>
      </c>
      <c r="AC51" s="31">
        <f t="shared" si="9"/>
        <v>22.424276672573459</v>
      </c>
      <c r="AD51" s="31">
        <f t="shared" si="10"/>
        <v>16.485501946547604</v>
      </c>
      <c r="AE51" s="31">
        <f t="shared" si="11"/>
        <v>11.381978344185283</v>
      </c>
    </row>
    <row r="52" spans="15:31" x14ac:dyDescent="0.35">
      <c r="O52" s="18">
        <v>36</v>
      </c>
      <c r="P52" s="18">
        <v>51</v>
      </c>
      <c r="Q52" s="19">
        <f t="shared" si="0"/>
        <v>82.076340000000002</v>
      </c>
      <c r="R52" s="25">
        <v>36.456528179999999</v>
      </c>
      <c r="S52" s="25">
        <v>-111.83644099999999</v>
      </c>
      <c r="T52" s="31">
        <f t="shared" si="12"/>
        <v>8.2764768913317166</v>
      </c>
      <c r="U52" s="31">
        <f t="shared" si="1"/>
        <v>8.2912343800884027</v>
      </c>
      <c r="V52" s="31">
        <f t="shared" si="2"/>
        <v>9.6224258331230406</v>
      </c>
      <c r="W52" s="31">
        <f t="shared" si="3"/>
        <v>10.593482433986475</v>
      </c>
      <c r="X52" s="31">
        <f t="shared" si="4"/>
        <v>13.043869929223325</v>
      </c>
      <c r="Y52" s="31">
        <f t="shared" si="5"/>
        <v>16.779160658506516</v>
      </c>
      <c r="Z52" s="31">
        <f t="shared" si="6"/>
        <v>20.664666378975006</v>
      </c>
      <c r="AA52" s="31">
        <f t="shared" si="7"/>
        <v>20.770608476719719</v>
      </c>
      <c r="AB52" s="31">
        <f t="shared" si="8"/>
        <v>20.81051497729861</v>
      </c>
      <c r="AC52" s="31">
        <f t="shared" si="9"/>
        <v>22.416903179777435</v>
      </c>
      <c r="AD52" s="31">
        <f t="shared" si="10"/>
        <v>16.4783756791897</v>
      </c>
      <c r="AE52" s="31">
        <f t="shared" si="11"/>
        <v>11.377098016072576</v>
      </c>
    </row>
    <row r="53" spans="15:31" x14ac:dyDescent="0.35">
      <c r="O53" s="18">
        <v>37</v>
      </c>
      <c r="P53" s="18">
        <v>52</v>
      </c>
      <c r="Q53" s="19">
        <f t="shared" si="0"/>
        <v>83.685680000000005</v>
      </c>
      <c r="R53" s="25">
        <v>36.446839709999999</v>
      </c>
      <c r="S53" s="25">
        <v>-111.8460728</v>
      </c>
      <c r="T53" s="31">
        <f t="shared" si="12"/>
        <v>8.2779324698467409</v>
      </c>
      <c r="U53" s="31">
        <f t="shared" si="1"/>
        <v>8.2975143367006332</v>
      </c>
      <c r="V53" s="31">
        <f t="shared" si="2"/>
        <v>9.6350373320421454</v>
      </c>
      <c r="W53" s="31">
        <f t="shared" si="3"/>
        <v>10.611932379810959</v>
      </c>
      <c r="X53" s="31">
        <f t="shared" si="4"/>
        <v>13.066807550228079</v>
      </c>
      <c r="Y53" s="31">
        <f t="shared" si="5"/>
        <v>16.801262384405888</v>
      </c>
      <c r="Z53" s="31">
        <f t="shared" si="6"/>
        <v>20.680869531154542</v>
      </c>
      <c r="AA53" s="31">
        <f t="shared" si="7"/>
        <v>20.783938865835999</v>
      </c>
      <c r="AB53" s="31">
        <f t="shared" si="8"/>
        <v>20.819257275210205</v>
      </c>
      <c r="AC53" s="31">
        <f t="shared" si="9"/>
        <v>22.409545504808303</v>
      </c>
      <c r="AD53" s="31">
        <f t="shared" si="10"/>
        <v>16.471263652065151</v>
      </c>
      <c r="AE53" s="31">
        <f t="shared" si="11"/>
        <v>11.372226810420315</v>
      </c>
    </row>
    <row r="54" spans="15:31" x14ac:dyDescent="0.35">
      <c r="O54" s="18">
        <v>38</v>
      </c>
      <c r="P54" s="18">
        <v>53</v>
      </c>
      <c r="Q54" s="19">
        <f t="shared" si="0"/>
        <v>85.295019999999994</v>
      </c>
      <c r="R54" s="25">
        <v>36.434610300000003</v>
      </c>
      <c r="S54" s="25">
        <v>-111.85281380000001</v>
      </c>
      <c r="T54" s="31">
        <f t="shared" si="12"/>
        <v>8.2793853847923007</v>
      </c>
      <c r="U54" s="31">
        <f t="shared" si="1"/>
        <v>8.303782245662525</v>
      </c>
      <c r="V54" s="31">
        <f t="shared" si="2"/>
        <v>9.6476240481357323</v>
      </c>
      <c r="W54" s="31">
        <f t="shared" si="3"/>
        <v>10.630344676074253</v>
      </c>
      <c r="X54" s="31">
        <f t="shared" si="4"/>
        <v>13.089699453745423</v>
      </c>
      <c r="Y54" s="31">
        <f t="shared" si="5"/>
        <v>16.823323973817317</v>
      </c>
      <c r="Z54" s="31">
        <f t="shared" si="6"/>
        <v>20.697044674943044</v>
      </c>
      <c r="AA54" s="31">
        <f t="shared" si="7"/>
        <v>20.797246001523206</v>
      </c>
      <c r="AB54" s="31">
        <f t="shared" si="8"/>
        <v>20.827981612410262</v>
      </c>
      <c r="AC54" s="31">
        <f t="shared" si="9"/>
        <v>22.40220361373321</v>
      </c>
      <c r="AD54" s="31">
        <f t="shared" si="10"/>
        <v>16.464165836718074</v>
      </c>
      <c r="AE54" s="31">
        <f t="shared" si="11"/>
        <v>11.367364710176519</v>
      </c>
    </row>
    <row r="55" spans="15:31" x14ac:dyDescent="0.35">
      <c r="O55" s="18">
        <v>39</v>
      </c>
      <c r="P55" s="18">
        <v>54</v>
      </c>
      <c r="Q55" s="19">
        <f t="shared" si="0"/>
        <v>86.904359999999997</v>
      </c>
      <c r="R55" s="25">
        <v>36.430851830000002</v>
      </c>
      <c r="S55" s="25">
        <v>-111.869445</v>
      </c>
      <c r="T55" s="31">
        <f t="shared" si="12"/>
        <v>8.2808356410424686</v>
      </c>
      <c r="U55" s="31">
        <f t="shared" si="1"/>
        <v>8.3100381300866371</v>
      </c>
      <c r="V55" s="31">
        <f t="shared" si="2"/>
        <v>9.6601860301044731</v>
      </c>
      <c r="W55" s="31">
        <f t="shared" si="3"/>
        <v>10.648719399605278</v>
      </c>
      <c r="X55" s="31">
        <f t="shared" si="4"/>
        <v>13.112545730895908</v>
      </c>
      <c r="Y55" s="31">
        <f t="shared" si="5"/>
        <v>16.845345499628213</v>
      </c>
      <c r="Z55" s="31">
        <f t="shared" si="6"/>
        <v>20.713191858755149</v>
      </c>
      <c r="AA55" s="31">
        <f t="shared" si="7"/>
        <v>20.81052992434444</v>
      </c>
      <c r="AB55" s="31">
        <f t="shared" si="8"/>
        <v>20.83668802579836</v>
      </c>
      <c r="AC55" s="31">
        <f t="shared" si="9"/>
        <v>22.394877472692098</v>
      </c>
      <c r="AD55" s="31">
        <f t="shared" si="10"/>
        <v>16.457082204749447</v>
      </c>
      <c r="AE55" s="31">
        <f t="shared" si="11"/>
        <v>11.362511698321073</v>
      </c>
    </row>
    <row r="56" spans="15:31" x14ac:dyDescent="0.35">
      <c r="O56" s="18">
        <v>40</v>
      </c>
      <c r="P56" s="18">
        <v>55</v>
      </c>
      <c r="Q56" s="19">
        <f t="shared" si="0"/>
        <v>88.5137</v>
      </c>
      <c r="R56" s="25">
        <v>36.417026219999997</v>
      </c>
      <c r="S56" s="25">
        <v>-111.86879690000001</v>
      </c>
      <c r="T56" s="31">
        <f t="shared" si="12"/>
        <v>8.2822832434624072</v>
      </c>
      <c r="U56" s="31">
        <f t="shared" si="1"/>
        <v>8.3162820130411941</v>
      </c>
      <c r="V56" s="31">
        <f t="shared" si="2"/>
        <v>9.6727233265533314</v>
      </c>
      <c r="W56" s="31">
        <f t="shared" si="3"/>
        <v>10.66705662707618</v>
      </c>
      <c r="X56" s="31">
        <f t="shared" si="4"/>
        <v>13.135346472618467</v>
      </c>
      <c r="Y56" s="31">
        <f t="shared" si="5"/>
        <v>16.867327034593629</v>
      </c>
      <c r="Z56" s="31">
        <f t="shared" si="6"/>
        <v>20.729311130921829</v>
      </c>
      <c r="AA56" s="31">
        <f t="shared" si="7"/>
        <v>20.82379067479205</v>
      </c>
      <c r="AB56" s="31">
        <f t="shared" si="8"/>
        <v>20.845376552198275</v>
      </c>
      <c r="AC56" s="31">
        <f t="shared" si="9"/>
        <v>22.387567047897541</v>
      </c>
      <c r="AD56" s="31">
        <f t="shared" si="10"/>
        <v>16.450012727816993</v>
      </c>
      <c r="AE56" s="31">
        <f t="shared" si="11"/>
        <v>11.357667757865682</v>
      </c>
    </row>
    <row r="57" spans="15:31" x14ac:dyDescent="0.35">
      <c r="O57" s="18">
        <v>41</v>
      </c>
      <c r="P57" s="18">
        <v>56</v>
      </c>
      <c r="Q57" s="19">
        <f t="shared" si="0"/>
        <v>90.123040000000003</v>
      </c>
      <c r="R57" s="25">
        <v>36.405922660000002</v>
      </c>
      <c r="S57" s="25">
        <v>-111.8769319</v>
      </c>
      <c r="T57" s="31">
        <f t="shared" si="12"/>
        <v>8.2837281969083669</v>
      </c>
      <c r="U57" s="31">
        <f t="shared" si="1"/>
        <v>8.3225139175501575</v>
      </c>
      <c r="V57" s="31">
        <f t="shared" si="2"/>
        <v>9.6852359859917634</v>
      </c>
      <c r="W57" s="31">
        <f t="shared" si="3"/>
        <v>10.685356435002637</v>
      </c>
      <c r="X57" s="31">
        <f t="shared" si="4"/>
        <v>13.158101769670788</v>
      </c>
      <c r="Y57" s="31">
        <f t="shared" si="5"/>
        <v>16.889268651336494</v>
      </c>
      <c r="Z57" s="31">
        <f t="shared" si="6"/>
        <v>20.74540253969051</v>
      </c>
      <c r="AA57" s="31">
        <f t="shared" si="7"/>
        <v>20.837028293287752</v>
      </c>
      <c r="AB57" s="31">
        <f t="shared" si="8"/>
        <v>20.85404722835813</v>
      </c>
      <c r="AC57" s="31">
        <f t="shared" si="9"/>
        <v>22.380272305634602</v>
      </c>
      <c r="AD57" s="31">
        <f t="shared" si="10"/>
        <v>16.442957377635079</v>
      </c>
      <c r="AE57" s="31">
        <f t="shared" si="11"/>
        <v>11.352832871853803</v>
      </c>
    </row>
    <row r="58" spans="15:31" x14ac:dyDescent="0.35">
      <c r="O58" s="18">
        <v>42</v>
      </c>
      <c r="P58" s="18">
        <v>57</v>
      </c>
      <c r="Q58" s="19">
        <f t="shared" si="0"/>
        <v>91.732380000000006</v>
      </c>
      <c r="R58" s="25">
        <v>36.394003050000002</v>
      </c>
      <c r="S58" s="25">
        <v>-111.8800105</v>
      </c>
      <c r="T58" s="31">
        <f t="shared" si="12"/>
        <v>8.2851705062277219</v>
      </c>
      <c r="U58" s="31">
        <f t="shared" si="1"/>
        <v>8.3287338665933284</v>
      </c>
      <c r="V58" s="31">
        <f t="shared" si="2"/>
        <v>9.6977240568339003</v>
      </c>
      <c r="W58" s="31">
        <f t="shared" si="3"/>
        <v>10.703618899744196</v>
      </c>
      <c r="X58" s="31">
        <f t="shared" si="4"/>
        <v>13.180811712629662</v>
      </c>
      <c r="Y58" s="31">
        <f t="shared" si="5"/>
        <v>16.911170422347858</v>
      </c>
      <c r="Z58" s="31">
        <f t="shared" si="6"/>
        <v>20.761466133225195</v>
      </c>
      <c r="AA58" s="31">
        <f t="shared" si="7"/>
        <v>20.850242820182736</v>
      </c>
      <c r="AB58" s="31">
        <f t="shared" si="8"/>
        <v>20.862700090950554</v>
      </c>
      <c r="AC58" s="31">
        <f t="shared" si="9"/>
        <v>22.372993212260667</v>
      </c>
      <c r="AD58" s="31">
        <f t="shared" si="10"/>
        <v>16.435916125974586</v>
      </c>
      <c r="AE58" s="31">
        <f t="shared" si="11"/>
        <v>11.348007023360589</v>
      </c>
    </row>
    <row r="59" spans="15:31" x14ac:dyDescent="0.35">
      <c r="O59" s="18">
        <v>43</v>
      </c>
      <c r="P59" s="18">
        <v>58</v>
      </c>
      <c r="Q59" s="19">
        <f t="shared" si="0"/>
        <v>93.341719999999995</v>
      </c>
      <c r="R59" s="25">
        <v>36.39544411</v>
      </c>
      <c r="S59" s="25">
        <v>-111.8633761</v>
      </c>
      <c r="T59" s="31">
        <f t="shared" si="12"/>
        <v>8.2866101762589679</v>
      </c>
      <c r="U59" s="31">
        <f t="shared" si="1"/>
        <v>8.3349418831064153</v>
      </c>
      <c r="V59" s="31">
        <f t="shared" si="2"/>
        <v>9.7101875873987282</v>
      </c>
      <c r="W59" s="31">
        <f t="shared" si="3"/>
        <v>10.721844097504576</v>
      </c>
      <c r="X59" s="31">
        <f t="shared" si="4"/>
        <v>13.203476391891352</v>
      </c>
      <c r="Y59" s="31">
        <f t="shared" si="5"/>
        <v>16.933032419987128</v>
      </c>
      <c r="Z59" s="31">
        <f t="shared" si="6"/>
        <v>20.77750195960666</v>
      </c>
      <c r="AA59" s="31">
        <f t="shared" si="7"/>
        <v>20.863434295757823</v>
      </c>
      <c r="AB59" s="31">
        <f t="shared" si="8"/>
        <v>20.871335176572821</v>
      </c>
      <c r="AC59" s="31">
        <f t="shared" si="9"/>
        <v>22.365729734205292</v>
      </c>
      <c r="AD59" s="31">
        <f t="shared" si="10"/>
        <v>16.428888944662809</v>
      </c>
      <c r="AE59" s="31">
        <f t="shared" si="11"/>
        <v>11.343190195492832</v>
      </c>
    </row>
    <row r="60" spans="15:31" x14ac:dyDescent="0.35">
      <c r="O60" s="18">
        <v>44</v>
      </c>
      <c r="P60" s="18">
        <v>59</v>
      </c>
      <c r="Q60" s="19">
        <f t="shared" si="0"/>
        <v>94.951059999999998</v>
      </c>
      <c r="R60" s="25">
        <v>36.392692850000003</v>
      </c>
      <c r="S60" s="25">
        <v>-111.84815039999999</v>
      </c>
      <c r="T60" s="31">
        <f t="shared" si="12"/>
        <v>8.288047211831751</v>
      </c>
      <c r="U60" s="31">
        <f t="shared" si="1"/>
        <v>8.3411379899811315</v>
      </c>
      <c r="V60" s="31">
        <f t="shared" si="2"/>
        <v>9.7226266259102907</v>
      </c>
      <c r="W60" s="31">
        <f t="shared" si="3"/>
        <v>10.740032104331995</v>
      </c>
      <c r="X60" s="31">
        <f t="shared" si="4"/>
        <v>13.226095897671946</v>
      </c>
      <c r="Y60" s="31">
        <f t="shared" si="5"/>
        <v>16.954854716482298</v>
      </c>
      <c r="Z60" s="31">
        <f t="shared" si="6"/>
        <v>20.79351006683256</v>
      </c>
      <c r="AA60" s="31">
        <f t="shared" si="7"/>
        <v>20.876602760223559</v>
      </c>
      <c r="AB60" s="31">
        <f t="shared" si="8"/>
        <v>20.879952521747033</v>
      </c>
      <c r="AC60" s="31">
        <f t="shared" si="9"/>
        <v>22.358481837970054</v>
      </c>
      <c r="AD60" s="31">
        <f t="shared" si="10"/>
        <v>16.421875805583337</v>
      </c>
      <c r="AE60" s="31">
        <f t="shared" si="11"/>
        <v>11.338382371388899</v>
      </c>
    </row>
    <row r="61" spans="15:31" x14ac:dyDescent="0.35">
      <c r="O61" s="18">
        <v>45</v>
      </c>
      <c r="P61" s="18">
        <v>60</v>
      </c>
      <c r="Q61" s="19">
        <f t="shared" si="0"/>
        <v>96.560400000000001</v>
      </c>
      <c r="R61" s="25">
        <v>36.384638719999998</v>
      </c>
      <c r="S61" s="25">
        <v>-111.8580843</v>
      </c>
      <c r="T61" s="31">
        <f t="shared" si="12"/>
        <v>8.2894816177668762</v>
      </c>
      <c r="U61" s="31">
        <f t="shared" si="1"/>
        <v>8.3473222100652666</v>
      </c>
      <c r="V61" s="31">
        <f t="shared" si="2"/>
        <v>9.7350412204978554</v>
      </c>
      <c r="W61" s="31">
        <f t="shared" si="3"/>
        <v>10.758182996119483</v>
      </c>
      <c r="X61" s="31">
        <f t="shared" si="4"/>
        <v>13.248670320007726</v>
      </c>
      <c r="Y61" s="31">
        <f t="shared" si="5"/>
        <v>16.976637383930207</v>
      </c>
      <c r="Z61" s="31">
        <f t="shared" si="6"/>
        <v>20.809490502817575</v>
      </c>
      <c r="AA61" s="31">
        <f t="shared" si="7"/>
        <v>20.889748253720342</v>
      </c>
      <c r="AB61" s="31">
        <f t="shared" si="8"/>
        <v>20.888552162920249</v>
      </c>
      <c r="AC61" s="31">
        <f t="shared" si="9"/>
        <v>22.351249490128385</v>
      </c>
      <c r="AD61" s="31">
        <f t="shared" si="10"/>
        <v>16.414876680675949</v>
      </c>
      <c r="AE61" s="31">
        <f t="shared" si="11"/>
        <v>11.333583534218674</v>
      </c>
    </row>
    <row r="62" spans="15:31" x14ac:dyDescent="0.35">
      <c r="O62" s="18">
        <v>46</v>
      </c>
      <c r="P62" s="18">
        <v>61</v>
      </c>
      <c r="Q62" s="19">
        <f t="shared" si="0"/>
        <v>98.169740000000004</v>
      </c>
      <c r="R62" s="25">
        <v>36.380806810000003</v>
      </c>
      <c r="S62" s="25">
        <v>-111.8752507</v>
      </c>
      <c r="T62" s="31">
        <f t="shared" si="12"/>
        <v>8.2909133988763326</v>
      </c>
      <c r="U62" s="31">
        <f t="shared" si="1"/>
        <v>8.3534945661627873</v>
      </c>
      <c r="V62" s="31">
        <f t="shared" si="2"/>
        <v>9.7474314191961202</v>
      </c>
      <c r="W62" s="31">
        <f t="shared" si="3"/>
        <v>10.776296848605202</v>
      </c>
      <c r="X62" s="31">
        <f t="shared" si="4"/>
        <v>13.271199748755517</v>
      </c>
      <c r="Y62" s="31">
        <f t="shared" si="5"/>
        <v>16.998380494296761</v>
      </c>
      <c r="Z62" s="31">
        <f t="shared" si="6"/>
        <v>20.825443315393571</v>
      </c>
      <c r="AA62" s="31">
        <f t="shared" si="7"/>
        <v>20.902870816318561</v>
      </c>
      <c r="AB62" s="31">
        <f t="shared" si="8"/>
        <v>20.897134136464651</v>
      </c>
      <c r="AC62" s="31">
        <f t="shared" si="9"/>
        <v>22.344032657325428</v>
      </c>
      <c r="AD62" s="31">
        <f t="shared" si="10"/>
        <v>16.40789154193649</v>
      </c>
      <c r="AE62" s="31">
        <f t="shared" si="11"/>
        <v>11.328793667183504</v>
      </c>
    </row>
    <row r="63" spans="15:31" x14ac:dyDescent="0.35">
      <c r="O63" s="18">
        <v>47</v>
      </c>
      <c r="P63" s="18">
        <v>62</v>
      </c>
      <c r="Q63" s="19">
        <f t="shared" si="0"/>
        <v>99.779079999999993</v>
      </c>
      <c r="R63" s="25">
        <v>36.37400246</v>
      </c>
      <c r="S63" s="25">
        <v>-111.8903483</v>
      </c>
      <c r="T63" s="31">
        <f t="shared" si="12"/>
        <v>8.2923425599632967</v>
      </c>
      <c r="U63" s="31">
        <f t="shared" si="1"/>
        <v>8.3596550810339103</v>
      </c>
      <c r="V63" s="31">
        <f t="shared" si="2"/>
        <v>9.7597972699453877</v>
      </c>
      <c r="W63" s="31">
        <f t="shared" si="3"/>
        <v>10.79437373737276</v>
      </c>
      <c r="X63" s="31">
        <f t="shared" si="4"/>
        <v>13.293684273593051</v>
      </c>
      <c r="Y63" s="31">
        <f t="shared" si="5"/>
        <v>17.020084119417184</v>
      </c>
      <c r="Z63" s="31">
        <f t="shared" si="6"/>
        <v>20.841368552309728</v>
      </c>
      <c r="AA63" s="31">
        <f t="shared" si="7"/>
        <v>20.915970488018694</v>
      </c>
      <c r="AB63" s="31">
        <f t="shared" si="8"/>
        <v>20.905698478677696</v>
      </c>
      <c r="AC63" s="31">
        <f t="shared" si="9"/>
        <v>22.336831306277883</v>
      </c>
      <c r="AD63" s="31">
        <f t="shared" si="10"/>
        <v>16.400920361416766</v>
      </c>
      <c r="AE63" s="31">
        <f t="shared" si="11"/>
        <v>11.324012753516136</v>
      </c>
    </row>
    <row r="64" spans="15:31" x14ac:dyDescent="0.35">
      <c r="O64" s="18">
        <v>48</v>
      </c>
      <c r="P64" s="18">
        <v>63</v>
      </c>
      <c r="Q64" s="19">
        <f t="shared" si="0"/>
        <v>101.38842</v>
      </c>
      <c r="R64" s="25">
        <v>36.36142856</v>
      </c>
      <c r="S64" s="25">
        <v>-111.8839715</v>
      </c>
      <c r="T64" s="31">
        <f t="shared" si="12"/>
        <v>8.2937691058221592</v>
      </c>
      <c r="U64" s="31">
        <f t="shared" si="1"/>
        <v>8.3658037773951808</v>
      </c>
      <c r="V64" s="31">
        <f t="shared" si="2"/>
        <v>9.7721388205917528</v>
      </c>
      <c r="W64" s="31">
        <f t="shared" si="3"/>
        <v>10.812413737851525</v>
      </c>
      <c r="X64" s="31">
        <f t="shared" si="4"/>
        <v>13.316123984019317</v>
      </c>
      <c r="Y64" s="31">
        <f t="shared" si="5"/>
        <v>17.041748330996235</v>
      </c>
      <c r="Z64" s="31">
        <f t="shared" si="6"/>
        <v>20.857266261232688</v>
      </c>
      <c r="AA64" s="31">
        <f t="shared" si="7"/>
        <v>20.929047308751453</v>
      </c>
      <c r="AB64" s="31">
        <f t="shared" si="8"/>
        <v>20.91424522578227</v>
      </c>
      <c r="AC64" s="31">
        <f t="shared" si="9"/>
        <v>22.329645403773846</v>
      </c>
      <c r="AD64" s="31">
        <f t="shared" si="10"/>
        <v>16.393963111224434</v>
      </c>
      <c r="AE64" s="31">
        <f t="shared" si="11"/>
        <v>11.319240776480655</v>
      </c>
    </row>
    <row r="65" spans="15:31" x14ac:dyDescent="0.35">
      <c r="O65" s="18">
        <v>49</v>
      </c>
      <c r="P65" s="18">
        <v>64</v>
      </c>
      <c r="Q65" s="19">
        <f t="shared" si="0"/>
        <v>102.99776</v>
      </c>
      <c r="R65" s="25">
        <v>36.350645950000001</v>
      </c>
      <c r="S65" s="25">
        <v>-111.8730058</v>
      </c>
      <c r="T65" s="31">
        <f t="shared" si="12"/>
        <v>8.2951930412385408</v>
      </c>
      <c r="U65" s="31">
        <f t="shared" si="1"/>
        <v>8.3719406779195751</v>
      </c>
      <c r="V65" s="31">
        <f t="shared" si="2"/>
        <v>9.7844561188872863</v>
      </c>
      <c r="W65" s="31">
        <f t="shared" si="3"/>
        <v>10.830416925316941</v>
      </c>
      <c r="X65" s="31">
        <f t="shared" si="4"/>
        <v>13.338518969354926</v>
      </c>
      <c r="Y65" s="31">
        <f t="shared" si="5"/>
        <v>17.063373200608474</v>
      </c>
      <c r="Z65" s="31">
        <f t="shared" si="6"/>
        <v>20.873136489746692</v>
      </c>
      <c r="AA65" s="31">
        <f t="shared" si="7"/>
        <v>20.942101318377894</v>
      </c>
      <c r="AB65" s="31">
        <f t="shared" si="8"/>
        <v>20.922774413926842</v>
      </c>
      <c r="AC65" s="31">
        <f t="shared" si="9"/>
        <v>22.322474916672657</v>
      </c>
      <c r="AD65" s="31">
        <f t="shared" si="10"/>
        <v>16.387019763522883</v>
      </c>
      <c r="AE65" s="31">
        <f t="shared" si="11"/>
        <v>11.314477719372434</v>
      </c>
    </row>
    <row r="66" spans="15:31" x14ac:dyDescent="0.35">
      <c r="O66" s="18">
        <v>50</v>
      </c>
      <c r="P66" s="18">
        <v>65</v>
      </c>
      <c r="Q66" s="19">
        <f t="shared" ref="Q66:Q129" si="16">P66*1.60934</f>
        <v>104.6071</v>
      </c>
      <c r="R66" s="25">
        <v>36.339117389999998</v>
      </c>
      <c r="S66" s="25">
        <v>-111.8630216</v>
      </c>
      <c r="T66" s="31">
        <f t="shared" ref="T66:T129" si="17">($A$13+($C$13*((B$9-225.339847531039)/100))+($B$13*((B$8-15.2053904276387)/10)))+(B$6-($A$13+($C$13*((B$9-225.339847531039)/100))+($B$13*((B$8-15.2053904276387)/10))))*EXP(-1*($E$13*((B$7/3.281^3)^(-1*$D$13)))*$P66)</f>
        <v>8.2966143709892979</v>
      </c>
      <c r="U66" s="31">
        <f t="shared" ref="U66:U129" si="18">($A$13+($C$13*((C$9-225.339847531039)/100))+($B$13*((C$8-15.2053904276387)/10)))+(C$6-($A$13+($C$13*((C$9-225.339847531039)/100))+($B$13*((C$8-15.2053904276387)/10))))*EXP(-1*($E$13*((C$7/3.281^3)^(-1*$D$13)))*$P66)</f>
        <v>8.3780658052365649</v>
      </c>
      <c r="V66" s="31">
        <f t="shared" ref="V66:V129" si="19">($A$13+($C$13*((D$9-225.339847531039)/100))+($B$13*((D$8-15.2053904276387)/10)))+(D$6-($A$13+($C$13*((D$9-225.339847531039)/100))+($B$13*((D$8-15.2053904276387)/10))))*EXP(-1*($E$13*((D$7/3.281^3)^(-1*$D$13)))*$P66)</f>
        <v>9.7967492124902229</v>
      </c>
      <c r="W66" s="31">
        <f t="shared" ref="W66:W129" si="20">($A$13+($C$13*((E$9-225.339847531039)/100))+($B$13*((E$8-15.2053904276387)/10)))+(E$6-($A$13+($C$13*((E$9-225.339847531039)/100))+($B$13*((E$8-15.2053904276387)/10))))*EXP(-1*($E$13*((E$7/3.281^3)^(-1*$D$13)))*$P66)</f>
        <v>10.848383374890844</v>
      </c>
      <c r="X66" s="31">
        <f t="shared" ref="X66:X129" si="21">($A$13+($C$13*((F$9-225.339847531039)/100))+($B$13*((F$8-15.2053904276387)/10)))+(F$6-($A$13+($C$13*((F$9-225.339847531039)/100))+($B$13*((F$8-15.2053904276387)/10))))*EXP(-1*($E$13*((F$7/3.281^3)^(-1*$D$13)))*$P66)</f>
        <v>13.360869318742459</v>
      </c>
      <c r="Y66" s="31">
        <f t="shared" ref="Y66:Y129" si="22">($A$13+($C$13*((G$9-225.339847531039)/100))+($B$13*((G$8-15.2053904276387)/10)))+(G$6-($A$13+($C$13*((G$9-225.339847531039)/100))+($B$13*((G$8-15.2053904276387)/10))))*EXP(-1*($E$13*((G$7/3.281^3)^(-1*$D$13)))*$P66)</f>
        <v>17.08495879969847</v>
      </c>
      <c r="Z66" s="31">
        <f t="shared" ref="Z66:Z129" si="23">($A$13+($C$13*((H$9-225.339847531039)/100))+($B$13*((H$8-15.2053904276387)/10)))+(H$6-($A$13+($C$13*((H$9-225.339847531039)/100))+($B$13*((H$8-15.2053904276387)/10))))*EXP(-1*($E$13*((H$7/3.281^3)^(-1*$D$13)))*$P66)</f>
        <v>20.888979285353749</v>
      </c>
      <c r="AA66" s="31">
        <f t="shared" ref="AA66:AA129" si="24">($A$13+($C$13*((I$9-225.339847531039)/100))+($B$13*((I$8-15.2053904276387)/10)))+(I$6-($A$13+($C$13*((I$9-225.339847531039)/100))+($B$13*((I$8-15.2053904276387)/10))))*EXP(-1*($E$13*((I$7/3.281^3)^(-1*$D$13)))*$P66)</f>
        <v>20.955132556689531</v>
      </c>
      <c r="AB66" s="31">
        <f t="shared" ref="AB66:AB129" si="25">($A$13+($C$13*((J$9-225.339847531039)/100))+($B$13*((J$8-15.2053904276387)/10)))+(J$6-($A$13+($C$13*((J$9-225.339847531039)/100))+($B$13*((J$8-15.2053904276387)/10))))*EXP(-1*($E$13*((J$7/3.281^3)^(-1*$D$13)))*$P66)</f>
        <v>20.931286079185611</v>
      </c>
      <c r="AC66" s="31">
        <f t="shared" ref="AC66:AC129" si="26">($A$13+($C$13*((K$9-225.339847531039)/100))+($B$13*((K$8-15.2053904276387)/10)))+(K$6-($A$13+($C$13*((K$9-225.339847531039)/100))+($B$13*((K$8-15.2053904276387)/10))))*EXP(-1*($E$13*((K$7/3.281^3)^(-1*$D$13)))*$P66)</f>
        <v>22.315319811904757</v>
      </c>
      <c r="AD66" s="31">
        <f t="shared" ref="AD66:AD129" si="27">($A$13+($C$13*((L$9-225.339847531039)/100))+($B$13*((L$8-15.2053904276387)/10)))+(L$6-($A$13+($C$13*((L$9-225.339847531039)/100))+($B$13*((L$8-15.2053904276387)/10))))*EXP(-1*($E$13*((L$7/3.281^3)^(-1*$D$13)))*$P66)</f>
        <v>16.380090290531133</v>
      </c>
      <c r="AE66" s="31">
        <f t="shared" ref="AE66:AE129" si="28">($A$13+($C$13*((M$9-225.339847531039)/100))+($B$13*((M$8-15.2053904276387)/10)))+(M$6-($A$13+($C$13*((M$9-225.339847531039)/100))+($B$13*((M$8-15.2053904276387)/10))))*EXP(-1*($E$13*((M$7/3.281^3)^(-1*$D$13)))*$P66)</f>
        <v>11.309723565518068</v>
      </c>
    </row>
    <row r="67" spans="15:31" x14ac:dyDescent="0.35">
      <c r="O67" s="18">
        <v>51</v>
      </c>
      <c r="P67" s="18">
        <v>66</v>
      </c>
      <c r="Q67" s="19">
        <f t="shared" si="16"/>
        <v>106.21644000000001</v>
      </c>
      <c r="R67" s="25">
        <v>36.326049580000003</v>
      </c>
      <c r="S67" s="25">
        <v>-111.8589575</v>
      </c>
      <c r="T67" s="31">
        <f t="shared" si="17"/>
        <v>8.2980330998425504</v>
      </c>
      <c r="U67" s="31">
        <f t="shared" si="18"/>
        <v>8.3841791819322111</v>
      </c>
      <c r="V67" s="31">
        <f t="shared" si="19"/>
        <v>9.8090181489651478</v>
      </c>
      <c r="W67" s="31">
        <f t="shared" si="20"/>
        <v>10.866313161541775</v>
      </c>
      <c r="X67" s="31">
        <f t="shared" si="21"/>
        <v>13.383175121146829</v>
      </c>
      <c r="Y67" s="31">
        <f t="shared" si="22"/>
        <v>17.106505199581051</v>
      </c>
      <c r="Z67" s="31">
        <f t="shared" si="23"/>
        <v>20.904794695473726</v>
      </c>
      <c r="AA67" s="31">
        <f t="shared" si="24"/>
        <v>20.968141063408478</v>
      </c>
      <c r="AB67" s="31">
        <f t="shared" si="25"/>
        <v>20.939780257558667</v>
      </c>
      <c r="AC67" s="31">
        <f t="shared" si="26"/>
        <v>22.308180056471528</v>
      </c>
      <c r="AD67" s="31">
        <f t="shared" si="27"/>
        <v>16.373174664523717</v>
      </c>
      <c r="AE67" s="31">
        <f t="shared" si="28"/>
        <v>11.304978298275318</v>
      </c>
    </row>
    <row r="68" spans="15:31" x14ac:dyDescent="0.35">
      <c r="O68" s="18">
        <v>52</v>
      </c>
      <c r="P68" s="18">
        <v>67</v>
      </c>
      <c r="Q68" s="19">
        <f t="shared" si="16"/>
        <v>107.82577999999999</v>
      </c>
      <c r="R68" s="25">
        <v>36.312482729999999</v>
      </c>
      <c r="S68" s="25">
        <v>-111.8645466</v>
      </c>
      <c r="T68" s="31">
        <f t="shared" si="17"/>
        <v>8.2994492325576932</v>
      </c>
      <c r="U68" s="31">
        <f t="shared" si="18"/>
        <v>8.3902808305492496</v>
      </c>
      <c r="V68" s="31">
        <f t="shared" si="19"/>
        <v>9.8212629757831724</v>
      </c>
      <c r="W68" s="31">
        <f t="shared" si="20"/>
        <v>10.88420636008529</v>
      </c>
      <c r="X68" s="31">
        <f t="shared" si="21"/>
        <v>13.405436465355626</v>
      </c>
      <c r="Y68" s="31">
        <f t="shared" si="22"/>
        <v>17.128012471441547</v>
      </c>
      <c r="Z68" s="31">
        <f t="shared" si="23"/>
        <v>20.92058276744455</v>
      </c>
      <c r="AA68" s="31">
        <f t="shared" si="24"/>
        <v>20.981126878187546</v>
      </c>
      <c r="AB68" s="31">
        <f t="shared" si="25"/>
        <v>20.948256984972133</v>
      </c>
      <c r="AC68" s="31">
        <f t="shared" si="26"/>
        <v>22.30105561744514</v>
      </c>
      <c r="AD68" s="31">
        <f t="shared" si="27"/>
        <v>16.366272857830559</v>
      </c>
      <c r="AE68" s="31">
        <f t="shared" si="28"/>
        <v>11.300241901033054</v>
      </c>
    </row>
    <row r="69" spans="15:31" x14ac:dyDescent="0.35">
      <c r="O69" s="18">
        <v>53</v>
      </c>
      <c r="P69" s="18">
        <v>68</v>
      </c>
      <c r="Q69" s="19">
        <f t="shared" si="16"/>
        <v>109.43512</v>
      </c>
      <c r="R69" s="25">
        <v>36.301416680000003</v>
      </c>
      <c r="S69" s="25">
        <v>-111.8555944</v>
      </c>
      <c r="T69" s="31">
        <f t="shared" si="17"/>
        <v>8.3008627738854095</v>
      </c>
      <c r="U69" s="31">
        <f t="shared" si="18"/>
        <v>8.3963707735871616</v>
      </c>
      <c r="V69" s="31">
        <f t="shared" si="19"/>
        <v>9.8334837403221229</v>
      </c>
      <c r="W69" s="31">
        <f t="shared" si="20"/>
        <v>10.902063045184272</v>
      </c>
      <c r="X69" s="31">
        <f t="shared" si="21"/>
        <v>13.427653439979478</v>
      </c>
      <c r="Y69" s="31">
        <f t="shared" si="22"/>
        <v>17.149480686336005</v>
      </c>
      <c r="Z69" s="31">
        <f t="shared" si="23"/>
        <v>20.936343548522302</v>
      </c>
      <c r="AA69" s="31">
        <f t="shared" si="24"/>
        <v>20.994090040610384</v>
      </c>
      <c r="AB69" s="31">
        <f t="shared" si="25"/>
        <v>20.956716297278337</v>
      </c>
      <c r="AC69" s="31">
        <f t="shared" si="26"/>
        <v>22.293946461968396</v>
      </c>
      <c r="AD69" s="31">
        <f t="shared" si="27"/>
        <v>16.359384842836896</v>
      </c>
      <c r="AE69" s="31">
        <f t="shared" si="28"/>
        <v>11.2955143572112</v>
      </c>
    </row>
    <row r="70" spans="15:31" x14ac:dyDescent="0.35">
      <c r="O70" s="18">
        <v>54</v>
      </c>
      <c r="P70" s="18">
        <v>69</v>
      </c>
      <c r="Q70" s="19">
        <f t="shared" si="16"/>
        <v>111.04446</v>
      </c>
      <c r="R70" s="25">
        <v>36.290164570000002</v>
      </c>
      <c r="S70" s="25">
        <v>-111.85296339999999</v>
      </c>
      <c r="T70" s="31">
        <f t="shared" si="17"/>
        <v>8.3022737285676911</v>
      </c>
      <c r="U70" s="31">
        <f t="shared" si="18"/>
        <v>8.4024490335022683</v>
      </c>
      <c r="V70" s="31">
        <f t="shared" si="19"/>
        <v>9.845680489866723</v>
      </c>
      <c r="W70" s="31">
        <f t="shared" si="20"/>
        <v>10.919883291349251</v>
      </c>
      <c r="X70" s="31">
        <f t="shared" si="21"/>
        <v>13.449826133452403</v>
      </c>
      <c r="Y70" s="31">
        <f t="shared" si="22"/>
        <v>17.170909915191444</v>
      </c>
      <c r="Z70" s="31">
        <f t="shared" si="23"/>
        <v>20.952077085881381</v>
      </c>
      <c r="AA70" s="31">
        <f t="shared" si="24"/>
        <v>21.00703059019159</v>
      </c>
      <c r="AB70" s="31">
        <f t="shared" si="25"/>
        <v>20.965158230255931</v>
      </c>
      <c r="AC70" s="31">
        <f t="shared" si="26"/>
        <v>22.286852557254598</v>
      </c>
      <c r="AD70" s="31">
        <f t="shared" si="27"/>
        <v>16.352510591983133</v>
      </c>
      <c r="AE70" s="31">
        <f t="shared" si="28"/>
        <v>11.290795650260666</v>
      </c>
    </row>
    <row r="71" spans="15:31" x14ac:dyDescent="0.35">
      <c r="O71" s="18">
        <v>55</v>
      </c>
      <c r="P71" s="18">
        <v>70</v>
      </c>
      <c r="Q71" s="19">
        <f t="shared" si="16"/>
        <v>112.6538</v>
      </c>
      <c r="R71" s="25">
        <v>36.278980869999998</v>
      </c>
      <c r="S71" s="25">
        <v>-111.8421233</v>
      </c>
      <c r="T71" s="31">
        <f t="shared" si="17"/>
        <v>8.3036821013378521</v>
      </c>
      <c r="U71" s="31">
        <f t="shared" si="18"/>
        <v>8.4085156327078128</v>
      </c>
      <c r="V71" s="31">
        <f t="shared" si="19"/>
        <v>9.8578532716087857</v>
      </c>
      <c r="W71" s="31">
        <f t="shared" si="20"/>
        <v>10.937667172938703</v>
      </c>
      <c r="X71" s="31">
        <f t="shared" si="21"/>
        <v>13.471954634032153</v>
      </c>
      <c r="Y71" s="31">
        <f t="shared" si="22"/>
        <v>17.192300228806079</v>
      </c>
      <c r="Z71" s="31">
        <f t="shared" si="23"/>
        <v>20.967783426614652</v>
      </c>
      <c r="AA71" s="31">
        <f t="shared" si="24"/>
        <v>21.019948566376833</v>
      </c>
      <c r="AB71" s="31">
        <f t="shared" si="25"/>
        <v>20.97358281961008</v>
      </c>
      <c r="AC71" s="31">
        <f t="shared" si="26"/>
        <v>22.279773870587366</v>
      </c>
      <c r="AD71" s="31">
        <f t="shared" si="27"/>
        <v>16.345650077764748</v>
      </c>
      <c r="AE71" s="31">
        <f t="shared" si="28"/>
        <v>11.286085763663298</v>
      </c>
    </row>
    <row r="72" spans="15:31" x14ac:dyDescent="0.35">
      <c r="O72" s="18">
        <v>56</v>
      </c>
      <c r="P72" s="18">
        <v>71</v>
      </c>
      <c r="Q72" s="19">
        <f t="shared" si="16"/>
        <v>114.26313999999999</v>
      </c>
      <c r="R72" s="25">
        <v>36.267582699999998</v>
      </c>
      <c r="S72" s="25">
        <v>-111.8321493</v>
      </c>
      <c r="T72" s="31">
        <f t="shared" si="17"/>
        <v>8.3050878969205417</v>
      </c>
      <c r="U72" s="31">
        <f t="shared" si="18"/>
        <v>8.4145705935740374</v>
      </c>
      <c r="V72" s="31">
        <f t="shared" si="19"/>
        <v>9.8700021326473735</v>
      </c>
      <c r="W72" s="31">
        <f t="shared" si="20"/>
        <v>10.955414764159363</v>
      </c>
      <c r="X72" s="31">
        <f t="shared" si="21"/>
        <v>13.494039029800581</v>
      </c>
      <c r="Y72" s="31">
        <f t="shared" si="22"/>
        <v>17.213651697849546</v>
      </c>
      <c r="Z72" s="31">
        <f t="shared" si="23"/>
        <v>20.983462617733558</v>
      </c>
      <c r="AA72" s="31">
        <f t="shared" si="24"/>
        <v>21.03284400854297</v>
      </c>
      <c r="AB72" s="31">
        <f t="shared" si="25"/>
        <v>20.981990100972574</v>
      </c>
      <c r="AC72" s="31">
        <f t="shared" si="26"/>
        <v>22.272710369320517</v>
      </c>
      <c r="AD72" s="31">
        <f t="shared" si="27"/>
        <v>16.338803272732186</v>
      </c>
      <c r="AE72" s="31">
        <f t="shared" si="28"/>
        <v>11.281384680931819</v>
      </c>
    </row>
    <row r="73" spans="15:31" x14ac:dyDescent="0.35">
      <c r="O73" s="18">
        <v>57</v>
      </c>
      <c r="P73" s="18">
        <v>72</v>
      </c>
      <c r="Q73" s="19">
        <f t="shared" si="16"/>
        <v>115.87248</v>
      </c>
      <c r="R73" s="25">
        <v>36.255710090000001</v>
      </c>
      <c r="S73" s="25">
        <v>-111.825307</v>
      </c>
      <c r="T73" s="31">
        <f t="shared" si="17"/>
        <v>8.3064911200317706</v>
      </c>
      <c r="U73" s="31">
        <f t="shared" si="18"/>
        <v>8.4206139384282661</v>
      </c>
      <c r="V73" s="31">
        <f t="shared" si="19"/>
        <v>9.8821271199890042</v>
      </c>
      <c r="W73" s="31">
        <f t="shared" si="20"/>
        <v>10.973126139066544</v>
      </c>
      <c r="X73" s="31">
        <f t="shared" si="21"/>
        <v>13.51607940866397</v>
      </c>
      <c r="Y73" s="31">
        <f t="shared" si="22"/>
        <v>17.234964392863155</v>
      </c>
      <c r="Z73" s="31">
        <f t="shared" si="23"/>
        <v>20.999114706168299</v>
      </c>
      <c r="AA73" s="31">
        <f t="shared" si="24"/>
        <v>21.045716955998174</v>
      </c>
      <c r="AB73" s="31">
        <f t="shared" si="25"/>
        <v>20.990380109902016</v>
      </c>
      <c r="AC73" s="31">
        <f t="shared" si="26"/>
        <v>22.265662020877894</v>
      </c>
      <c r="AD73" s="31">
        <f t="shared" si="27"/>
        <v>16.331970149490733</v>
      </c>
      <c r="AE73" s="31">
        <f t="shared" si="28"/>
        <v>11.27669238560977</v>
      </c>
    </row>
    <row r="74" spans="15:31" x14ac:dyDescent="0.35">
      <c r="O74" s="18">
        <v>58</v>
      </c>
      <c r="P74" s="18">
        <v>73</v>
      </c>
      <c r="Q74" s="19">
        <f t="shared" si="16"/>
        <v>117.48182</v>
      </c>
      <c r="R74" s="25">
        <v>36.241784109999998</v>
      </c>
      <c r="S74" s="25">
        <v>-111.82476029999999</v>
      </c>
      <c r="T74" s="31">
        <f t="shared" si="17"/>
        <v>8.3078917753789145</v>
      </c>
      <c r="U74" s="31">
        <f t="shared" si="18"/>
        <v>8.4266456895549933</v>
      </c>
      <c r="V74" s="31">
        <f t="shared" si="19"/>
        <v>9.894228280547825</v>
      </c>
      <c r="W74" s="31">
        <f t="shared" si="20"/>
        <v>10.990801371564437</v>
      </c>
      <c r="X74" s="31">
        <f t="shared" si="21"/>
        <v>13.538075858353407</v>
      </c>
      <c r="Y74" s="31">
        <f t="shared" si="22"/>
        <v>17.256238384260115</v>
      </c>
      <c r="Z74" s="31">
        <f t="shared" si="23"/>
        <v>21.014739738767936</v>
      </c>
      <c r="AA74" s="31">
        <f t="shared" si="24"/>
        <v>21.05856744798205</v>
      </c>
      <c r="AB74" s="31">
        <f t="shared" si="25"/>
        <v>20.998752881883952</v>
      </c>
      <c r="AC74" s="31">
        <f t="shared" si="26"/>
        <v>22.258628792753232</v>
      </c>
      <c r="AD74" s="31">
        <f t="shared" si="27"/>
        <v>16.325150680700432</v>
      </c>
      <c r="AE74" s="31">
        <f t="shared" si="28"/>
        <v>11.272008861271454</v>
      </c>
    </row>
    <row r="75" spans="15:31" x14ac:dyDescent="0.35">
      <c r="O75" s="18">
        <v>59</v>
      </c>
      <c r="P75" s="18">
        <v>74</v>
      </c>
      <c r="Q75" s="19">
        <f t="shared" si="16"/>
        <v>119.09116</v>
      </c>
      <c r="R75" s="25">
        <v>36.228759740000001</v>
      </c>
      <c r="S75" s="25">
        <v>-111.818073</v>
      </c>
      <c r="T75" s="31">
        <f t="shared" si="17"/>
        <v>8.3092898676607341</v>
      </c>
      <c r="U75" s="31">
        <f t="shared" si="18"/>
        <v>8.4326658691959633</v>
      </c>
      <c r="V75" s="31">
        <f t="shared" si="19"/>
        <v>9.9063056611457831</v>
      </c>
      <c r="W75" s="31">
        <f t="shared" si="20"/>
        <v>11.008440535406422</v>
      </c>
      <c r="X75" s="31">
        <f t="shared" si="21"/>
        <v>13.560028466425113</v>
      </c>
      <c r="Y75" s="31">
        <f t="shared" si="22"/>
        <v>17.277473742325764</v>
      </c>
      <c r="Z75" s="31">
        <f t="shared" si="23"/>
        <v>21.030337762300562</v>
      </c>
      <c r="AA75" s="31">
        <f t="shared" si="24"/>
        <v>21.071395523665743</v>
      </c>
      <c r="AB75" s="31">
        <f t="shared" si="25"/>
        <v>21.007108452331011</v>
      </c>
      <c r="AC75" s="31">
        <f t="shared" si="26"/>
        <v>22.251610652509992</v>
      </c>
      <c r="AD75" s="31">
        <f t="shared" si="27"/>
        <v>16.318344839075948</v>
      </c>
      <c r="AE75" s="31">
        <f t="shared" si="28"/>
        <v>11.267334091521876</v>
      </c>
    </row>
    <row r="76" spans="15:31" x14ac:dyDescent="0.35">
      <c r="O76" s="18">
        <v>60</v>
      </c>
      <c r="P76" s="18">
        <v>75</v>
      </c>
      <c r="Q76" s="19">
        <f t="shared" si="16"/>
        <v>120.70050000000001</v>
      </c>
      <c r="R76" s="25">
        <v>36.216003329999999</v>
      </c>
      <c r="S76" s="25">
        <v>-111.8102402</v>
      </c>
      <c r="T76" s="31">
        <f t="shared" si="17"/>
        <v>8.3106854015673957</v>
      </c>
      <c r="U76" s="31">
        <f t="shared" si="18"/>
        <v>8.4386744995502454</v>
      </c>
      <c r="V76" s="31">
        <f t="shared" si="19"/>
        <v>9.918359308512823</v>
      </c>
      <c r="W76" s="31">
        <f t="shared" si="20"/>
        <v>11.02604370419537</v>
      </c>
      <c r="X76" s="31">
        <f t="shared" si="21"/>
        <v>13.581937320260801</v>
      </c>
      <c r="Y76" s="31">
        <f t="shared" si="22"/>
        <v>17.298670537217799</v>
      </c>
      <c r="Z76" s="31">
        <f t="shared" si="23"/>
        <v>21.045908823453409</v>
      </c>
      <c r="AA76" s="31">
        <f t="shared" si="24"/>
        <v>21.084201222152085</v>
      </c>
      <c r="AB76" s="31">
        <f t="shared" si="25"/>
        <v>21.01544685658309</v>
      </c>
      <c r="AC76" s="31">
        <f t="shared" si="26"/>
        <v>22.244607567781216</v>
      </c>
      <c r="AD76" s="31">
        <f t="shared" si="27"/>
        <v>16.311552597386473</v>
      </c>
      <c r="AE76" s="31">
        <f t="shared" si="28"/>
        <v>11.262668059996688</v>
      </c>
    </row>
    <row r="77" spans="15:31" x14ac:dyDescent="0.35">
      <c r="O77" s="18">
        <v>61</v>
      </c>
      <c r="P77" s="18">
        <v>76</v>
      </c>
      <c r="Q77" s="19">
        <f t="shared" si="16"/>
        <v>122.30983999999999</v>
      </c>
      <c r="R77" s="25">
        <v>36.203737799999999</v>
      </c>
      <c r="S77" s="25">
        <v>-111.8012252</v>
      </c>
      <c r="T77" s="31">
        <f t="shared" si="17"/>
        <v>8.3120783817804806</v>
      </c>
      <c r="U77" s="31">
        <f t="shared" si="18"/>
        <v>8.4446716027743278</v>
      </c>
      <c r="V77" s="31">
        <f t="shared" si="19"/>
        <v>9.9303892692870601</v>
      </c>
      <c r="W77" s="31">
        <f t="shared" si="20"/>
        <v>11.043610951383966</v>
      </c>
      <c r="X77" s="31">
        <f t="shared" si="21"/>
        <v>13.603802507068021</v>
      </c>
      <c r="Y77" s="31">
        <f t="shared" si="22"/>
        <v>17.319828838966508</v>
      </c>
      <c r="Z77" s="31">
        <f t="shared" si="23"/>
        <v>21.061452968833031</v>
      </c>
      <c r="AA77" s="31">
        <f t="shared" si="24"/>
        <v>21.096984582475681</v>
      </c>
      <c r="AB77" s="31">
        <f t="shared" si="25"/>
        <v>21.023768129907463</v>
      </c>
      <c r="AC77" s="31">
        <f t="shared" si="26"/>
        <v>22.237619506269393</v>
      </c>
      <c r="AD77" s="31">
        <f t="shared" si="27"/>
        <v>16.304773928455614</v>
      </c>
      <c r="AE77" s="31">
        <f t="shared" si="28"/>
        <v>11.25801075036213</v>
      </c>
    </row>
    <row r="78" spans="15:31" x14ac:dyDescent="0.35">
      <c r="O78" s="18">
        <v>62</v>
      </c>
      <c r="P78" s="18">
        <v>77</v>
      </c>
      <c r="Q78" s="19">
        <f t="shared" si="16"/>
        <v>123.91918</v>
      </c>
      <c r="R78" s="25">
        <v>36.191237460000004</v>
      </c>
      <c r="S78" s="25">
        <v>-111.80392430000001</v>
      </c>
      <c r="T78" s="31">
        <f t="shared" si="17"/>
        <v>8.3134688129730048</v>
      </c>
      <c r="U78" s="31">
        <f t="shared" si="18"/>
        <v>8.4506572009821888</v>
      </c>
      <c r="V78" s="31">
        <f t="shared" si="19"/>
        <v>9.9423955900149572</v>
      </c>
      <c r="W78" s="31">
        <f t="shared" si="20"/>
        <v>11.061142350274995</v>
      </c>
      <c r="X78" s="31">
        <f t="shared" si="21"/>
        <v>13.625624113880507</v>
      </c>
      <c r="Y78" s="31">
        <f t="shared" si="22"/>
        <v>17.340948717475023</v>
      </c>
      <c r="Z78" s="31">
        <f t="shared" si="23"/>
        <v>21.076970244965395</v>
      </c>
      <c r="AA78" s="31">
        <f t="shared" si="24"/>
        <v>21.109745643603055</v>
      </c>
      <c r="AB78" s="31">
        <f t="shared" si="25"/>
        <v>21.032072307498957</v>
      </c>
      <c r="AC78" s="31">
        <f t="shared" si="26"/>
        <v>22.230646435746287</v>
      </c>
      <c r="AD78" s="31">
        <f t="shared" si="27"/>
        <v>16.298008805161277</v>
      </c>
      <c r="AE78" s="31">
        <f t="shared" si="28"/>
        <v>11.253362146314975</v>
      </c>
    </row>
    <row r="79" spans="15:31" x14ac:dyDescent="0.35">
      <c r="O79" s="18">
        <v>63</v>
      </c>
      <c r="P79" s="18">
        <v>78</v>
      </c>
      <c r="Q79" s="19">
        <f t="shared" si="16"/>
        <v>125.52852</v>
      </c>
      <c r="R79" s="25">
        <v>36.17976883</v>
      </c>
      <c r="S79" s="25">
        <v>-111.81369309999999</v>
      </c>
      <c r="T79" s="31">
        <f t="shared" si="17"/>
        <v>8.3148566998094289</v>
      </c>
      <c r="U79" s="31">
        <f t="shared" si="18"/>
        <v>8.4566313162453852</v>
      </c>
      <c r="V79" s="31">
        <f t="shared" si="19"/>
        <v>9.9543783171515123</v>
      </c>
      <c r="W79" s="31">
        <f t="shared" si="20"/>
        <v>11.078637974021666</v>
      </c>
      <c r="X79" s="31">
        <f t="shared" si="21"/>
        <v>13.647402227558528</v>
      </c>
      <c r="Y79" s="31">
        <f t="shared" si="22"/>
        <v>17.362030242519509</v>
      </c>
      <c r="Z79" s="31">
        <f t="shared" si="23"/>
        <v>21.092460698296065</v>
      </c>
      <c r="AA79" s="31">
        <f t="shared" si="24"/>
        <v>21.122484444432757</v>
      </c>
      <c r="AB79" s="31">
        <f t="shared" si="25"/>
        <v>21.040359424480091</v>
      </c>
      <c r="AC79" s="31">
        <f t="shared" si="26"/>
        <v>22.223688324052798</v>
      </c>
      <c r="AD79" s="31">
        <f t="shared" si="27"/>
        <v>16.291257200435581</v>
      </c>
      <c r="AE79" s="31">
        <f t="shared" si="28"/>
        <v>11.248722231582468</v>
      </c>
    </row>
    <row r="80" spans="15:31" x14ac:dyDescent="0.35">
      <c r="O80" s="18">
        <v>64</v>
      </c>
      <c r="P80" s="18">
        <v>79</v>
      </c>
      <c r="Q80" s="19">
        <f t="shared" si="16"/>
        <v>127.13786</v>
      </c>
      <c r="R80" s="25">
        <v>36.1661188</v>
      </c>
      <c r="S80" s="25">
        <v>-111.8114623</v>
      </c>
      <c r="T80" s="31">
        <f t="shared" si="17"/>
        <v>8.3162420469456855</v>
      </c>
      <c r="U80" s="31">
        <f t="shared" si="18"/>
        <v>8.4625939705931295</v>
      </c>
      <c r="V80" s="31">
        <f t="shared" si="19"/>
        <v>9.966337497060433</v>
      </c>
      <c r="W80" s="31">
        <f t="shared" si="20"/>
        <v>11.096097895627901</v>
      </c>
      <c r="X80" s="31">
        <f t="shared" si="21"/>
        <v>13.669136934789222</v>
      </c>
      <c r="Y80" s="31">
        <f t="shared" si="22"/>
        <v>17.383073483749431</v>
      </c>
      <c r="Z80" s="31">
        <f t="shared" si="23"/>
        <v>21.107924375190301</v>
      </c>
      <c r="AA80" s="31">
        <f t="shared" si="24"/>
        <v>21.135201023795478</v>
      </c>
      <c r="AB80" s="31">
        <f t="shared" si="25"/>
        <v>21.048629515901229</v>
      </c>
      <c r="AC80" s="31">
        <f t="shared" si="26"/>
        <v>22.216745139098823</v>
      </c>
      <c r="AD80" s="31">
        <f t="shared" si="27"/>
        <v>16.284519087264719</v>
      </c>
      <c r="AE80" s="31">
        <f t="shared" si="28"/>
        <v>11.244090989922274</v>
      </c>
    </row>
    <row r="81" spans="1:31" x14ac:dyDescent="0.35">
      <c r="O81" s="18">
        <v>65</v>
      </c>
      <c r="P81" s="18">
        <v>80</v>
      </c>
      <c r="Q81" s="19">
        <f t="shared" si="16"/>
        <v>128.74719999999999</v>
      </c>
      <c r="R81" s="25">
        <v>36.152225319999999</v>
      </c>
      <c r="S81" s="25">
        <v>-111.815202</v>
      </c>
      <c r="T81" s="31">
        <f t="shared" si="17"/>
        <v>8.3176248590291806</v>
      </c>
      <c r="U81" s="31">
        <f t="shared" si="18"/>
        <v>8.4685451860123742</v>
      </c>
      <c r="V81" s="31">
        <f t="shared" si="19"/>
        <v>9.9782731760143193</v>
      </c>
      <c r="W81" s="31">
        <f t="shared" si="20"/>
        <v>11.113522187948655</v>
      </c>
      <c r="X81" s="31">
        <f t="shared" si="21"/>
        <v>13.690828322086958</v>
      </c>
      <c r="Y81" s="31">
        <f t="shared" si="22"/>
        <v>17.404078510687775</v>
      </c>
      <c r="Z81" s="31">
        <f t="shared" si="23"/>
        <v>21.123361321933235</v>
      </c>
      <c r="AA81" s="31">
        <f t="shared" si="24"/>
        <v>21.147895420454173</v>
      </c>
      <c r="AB81" s="31">
        <f t="shared" si="25"/>
        <v>21.056882616740719</v>
      </c>
      <c r="AC81" s="31">
        <f t="shared" si="26"/>
        <v>22.209816848863092</v>
      </c>
      <c r="AD81" s="31">
        <f t="shared" si="27"/>
        <v>16.277794438688868</v>
      </c>
      <c r="AE81" s="31">
        <f t="shared" si="28"/>
        <v>11.239468405122416</v>
      </c>
    </row>
    <row r="82" spans="1:31" x14ac:dyDescent="0.35">
      <c r="O82" s="18">
        <v>66</v>
      </c>
      <c r="P82" s="18">
        <v>81</v>
      </c>
      <c r="Q82" s="19">
        <f t="shared" si="16"/>
        <v>130.35654</v>
      </c>
      <c r="R82" s="25">
        <v>36.138046320000001</v>
      </c>
      <c r="S82" s="25">
        <v>-111.8169484</v>
      </c>
      <c r="T82" s="31">
        <f t="shared" si="17"/>
        <v>8.3190051406988168</v>
      </c>
      <c r="U82" s="31">
        <f t="shared" si="18"/>
        <v>8.4744849844478907</v>
      </c>
      <c r="V82" s="31">
        <f t="shared" si="19"/>
        <v>9.9901854001948411</v>
      </c>
      <c r="W82" s="31">
        <f t="shared" si="20"/>
        <v>11.130910923690211</v>
      </c>
      <c r="X82" s="31">
        <f t="shared" si="21"/>
        <v>13.712476475793665</v>
      </c>
      <c r="Y82" s="31">
        <f t="shared" si="22"/>
        <v>17.425045392731263</v>
      </c>
      <c r="Z82" s="31">
        <f t="shared" si="23"/>
        <v>21.138771584729977</v>
      </c>
      <c r="AA82" s="31">
        <f t="shared" si="24"/>
        <v>21.160567673104186</v>
      </c>
      <c r="AB82" s="31">
        <f t="shared" si="25"/>
        <v>21.065118761905055</v>
      </c>
      <c r="AC82" s="31">
        <f t="shared" si="26"/>
        <v>22.202903421393032</v>
      </c>
      <c r="AD82" s="31">
        <f t="shared" si="27"/>
        <v>16.271083227802087</v>
      </c>
      <c r="AE82" s="31">
        <f t="shared" si="28"/>
        <v>11.234854461001223</v>
      </c>
    </row>
    <row r="83" spans="1:31" x14ac:dyDescent="0.35">
      <c r="O83" s="18">
        <v>67</v>
      </c>
      <c r="P83" s="18">
        <v>82</v>
      </c>
      <c r="Q83" s="19">
        <f t="shared" si="16"/>
        <v>131.96588</v>
      </c>
      <c r="R83" s="25">
        <v>36.124625440000003</v>
      </c>
      <c r="S83" s="25">
        <v>-111.82297269999999</v>
      </c>
      <c r="T83" s="31">
        <f t="shared" si="17"/>
        <v>8.3203828965850128</v>
      </c>
      <c r="U83" s="31">
        <f t="shared" si="18"/>
        <v>8.4804133878023471</v>
      </c>
      <c r="V83" s="31">
        <f t="shared" si="19"/>
        <v>10.002074215692915</v>
      </c>
      <c r="W83" s="31">
        <f t="shared" si="20"/>
        <v>11.14826417541048</v>
      </c>
      <c r="X83" s="31">
        <f t="shared" si="21"/>
        <v>13.734081482079182</v>
      </c>
      <c r="Y83" s="31">
        <f t="shared" si="22"/>
        <v>17.445974199150601</v>
      </c>
      <c r="Z83" s="31">
        <f t="shared" si="23"/>
        <v>21.154155209705777</v>
      </c>
      <c r="AA83" s="31">
        <f t="shared" si="24"/>
        <v>21.173217820373353</v>
      </c>
      <c r="AB83" s="31">
        <f t="shared" si="25"/>
        <v>21.073337986229006</v>
      </c>
      <c r="AC83" s="31">
        <f t="shared" si="26"/>
        <v>22.196004824804614</v>
      </c>
      <c r="AD83" s="31">
        <f t="shared" si="27"/>
        <v>16.264385427752192</v>
      </c>
      <c r="AE83" s="31">
        <f t="shared" si="28"/>
        <v>11.230249141407272</v>
      </c>
    </row>
    <row r="84" spans="1:31" x14ac:dyDescent="0.35">
      <c r="O84" s="18">
        <v>68</v>
      </c>
      <c r="P84" s="18">
        <v>83</v>
      </c>
      <c r="Q84" s="19">
        <f t="shared" si="16"/>
        <v>133.57522</v>
      </c>
      <c r="R84" s="25">
        <v>36.111594220000001</v>
      </c>
      <c r="S84" s="25">
        <v>-111.8290279</v>
      </c>
      <c r="T84" s="31">
        <f t="shared" si="17"/>
        <v>8.3217581313097089</v>
      </c>
      <c r="U84" s="31">
        <f t="shared" si="18"/>
        <v>8.486330417936399</v>
      </c>
      <c r="V84" s="31">
        <f t="shared" si="19"/>
        <v>10.013939668508883</v>
      </c>
      <c r="W84" s="31">
        <f t="shared" si="20"/>
        <v>11.165582015519316</v>
      </c>
      <c r="X84" s="31">
        <f t="shared" si="21"/>
        <v>13.755643426941607</v>
      </c>
      <c r="Y84" s="31">
        <f t="shared" si="22"/>
        <v>17.466864999090699</v>
      </c>
      <c r="Z84" s="31">
        <f t="shared" si="23"/>
        <v>21.169512242906151</v>
      </c>
      <c r="AA84" s="31">
        <f t="shared" si="24"/>
        <v>21.185845900822137</v>
      </c>
      <c r="AB84" s="31">
        <f t="shared" si="25"/>
        <v>21.081540324475792</v>
      </c>
      <c r="AC84" s="31">
        <f t="shared" si="26"/>
        <v>22.189121027282209</v>
      </c>
      <c r="AD84" s="31">
        <f t="shared" si="27"/>
        <v>16.257701011740654</v>
      </c>
      <c r="AE84" s="31">
        <f t="shared" si="28"/>
        <v>11.225652430219331</v>
      </c>
    </row>
    <row r="85" spans="1:31" s="8" customForma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O85" s="18">
        <v>69</v>
      </c>
      <c r="P85" s="18">
        <v>84</v>
      </c>
      <c r="Q85" s="19">
        <f t="shared" si="16"/>
        <v>135.18456</v>
      </c>
      <c r="R85" s="25">
        <v>36.103652289999999</v>
      </c>
      <c r="S85" s="25">
        <v>-111.8337181</v>
      </c>
      <c r="T85" s="31">
        <f t="shared" si="17"/>
        <v>8.3231308494863896</v>
      </c>
      <c r="U85" s="31">
        <f t="shared" si="18"/>
        <v>8.492236096668762</v>
      </c>
      <c r="V85" s="31">
        <f t="shared" si="19"/>
        <v>10.025781804552697</v>
      </c>
      <c r="W85" s="31">
        <f t="shared" si="20"/>
        <v>11.182864516278809</v>
      </c>
      <c r="X85" s="31">
        <f t="shared" si="21"/>
        <v>13.777162396207626</v>
      </c>
      <c r="Y85" s="31">
        <f t="shared" si="22"/>
        <v>17.4877178615709</v>
      </c>
      <c r="Z85" s="31">
        <f t="shared" si="23"/>
        <v>21.184842730297024</v>
      </c>
      <c r="AA85" s="31">
        <f t="shared" si="24"/>
        <v>21.198451952943724</v>
      </c>
      <c r="AB85" s="31">
        <f t="shared" si="25"/>
        <v>21.089725811337196</v>
      </c>
      <c r="AC85" s="31">
        <f t="shared" si="26"/>
        <v>22.182251997078438</v>
      </c>
      <c r="AD85" s="31">
        <f t="shared" si="27"/>
        <v>16.251029953022506</v>
      </c>
      <c r="AE85" s="31">
        <f t="shared" si="28"/>
        <v>11.221064311346296</v>
      </c>
    </row>
    <row r="86" spans="1:31" x14ac:dyDescent="0.35">
      <c r="O86" s="18">
        <v>70</v>
      </c>
      <c r="P86" s="18">
        <v>85</v>
      </c>
      <c r="Q86" s="19">
        <f t="shared" si="16"/>
        <v>136.79390000000001</v>
      </c>
      <c r="R86" s="25">
        <v>36.094399799999998</v>
      </c>
      <c r="S86" s="25">
        <v>-111.8402164</v>
      </c>
      <c r="T86" s="31">
        <f t="shared" si="17"/>
        <v>8.3245010557200985</v>
      </c>
      <c r="U86" s="31">
        <f t="shared" si="18"/>
        <v>8.4981304457762938</v>
      </c>
      <c r="V86" s="31">
        <f t="shared" si="19"/>
        <v>10.037600669644087</v>
      </c>
      <c r="W86" s="31">
        <f t="shared" si="20"/>
        <v>11.200111749803588</v>
      </c>
      <c r="X86" s="31">
        <f t="shared" si="21"/>
        <v>13.798638475532867</v>
      </c>
      <c r="Y86" s="31">
        <f t="shared" si="22"/>
        <v>17.508532855485207</v>
      </c>
      <c r="Z86" s="31">
        <f t="shared" si="23"/>
        <v>21.200146717764859</v>
      </c>
      <c r="AA86" s="31">
        <f t="shared" si="24"/>
        <v>21.211036015164169</v>
      </c>
      <c r="AB86" s="31">
        <f t="shared" si="25"/>
        <v>21.097894481433734</v>
      </c>
      <c r="AC86" s="31">
        <f t="shared" si="26"/>
        <v>22.175397702514033</v>
      </c>
      <c r="AD86" s="31">
        <f t="shared" si="27"/>
        <v>16.244372224906215</v>
      </c>
      <c r="AE86" s="31">
        <f t="shared" si="28"/>
        <v>11.216484768727152</v>
      </c>
    </row>
    <row r="87" spans="1:31" x14ac:dyDescent="0.35">
      <c r="O87" s="18">
        <v>71</v>
      </c>
      <c r="P87" s="18">
        <v>86</v>
      </c>
      <c r="Q87" s="19">
        <f t="shared" si="16"/>
        <v>138.40324000000001</v>
      </c>
      <c r="R87" s="25">
        <v>36.08846819</v>
      </c>
      <c r="S87" s="25">
        <v>-111.85399320000001</v>
      </c>
      <c r="T87" s="31">
        <f t="shared" si="17"/>
        <v>8.3258687546074484</v>
      </c>
      <c r="U87" s="31">
        <f t="shared" si="18"/>
        <v>8.5040134869940704</v>
      </c>
      <c r="V87" s="31">
        <f t="shared" si="19"/>
        <v>10.049396309512748</v>
      </c>
      <c r="W87" s="31">
        <f t="shared" si="20"/>
        <v>11.217323788061119</v>
      </c>
      <c r="X87" s="31">
        <f t="shared" si="21"/>
        <v>13.820071750402233</v>
      </c>
      <c r="Y87" s="31">
        <f t="shared" si="22"/>
        <v>17.529310049602515</v>
      </c>
      <c r="Z87" s="31">
        <f t="shared" si="23"/>
        <v>21.215424251116808</v>
      </c>
      <c r="AA87" s="31">
        <f t="shared" si="24"/>
        <v>21.223598125842479</v>
      </c>
      <c r="AB87" s="31">
        <f t="shared" si="25"/>
        <v>21.1060463693148</v>
      </c>
      <c r="AC87" s="31">
        <f t="shared" si="26"/>
        <v>22.168558111977671</v>
      </c>
      <c r="AD87" s="31">
        <f t="shared" si="27"/>
        <v>16.237727800753589</v>
      </c>
      <c r="AE87" s="31">
        <f t="shared" si="28"/>
        <v>11.211913786330895</v>
      </c>
    </row>
    <row r="88" spans="1:31" x14ac:dyDescent="0.35">
      <c r="O88" s="18">
        <v>72</v>
      </c>
      <c r="P88" s="18">
        <v>87</v>
      </c>
      <c r="Q88" s="19">
        <f t="shared" si="16"/>
        <v>140.01257999999999</v>
      </c>
      <c r="R88" s="25">
        <v>36.087364729999997</v>
      </c>
      <c r="S88" s="25">
        <v>-111.8714702</v>
      </c>
      <c r="T88" s="31">
        <f t="shared" si="17"/>
        <v>8.3272339507366446</v>
      </c>
      <c r="U88" s="31">
        <f t="shared" si="18"/>
        <v>8.5098852420154785</v>
      </c>
      <c r="V88" s="31">
        <f t="shared" si="19"/>
        <v>10.061168769798503</v>
      </c>
      <c r="W88" s="31">
        <f t="shared" si="20"/>
        <v>11.234500702872015</v>
      </c>
      <c r="X88" s="31">
        <f t="shared" si="21"/>
        <v>13.841462306130246</v>
      </c>
      <c r="Y88" s="31">
        <f t="shared" si="22"/>
        <v>17.550049512566837</v>
      </c>
      <c r="Z88" s="31">
        <f t="shared" si="23"/>
        <v>21.230675376080839</v>
      </c>
      <c r="AA88" s="31">
        <f t="shared" si="24"/>
        <v>21.236138323270758</v>
      </c>
      <c r="AB88" s="31">
        <f t="shared" si="25"/>
        <v>21.114181509458803</v>
      </c>
      <c r="AC88" s="31">
        <f t="shared" si="26"/>
        <v>22.161733193925858</v>
      </c>
      <c r="AD88" s="31">
        <f t="shared" si="27"/>
        <v>16.231096653979666</v>
      </c>
      <c r="AE88" s="31">
        <f t="shared" si="28"/>
        <v>11.207351348156493</v>
      </c>
    </row>
    <row r="89" spans="1:31" x14ac:dyDescent="0.35">
      <c r="O89" s="18">
        <v>73</v>
      </c>
      <c r="P89" s="18">
        <v>88</v>
      </c>
      <c r="Q89" s="19">
        <f t="shared" si="16"/>
        <v>141.62191999999999</v>
      </c>
      <c r="R89" s="25">
        <v>36.079841539999997</v>
      </c>
      <c r="S89" s="25">
        <v>-111.8714939</v>
      </c>
      <c r="T89" s="31">
        <f t="shared" si="17"/>
        <v>8.3285966486874976</v>
      </c>
      <c r="U89" s="31">
        <f t="shared" si="18"/>
        <v>8.5157457324922827</v>
      </c>
      <c r="V89" s="31">
        <f t="shared" si="19"/>
        <v>10.072918096051495</v>
      </c>
      <c r="W89" s="31">
        <f t="shared" si="20"/>
        <v>11.251642565910327</v>
      </c>
      <c r="X89" s="31">
        <f t="shared" si="21"/>
        <v>13.862810227861388</v>
      </c>
      <c r="Y89" s="31">
        <f t="shared" si="22"/>
        <v>17.570751312897517</v>
      </c>
      <c r="Z89" s="31">
        <f t="shared" si="23"/>
        <v>21.245900138305871</v>
      </c>
      <c r="AA89" s="31">
        <f t="shared" si="24"/>
        <v>21.248656645674316</v>
      </c>
      <c r="AB89" s="31">
        <f t="shared" si="25"/>
        <v>21.122299936273315</v>
      </c>
      <c r="AC89" s="31">
        <f t="shared" si="26"/>
        <v>22.154922916882764</v>
      </c>
      <c r="AD89" s="31">
        <f t="shared" si="27"/>
        <v>16.224478758052612</v>
      </c>
      <c r="AE89" s="31">
        <f t="shared" si="28"/>
        <v>11.202797438232821</v>
      </c>
    </row>
    <row r="90" spans="1:31" x14ac:dyDescent="0.35">
      <c r="O90" s="18">
        <v>74</v>
      </c>
      <c r="P90" s="18">
        <v>89</v>
      </c>
      <c r="Q90" s="19">
        <f t="shared" si="16"/>
        <v>143.23125999999999</v>
      </c>
      <c r="R90" s="25">
        <v>36.069065330000001</v>
      </c>
      <c r="S90" s="25">
        <v>-111.8790509</v>
      </c>
      <c r="T90" s="31">
        <f t="shared" si="17"/>
        <v>8.3299568530314296</v>
      </c>
      <c r="U90" s="31">
        <f t="shared" si="18"/>
        <v>8.5215949800347097</v>
      </c>
      <c r="V90" s="31">
        <f t="shared" si="19"/>
        <v>10.084644333732356</v>
      </c>
      <c r="W90" s="31">
        <f t="shared" si="20"/>
        <v>11.268749448703844</v>
      </c>
      <c r="X90" s="31">
        <f t="shared" si="21"/>
        <v>13.88411560057043</v>
      </c>
      <c r="Y90" s="31">
        <f t="shared" si="22"/>
        <v>17.591415518989486</v>
      </c>
      <c r="Z90" s="31">
        <f t="shared" si="23"/>
        <v>21.261098583361928</v>
      </c>
      <c r="AA90" s="31">
        <f t="shared" si="24"/>
        <v>21.261153131211778</v>
      </c>
      <c r="AB90" s="31">
        <f t="shared" si="25"/>
        <v>21.130401684095226</v>
      </c>
      <c r="AC90" s="31">
        <f t="shared" si="26"/>
        <v>22.148127249440073</v>
      </c>
      <c r="AD90" s="31">
        <f t="shared" si="27"/>
        <v>16.217874086493602</v>
      </c>
      <c r="AE90" s="31">
        <f t="shared" si="28"/>
        <v>11.198252040618609</v>
      </c>
    </row>
    <row r="91" spans="1:31" x14ac:dyDescent="0.35">
      <c r="O91" s="18">
        <v>75</v>
      </c>
      <c r="P91" s="18">
        <v>90</v>
      </c>
      <c r="Q91" s="19">
        <f t="shared" si="16"/>
        <v>144.84059999999999</v>
      </c>
      <c r="R91" s="25">
        <v>36.062752000000003</v>
      </c>
      <c r="S91" s="25">
        <v>-111.8934478</v>
      </c>
      <c r="T91" s="31">
        <f t="shared" si="17"/>
        <v>8.3313145683315071</v>
      </c>
      <c r="U91" s="31">
        <f t="shared" si="18"/>
        <v>8.5274330062115311</v>
      </c>
      <c r="V91" s="31">
        <f t="shared" si="19"/>
        <v>10.096347528212384</v>
      </c>
      <c r="W91" s="31">
        <f t="shared" si="20"/>
        <v>11.285821422634394</v>
      </c>
      <c r="X91" s="31">
        <f t="shared" si="21"/>
        <v>13.905378509062789</v>
      </c>
      <c r="Y91" s="31">
        <f t="shared" si="22"/>
        <v>17.612042199113461</v>
      </c>
      <c r="Z91" s="31">
        <f t="shared" si="23"/>
        <v>21.276270756740249</v>
      </c>
      <c r="AA91" s="31">
        <f t="shared" si="24"/>
        <v>21.273627817975203</v>
      </c>
      <c r="AB91" s="31">
        <f t="shared" si="25"/>
        <v>21.138486787190878</v>
      </c>
      <c r="AC91" s="31">
        <f t="shared" si="26"/>
        <v>22.141346160256862</v>
      </c>
      <c r="AD91" s="31">
        <f t="shared" si="27"/>
        <v>16.21128261287673</v>
      </c>
      <c r="AE91" s="31">
        <f t="shared" si="28"/>
        <v>11.193715139402386</v>
      </c>
    </row>
    <row r="92" spans="1:31" x14ac:dyDescent="0.3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O92" s="18">
        <v>76</v>
      </c>
      <c r="P92" s="18">
        <v>91</v>
      </c>
      <c r="Q92" s="19">
        <f t="shared" si="16"/>
        <v>146.44994</v>
      </c>
      <c r="R92" s="25">
        <v>36.051078310000001</v>
      </c>
      <c r="S92" s="25">
        <v>-111.903499</v>
      </c>
      <c r="T92" s="31">
        <f t="shared" si="17"/>
        <v>8.3326697991424403</v>
      </c>
      <c r="U92" s="31">
        <f t="shared" si="18"/>
        <v>8.5332598325501365</v>
      </c>
      <c r="V92" s="31">
        <f t="shared" si="19"/>
        <v>10.108027724773713</v>
      </c>
      <c r="W92" s="31">
        <f t="shared" si="20"/>
        <v>11.302858558938143</v>
      </c>
      <c r="X92" s="31">
        <f t="shared" si="21"/>
        <v>13.926599037974846</v>
      </c>
      <c r="Y92" s="31">
        <f t="shared" si="22"/>
        <v>17.632631421416178</v>
      </c>
      <c r="Z92" s="31">
        <f t="shared" si="23"/>
        <v>21.291416703853443</v>
      </c>
      <c r="AA92" s="31">
        <f t="shared" si="24"/>
        <v>21.286080743990215</v>
      </c>
      <c r="AB92" s="31">
        <f t="shared" si="25"/>
        <v>21.146555279756214</v>
      </c>
      <c r="AC92" s="31">
        <f t="shared" si="26"/>
        <v>22.134579618059426</v>
      </c>
      <c r="AD92" s="31">
        <f t="shared" si="27"/>
        <v>16.204704310828891</v>
      </c>
      <c r="AE92" s="31">
        <f t="shared" si="28"/>
        <v>11.18918671870242</v>
      </c>
    </row>
    <row r="93" spans="1:31" x14ac:dyDescent="0.35">
      <c r="O93" s="18">
        <v>77</v>
      </c>
      <c r="P93" s="18">
        <v>92</v>
      </c>
      <c r="Q93" s="19">
        <f t="shared" si="16"/>
        <v>148.05928</v>
      </c>
      <c r="R93" s="25">
        <v>36.044384960000002</v>
      </c>
      <c r="S93" s="25">
        <v>-111.916242</v>
      </c>
      <c r="T93" s="31">
        <f t="shared" si="17"/>
        <v>8.3340225500106069</v>
      </c>
      <c r="U93" s="31">
        <f t="shared" si="18"/>
        <v>8.5390754805366242</v>
      </c>
      <c r="V93" s="31">
        <f t="shared" si="19"/>
        <v>10.119684968609498</v>
      </c>
      <c r="W93" s="31">
        <f t="shared" si="20"/>
        <v>11.319860928705888</v>
      </c>
      <c r="X93" s="31">
        <f t="shared" si="21"/>
        <v>13.947777271774292</v>
      </c>
      <c r="Y93" s="31">
        <f t="shared" si="22"/>
        <v>17.653183253920631</v>
      </c>
      <c r="Z93" s="31">
        <f t="shared" si="23"/>
        <v>21.306536470035624</v>
      </c>
      <c r="AA93" s="31">
        <f t="shared" si="24"/>
        <v>21.298511947216088</v>
      </c>
      <c r="AB93" s="31">
        <f t="shared" si="25"/>
        <v>21.154607195916924</v>
      </c>
      <c r="AC93" s="31">
        <f t="shared" si="26"/>
        <v>22.127827591641161</v>
      </c>
      <c r="AD93" s="31">
        <f t="shared" si="27"/>
        <v>16.198139154029686</v>
      </c>
      <c r="AE93" s="31">
        <f t="shared" si="28"/>
        <v>11.184666762666668</v>
      </c>
    </row>
    <row r="94" spans="1:31" x14ac:dyDescent="0.35">
      <c r="O94" s="18">
        <v>78</v>
      </c>
      <c r="P94" s="18">
        <v>93</v>
      </c>
      <c r="Q94" s="19">
        <f t="shared" si="16"/>
        <v>149.66862</v>
      </c>
      <c r="R94" s="25">
        <v>36.046670020000001</v>
      </c>
      <c r="S94" s="25">
        <v>-111.9332788</v>
      </c>
      <c r="T94" s="31">
        <f t="shared" si="17"/>
        <v>8.3353728254740673</v>
      </c>
      <c r="U94" s="31">
        <f t="shared" si="18"/>
        <v>8.5448799716158632</v>
      </c>
      <c r="V94" s="31">
        <f t="shared" si="19"/>
        <v>10.131319304824082</v>
      </c>
      <c r="W94" s="31">
        <f t="shared" si="20"/>
        <v>11.336828602883354</v>
      </c>
      <c r="X94" s="31">
        <f t="shared" si="21"/>
        <v>13.968913294760471</v>
      </c>
      <c r="Y94" s="31">
        <f t="shared" si="22"/>
        <v>17.673697764526267</v>
      </c>
      <c r="Z94" s="31">
        <f t="shared" si="23"/>
        <v>21.321630100542535</v>
      </c>
      <c r="AA94" s="31">
        <f t="shared" si="24"/>
        <v>21.310921465545896</v>
      </c>
      <c r="AB94" s="31">
        <f t="shared" si="25"/>
        <v>21.162642569728586</v>
      </c>
      <c r="AC94" s="31">
        <f t="shared" si="26"/>
        <v>22.121090049862399</v>
      </c>
      <c r="AD94" s="31">
        <f t="shared" si="27"/>
        <v>16.191587116211313</v>
      </c>
      <c r="AE94" s="31">
        <f t="shared" si="28"/>
        <v>11.180155255472718</v>
      </c>
    </row>
    <row r="95" spans="1:31" x14ac:dyDescent="0.35">
      <c r="O95" s="18">
        <v>79</v>
      </c>
      <c r="P95" s="18">
        <v>94</v>
      </c>
      <c r="Q95" s="19">
        <f t="shared" si="16"/>
        <v>151.27796000000001</v>
      </c>
      <c r="R95" s="25">
        <v>36.045034459999997</v>
      </c>
      <c r="S95" s="25">
        <v>-111.9502214</v>
      </c>
      <c r="T95" s="31">
        <f t="shared" si="17"/>
        <v>8.3367206300625707</v>
      </c>
      <c r="U95" s="31">
        <f t="shared" si="18"/>
        <v>8.5506733271915909</v>
      </c>
      <c r="V95" s="31">
        <f t="shared" si="19"/>
        <v>10.142930778433177</v>
      </c>
      <c r="W95" s="31">
        <f t="shared" si="20"/>
        <v>11.353761652271499</v>
      </c>
      <c r="X95" s="31">
        <f t="shared" si="21"/>
        <v>13.990007191064699</v>
      </c>
      <c r="Y95" s="31">
        <f t="shared" si="22"/>
        <v>17.694175021009251</v>
      </c>
      <c r="Z95" s="31">
        <f t="shared" si="23"/>
        <v>21.336697640551701</v>
      </c>
      <c r="AA95" s="31">
        <f t="shared" si="24"/>
        <v>21.323309336806602</v>
      </c>
      <c r="AB95" s="31">
        <f t="shared" si="25"/>
        <v>21.170661435176818</v>
      </c>
      <c r="AC95" s="31">
        <f t="shared" si="26"/>
        <v>22.114366961650287</v>
      </c>
      <c r="AD95" s="31">
        <f t="shared" si="27"/>
        <v>16.185048171158449</v>
      </c>
      <c r="AE95" s="31">
        <f t="shared" si="28"/>
        <v>11.175652181327731</v>
      </c>
    </row>
    <row r="96" spans="1:31" x14ac:dyDescent="0.35">
      <c r="O96" s="18">
        <v>80</v>
      </c>
      <c r="P96" s="18">
        <v>95</v>
      </c>
      <c r="Q96" s="19">
        <f t="shared" si="16"/>
        <v>152.88730000000001</v>
      </c>
      <c r="R96" s="25">
        <v>36.049518390000003</v>
      </c>
      <c r="S96" s="25">
        <v>-111.9670181</v>
      </c>
      <c r="T96" s="31">
        <f t="shared" si="17"/>
        <v>8.3380659682975864</v>
      </c>
      <c r="U96" s="31">
        <f t="shared" si="18"/>
        <v>8.5564555686264754</v>
      </c>
      <c r="V96" s="31">
        <f t="shared" si="19"/>
        <v>10.154519434364033</v>
      </c>
      <c r="W96" s="31">
        <f t="shared" si="20"/>
        <v>11.370660147526793</v>
      </c>
      <c r="X96" s="31">
        <f t="shared" si="21"/>
        <v>14.01105904465061</v>
      </c>
      <c r="Y96" s="31">
        <f t="shared" si="22"/>
        <v>17.714615091022644</v>
      </c>
      <c r="Z96" s="31">
        <f t="shared" si="23"/>
        <v>21.351739135162539</v>
      </c>
      <c r="AA96" s="31">
        <f t="shared" si="24"/>
        <v>21.335675598759188</v>
      </c>
      <c r="AB96" s="31">
        <f t="shared" si="25"/>
        <v>21.178663826177406</v>
      </c>
      <c r="AC96" s="31">
        <f t="shared" si="26"/>
        <v>22.107658295998611</v>
      </c>
      <c r="AD96" s="31">
        <f t="shared" si="27"/>
        <v>16.178522292708166</v>
      </c>
      <c r="AE96" s="31">
        <f t="shared" si="28"/>
        <v>11.171157524468395</v>
      </c>
    </row>
    <row r="97" spans="15:31" x14ac:dyDescent="0.35">
      <c r="O97" s="18">
        <v>81</v>
      </c>
      <c r="P97" s="18">
        <v>96</v>
      </c>
      <c r="Q97" s="19">
        <f t="shared" si="16"/>
        <v>154.49664000000001</v>
      </c>
      <c r="R97" s="25">
        <v>36.050346040000001</v>
      </c>
      <c r="S97" s="25">
        <v>-111.98457139999999</v>
      </c>
      <c r="T97" s="31">
        <f t="shared" si="17"/>
        <v>8.3394088446923043</v>
      </c>
      <c r="U97" s="31">
        <f t="shared" si="18"/>
        <v>8.5622267172422095</v>
      </c>
      <c r="V97" s="31">
        <f t="shared" si="19"/>
        <v>10.166085317455613</v>
      </c>
      <c r="W97" s="31">
        <f t="shared" si="20"/>
        <v>11.387524159161527</v>
      </c>
      <c r="X97" s="31">
        <f t="shared" si="21"/>
        <v>14.032068939314492</v>
      </c>
      <c r="Y97" s="31">
        <f t="shared" si="22"/>
        <v>17.735018042096659</v>
      </c>
      <c r="Z97" s="31">
        <f t="shared" si="23"/>
        <v>21.366754629396524</v>
      </c>
      <c r="AA97" s="31">
        <f t="shared" si="24"/>
        <v>21.34802028909877</v>
      </c>
      <c r="AB97" s="31">
        <f t="shared" si="25"/>
        <v>21.186649776576466</v>
      </c>
      <c r="AC97" s="31">
        <f t="shared" si="26"/>
        <v>22.100964021967695</v>
      </c>
      <c r="AD97" s="31">
        <f t="shared" si="27"/>
        <v>16.172009454749819</v>
      </c>
      <c r="AE97" s="31">
        <f t="shared" si="28"/>
        <v>11.166671269160855</v>
      </c>
    </row>
    <row r="98" spans="15:31" x14ac:dyDescent="0.35">
      <c r="O98" s="18">
        <v>82</v>
      </c>
      <c r="P98" s="18">
        <v>97</v>
      </c>
      <c r="Q98" s="19">
        <f t="shared" si="16"/>
        <v>156.10597999999999</v>
      </c>
      <c r="R98" s="25">
        <v>36.05748268</v>
      </c>
      <c r="S98" s="25">
        <v>-111.9998779</v>
      </c>
      <c r="T98" s="31">
        <f t="shared" si="17"/>
        <v>8.340749263751654</v>
      </c>
      <c r="U98" s="31">
        <f t="shared" si="18"/>
        <v>8.5679867943195767</v>
      </c>
      <c r="V98" s="31">
        <f t="shared" si="19"/>
        <v>10.177628472458766</v>
      </c>
      <c r="W98" s="31">
        <f t="shared" si="20"/>
        <v>11.404353757544104</v>
      </c>
      <c r="X98" s="31">
        <f t="shared" si="21"/>
        <v>14.053036958685615</v>
      </c>
      <c r="Y98" s="31">
        <f t="shared" si="22"/>
        <v>17.755383941638883</v>
      </c>
      <c r="Z98" s="31">
        <f t="shared" si="23"/>
        <v>21.381744168197301</v>
      </c>
      <c r="AA98" s="31">
        <f t="shared" si="24"/>
        <v>21.360343445454703</v>
      </c>
      <c r="AB98" s="31">
        <f t="shared" si="25"/>
        <v>21.194619320150576</v>
      </c>
      <c r="AC98" s="31">
        <f t="shared" si="26"/>
        <v>22.094284108684214</v>
      </c>
      <c r="AD98" s="31">
        <f t="shared" si="27"/>
        <v>16.165509631224928</v>
      </c>
      <c r="AE98" s="31">
        <f t="shared" si="28"/>
        <v>11.162193399700671</v>
      </c>
    </row>
    <row r="99" spans="15:31" x14ac:dyDescent="0.35">
      <c r="O99" s="18">
        <v>83</v>
      </c>
      <c r="P99" s="18">
        <v>98</v>
      </c>
      <c r="Q99" s="19">
        <f t="shared" si="16"/>
        <v>157.71531999999999</v>
      </c>
      <c r="R99" s="25">
        <v>36.065558869999997</v>
      </c>
      <c r="S99" s="25">
        <v>-112.01461140000001</v>
      </c>
      <c r="T99" s="31">
        <f t="shared" si="17"/>
        <v>8.3420872299723268</v>
      </c>
      <c r="U99" s="31">
        <f t="shared" si="18"/>
        <v>8.5737358210985359</v>
      </c>
      <c r="V99" s="31">
        <f t="shared" si="19"/>
        <v>10.189148944036404</v>
      </c>
      <c r="W99" s="31">
        <f t="shared" si="20"/>
        <v>11.421149012899328</v>
      </c>
      <c r="X99" s="31">
        <f t="shared" si="21"/>
        <v>14.073963186226564</v>
      </c>
      <c r="Y99" s="31">
        <f t="shared" si="22"/>
        <v>17.775712856934483</v>
      </c>
      <c r="Z99" s="31">
        <f t="shared" si="23"/>
        <v>21.396707796430825</v>
      </c>
      <c r="AA99" s="31">
        <f t="shared" si="24"/>
        <v>21.372645105390706</v>
      </c>
      <c r="AB99" s="31">
        <f t="shared" si="25"/>
        <v>21.202572490606919</v>
      </c>
      <c r="AC99" s="31">
        <f t="shared" si="26"/>
        <v>22.087618525341089</v>
      </c>
      <c r="AD99" s="31">
        <f t="shared" si="27"/>
        <v>16.159022796127097</v>
      </c>
      <c r="AE99" s="31">
        <f t="shared" si="28"/>
        <v>11.157723900412758</v>
      </c>
    </row>
    <row r="100" spans="15:31" x14ac:dyDescent="0.35">
      <c r="O100" s="18">
        <v>84</v>
      </c>
      <c r="P100" s="18">
        <v>99</v>
      </c>
      <c r="Q100" s="19">
        <f t="shared" si="16"/>
        <v>159.32465999999999</v>
      </c>
      <c r="R100" s="25">
        <v>36.075503949999998</v>
      </c>
      <c r="S100" s="25">
        <v>-112.0272653</v>
      </c>
      <c r="T100" s="31">
        <f t="shared" si="17"/>
        <v>8.3434227478427836</v>
      </c>
      <c r="U100" s="31">
        <f t="shared" si="18"/>
        <v>8.5794738187782986</v>
      </c>
      <c r="V100" s="31">
        <f t="shared" si="19"/>
        <v>10.200646776763669</v>
      </c>
      <c r="W100" s="31">
        <f t="shared" si="20"/>
        <v>11.437909995308699</v>
      </c>
      <c r="X100" s="31">
        <f t="shared" si="21"/>
        <v>14.094847705233574</v>
      </c>
      <c r="Y100" s="31">
        <f t="shared" si="22"/>
        <v>17.796004855146439</v>
      </c>
      <c r="Z100" s="31">
        <f t="shared" si="23"/>
        <v>21.411645558885496</v>
      </c>
      <c r="AA100" s="31">
        <f t="shared" si="24"/>
        <v>21.384925306404966</v>
      </c>
      <c r="AB100" s="31">
        <f t="shared" si="25"/>
        <v>21.210509321583427</v>
      </c>
      <c r="AC100" s="31">
        <f t="shared" si="26"/>
        <v>22.080967241197321</v>
      </c>
      <c r="AD100" s="31">
        <f t="shared" si="27"/>
        <v>16.15254892350189</v>
      </c>
      <c r="AE100" s="31">
        <f t="shared" si="28"/>
        <v>11.153262755651333</v>
      </c>
    </row>
    <row r="101" spans="15:31" x14ac:dyDescent="0.35">
      <c r="O101" s="18">
        <v>85</v>
      </c>
      <c r="P101" s="18">
        <v>100</v>
      </c>
      <c r="Q101" s="19">
        <f t="shared" si="16"/>
        <v>160.934</v>
      </c>
      <c r="R101" s="25">
        <v>36.083708889999997</v>
      </c>
      <c r="S101" s="25">
        <v>-112.0409774</v>
      </c>
      <c r="T101" s="31">
        <f t="shared" si="17"/>
        <v>8.3447558218432683</v>
      </c>
      <c r="U101" s="31">
        <f t="shared" si="18"/>
        <v>8.5852008085174081</v>
      </c>
      <c r="V101" s="31">
        <f t="shared" si="19"/>
        <v>10.212122015128113</v>
      </c>
      <c r="W101" s="31">
        <f t="shared" si="20"/>
        <v>11.454636774710711</v>
      </c>
      <c r="X101" s="31">
        <f t="shared" si="21"/>
        <v>14.115690598836864</v>
      </c>
      <c r="Y101" s="31">
        <f t="shared" si="22"/>
        <v>17.816260003315762</v>
      </c>
      <c r="Z101" s="31">
        <f t="shared" si="23"/>
        <v>21.426557500272303</v>
      </c>
      <c r="AA101" s="31">
        <f t="shared" si="24"/>
        <v>21.397184085930263</v>
      </c>
      <c r="AB101" s="31">
        <f t="shared" si="25"/>
        <v>21.218429846648931</v>
      </c>
      <c r="AC101" s="31">
        <f t="shared" si="26"/>
        <v>22.07433022557786</v>
      </c>
      <c r="AD101" s="31">
        <f t="shared" si="27"/>
        <v>16.146087987446737</v>
      </c>
      <c r="AE101" s="31">
        <f t="shared" si="28"/>
        <v>11.148809949799851</v>
      </c>
    </row>
    <row r="102" spans="15:31" x14ac:dyDescent="0.35">
      <c r="O102" s="18">
        <v>86</v>
      </c>
      <c r="P102" s="18">
        <v>101</v>
      </c>
      <c r="Q102" s="19">
        <f t="shared" si="16"/>
        <v>162.54334</v>
      </c>
      <c r="R102" s="25">
        <v>36.088984230000001</v>
      </c>
      <c r="S102" s="25">
        <v>-112.0574226</v>
      </c>
      <c r="T102" s="31">
        <f t="shared" si="17"/>
        <v>8.3460864564458319</v>
      </c>
      <c r="U102" s="31">
        <f t="shared" si="18"/>
        <v>8.5909168114338179</v>
      </c>
      <c r="V102" s="31">
        <f t="shared" si="19"/>
        <v>10.223574703529863</v>
      </c>
      <c r="W102" s="31">
        <f t="shared" si="20"/>
        <v>11.471329420901133</v>
      </c>
      <c r="X102" s="31">
        <f t="shared" si="21"/>
        <v>14.136491950000954</v>
      </c>
      <c r="Y102" s="31">
        <f t="shared" si="22"/>
        <v>17.836478368361725</v>
      </c>
      <c r="Z102" s="31">
        <f t="shared" si="23"/>
        <v>21.441443665224934</v>
      </c>
      <c r="AA102" s="31">
        <f t="shared" si="24"/>
        <v>21.409421481334082</v>
      </c>
      <c r="AB102" s="31">
        <f t="shared" si="25"/>
        <v>21.226334099303294</v>
      </c>
      <c r="AC102" s="31">
        <f t="shared" si="26"/>
        <v>22.067707447873467</v>
      </c>
      <c r="AD102" s="31">
        <f t="shared" si="27"/>
        <v>16.139639962110831</v>
      </c>
      <c r="AE102" s="31">
        <f t="shared" si="28"/>
        <v>11.144365467270969</v>
      </c>
    </row>
    <row r="103" spans="15:31" x14ac:dyDescent="0.35">
      <c r="O103" s="18">
        <v>87</v>
      </c>
      <c r="P103" s="18">
        <v>102</v>
      </c>
      <c r="Q103" s="19">
        <f t="shared" si="16"/>
        <v>164.15268</v>
      </c>
      <c r="R103" s="25">
        <v>36.097067010000004</v>
      </c>
      <c r="S103" s="25">
        <v>-112.0721868</v>
      </c>
      <c r="T103" s="31">
        <f t="shared" si="17"/>
        <v>8.3474146561143385</v>
      </c>
      <c r="U103" s="31">
        <f t="shared" si="18"/>
        <v>8.596621848604963</v>
      </c>
      <c r="V103" s="31">
        <f t="shared" si="19"/>
        <v>10.235004886281793</v>
      </c>
      <c r="W103" s="31">
        <f t="shared" si="20"/>
        <v>11.48798800353331</v>
      </c>
      <c r="X103" s="31">
        <f t="shared" si="21"/>
        <v>14.157251841525017</v>
      </c>
      <c r="Y103" s="31">
        <f t="shared" si="22"/>
        <v>17.856660017082056</v>
      </c>
      <c r="Z103" s="31">
        <f t="shared" si="23"/>
        <v>21.456304098299935</v>
      </c>
      <c r="AA103" s="31">
        <f t="shared" si="24"/>
        <v>21.421637529918719</v>
      </c>
      <c r="AB103" s="31">
        <f t="shared" si="25"/>
        <v>21.234222112977545</v>
      </c>
      <c r="AC103" s="31">
        <f t="shared" si="26"/>
        <v>22.061098877540552</v>
      </c>
      <c r="AD103" s="31">
        <f t="shared" si="27"/>
        <v>16.133204821695017</v>
      </c>
      <c r="AE103" s="31">
        <f t="shared" si="28"/>
        <v>11.139929292506471</v>
      </c>
    </row>
    <row r="104" spans="15:31" x14ac:dyDescent="0.35">
      <c r="O104" s="18">
        <v>88</v>
      </c>
      <c r="P104" s="18">
        <v>103</v>
      </c>
      <c r="Q104" s="19">
        <f t="shared" si="16"/>
        <v>165.76202000000001</v>
      </c>
      <c r="R104" s="25">
        <v>36.100981779999998</v>
      </c>
      <c r="S104" s="25">
        <v>-112.08884070000001</v>
      </c>
      <c r="T104" s="31">
        <f t="shared" si="17"/>
        <v>8.3487404253044826</v>
      </c>
      <c r="U104" s="31">
        <f t="shared" si="18"/>
        <v>8.6023159410678485</v>
      </c>
      <c r="V104" s="31">
        <f t="shared" si="19"/>
        <v>10.246412607609699</v>
      </c>
      <c r="W104" s="31">
        <f t="shared" si="20"/>
        <v>11.504612592118454</v>
      </c>
      <c r="X104" s="31">
        <f t="shared" si="21"/>
        <v>14.177970356043192</v>
      </c>
      <c r="Y104" s="31">
        <f t="shared" si="22"/>
        <v>17.876805016153206</v>
      </c>
      <c r="Z104" s="31">
        <f t="shared" si="23"/>
        <v>21.471138843976831</v>
      </c>
      <c r="AA104" s="31">
        <f t="shared" si="24"/>
        <v>21.433832268921403</v>
      </c>
      <c r="AB104" s="31">
        <f t="shared" si="25"/>
        <v>21.242093921034044</v>
      </c>
      <c r="AC104" s="31">
        <f t="shared" si="26"/>
        <v>22.054504484101059</v>
      </c>
      <c r="AD104" s="31">
        <f t="shared" si="27"/>
        <v>16.1267825404517</v>
      </c>
      <c r="AE104" s="31">
        <f t="shared" si="28"/>
        <v>11.135501409977227</v>
      </c>
    </row>
    <row r="105" spans="15:31" x14ac:dyDescent="0.35">
      <c r="O105" s="18">
        <v>89</v>
      </c>
      <c r="P105" s="18">
        <v>104</v>
      </c>
      <c r="Q105" s="19">
        <f t="shared" si="16"/>
        <v>167.37136000000001</v>
      </c>
      <c r="R105" s="25">
        <v>36.101070810000003</v>
      </c>
      <c r="S105" s="25">
        <v>-112.1039294</v>
      </c>
      <c r="T105" s="31">
        <f t="shared" si="17"/>
        <v>8.3500637684638086</v>
      </c>
      <c r="U105" s="31">
        <f t="shared" si="18"/>
        <v>8.6079991098191186</v>
      </c>
      <c r="V105" s="31">
        <f t="shared" si="19"/>
        <v>10.257797911652474</v>
      </c>
      <c r="W105" s="31">
        <f t="shared" si="20"/>
        <v>11.521203256025922</v>
      </c>
      <c r="X105" s="31">
        <f t="shared" si="21"/>
        <v>14.198647576024918</v>
      </c>
      <c r="Y105" s="31">
        <f t="shared" si="22"/>
        <v>17.896913432130525</v>
      </c>
      <c r="Z105" s="31">
        <f t="shared" si="23"/>
        <v>21.485947946658257</v>
      </c>
      <c r="AA105" s="31">
        <f t="shared" si="24"/>
        <v>21.446005735514408</v>
      </c>
      <c r="AB105" s="31">
        <f t="shared" si="25"/>
        <v>21.249949556766602</v>
      </c>
      <c r="AC105" s="31">
        <f t="shared" si="26"/>
        <v>22.047924237142315</v>
      </c>
      <c r="AD105" s="31">
        <f t="shared" si="27"/>
        <v>16.12037309268473</v>
      </c>
      <c r="AE105" s="31">
        <f t="shared" si="28"/>
        <v>11.131081804183136</v>
      </c>
    </row>
    <row r="106" spans="15:31" x14ac:dyDescent="0.35">
      <c r="O106" s="18">
        <v>90</v>
      </c>
      <c r="P106" s="18">
        <v>105</v>
      </c>
      <c r="Q106" s="19">
        <f t="shared" si="16"/>
        <v>168.98070000000001</v>
      </c>
      <c r="R106" s="25">
        <v>36.097005410000001</v>
      </c>
      <c r="S106" s="25">
        <v>-112.11990609999999</v>
      </c>
      <c r="T106" s="31">
        <f t="shared" si="17"/>
        <v>8.3513846900317219</v>
      </c>
      <c r="U106" s="31">
        <f t="shared" si="18"/>
        <v>8.6136713758151373</v>
      </c>
      <c r="V106" s="31">
        <f t="shared" si="19"/>
        <v>10.269160842462266</v>
      </c>
      <c r="W106" s="31">
        <f t="shared" si="20"/>
        <v>11.537760064483521</v>
      </c>
      <c r="X106" s="31">
        <f t="shared" si="21"/>
        <v>14.219283583775262</v>
      </c>
      <c r="Y106" s="31">
        <f t="shared" si="22"/>
        <v>17.916985331448508</v>
      </c>
      <c r="Z106" s="31">
        <f t="shared" si="23"/>
        <v>21.500731450670102</v>
      </c>
      <c r="AA106" s="31">
        <f t="shared" si="24"/>
        <v>21.45815796680516</v>
      </c>
      <c r="AB106" s="31">
        <f t="shared" si="25"/>
        <v>21.257789053400629</v>
      </c>
      <c r="AC106" s="31">
        <f t="shared" si="26"/>
        <v>22.041358106316885</v>
      </c>
      <c r="AD106" s="31">
        <f t="shared" si="27"/>
        <v>16.113976452749309</v>
      </c>
      <c r="AE106" s="31">
        <f t="shared" si="28"/>
        <v>11.126670459653067</v>
      </c>
    </row>
    <row r="107" spans="15:31" x14ac:dyDescent="0.35">
      <c r="O107" s="18">
        <v>91</v>
      </c>
      <c r="P107" s="18">
        <v>106</v>
      </c>
      <c r="Q107" s="19">
        <f t="shared" si="16"/>
        <v>170.59003999999999</v>
      </c>
      <c r="R107" s="25">
        <v>36.100656200000003</v>
      </c>
      <c r="S107" s="25">
        <v>-112.1361641</v>
      </c>
      <c r="T107" s="31">
        <f t="shared" si="17"/>
        <v>8.3527031944395027</v>
      </c>
      <c r="U107" s="31">
        <f t="shared" si="18"/>
        <v>8.6193327599720657</v>
      </c>
      <c r="V107" s="31">
        <f t="shared" si="19"/>
        <v>10.280501444004663</v>
      </c>
      <c r="W107" s="31">
        <f t="shared" si="20"/>
        <v>11.554283086577783</v>
      </c>
      <c r="X107" s="31">
        <f t="shared" si="21"/>
        <v>14.239878461435246</v>
      </c>
      <c r="Y107" s="31">
        <f t="shared" si="22"/>
        <v>17.937020780420994</v>
      </c>
      <c r="Z107" s="31">
        <f t="shared" si="23"/>
        <v>21.515489400261622</v>
      </c>
      <c r="AA107" s="31">
        <f t="shared" si="24"/>
        <v>21.47028899983636</v>
      </c>
      <c r="AB107" s="31">
        <f t="shared" si="25"/>
        <v>21.265612444093279</v>
      </c>
      <c r="AC107" s="31">
        <f t="shared" si="26"/>
        <v>22.034806061342437</v>
      </c>
      <c r="AD107" s="31">
        <f t="shared" si="27"/>
        <v>16.107592595051884</v>
      </c>
      <c r="AE107" s="31">
        <f t="shared" si="28"/>
        <v>11.122267360944809</v>
      </c>
    </row>
    <row r="108" spans="15:31" x14ac:dyDescent="0.35">
      <c r="O108" s="18">
        <v>92</v>
      </c>
      <c r="P108" s="18">
        <v>107</v>
      </c>
      <c r="Q108" s="19">
        <f t="shared" si="16"/>
        <v>172.19937999999999</v>
      </c>
      <c r="R108" s="25">
        <v>36.106058410000003</v>
      </c>
      <c r="S108" s="25">
        <v>-112.15175120000001</v>
      </c>
      <c r="T108" s="31">
        <f t="shared" si="17"/>
        <v>8.3540192861103222</v>
      </c>
      <c r="U108" s="31">
        <f t="shared" si="18"/>
        <v>8.624983283165939</v>
      </c>
      <c r="V108" s="31">
        <f t="shared" si="19"/>
        <v>10.291819760158855</v>
      </c>
      <c r="W108" s="31">
        <f t="shared" si="20"/>
        <v>11.570772391254264</v>
      </c>
      <c r="X108" s="31">
        <f t="shared" si="21"/>
        <v>14.26043229098218</v>
      </c>
      <c r="Y108" s="31">
        <f t="shared" si="22"/>
        <v>17.957019845241408</v>
      </c>
      <c r="Z108" s="31">
        <f t="shared" si="23"/>
        <v>21.530221839605598</v>
      </c>
      <c r="AA108" s="31">
        <f t="shared" si="24"/>
        <v>21.482398871586092</v>
      </c>
      <c r="AB108" s="31">
        <f t="shared" si="25"/>
        <v>21.273419761933582</v>
      </c>
      <c r="AC108" s="31">
        <f t="shared" si="26"/>
        <v>22.028268072001605</v>
      </c>
      <c r="AD108" s="31">
        <f t="shared" si="27"/>
        <v>16.101221494050041</v>
      </c>
      <c r="AE108" s="31">
        <f t="shared" si="28"/>
        <v>11.117872492645017</v>
      </c>
    </row>
    <row r="109" spans="15:31" x14ac:dyDescent="0.35">
      <c r="O109" s="18">
        <v>93</v>
      </c>
      <c r="P109" s="18">
        <v>108</v>
      </c>
      <c r="Q109" s="19">
        <f t="shared" si="16"/>
        <v>173.80871999999999</v>
      </c>
      <c r="R109" s="25">
        <v>36.099819799999999</v>
      </c>
      <c r="S109" s="25">
        <v>-112.16721080000001</v>
      </c>
      <c r="T109" s="31">
        <f t="shared" si="17"/>
        <v>8.3553329694592584</v>
      </c>
      <c r="U109" s="31">
        <f t="shared" si="18"/>
        <v>8.6306229662327407</v>
      </c>
      <c r="V109" s="31">
        <f t="shared" si="19"/>
        <v>10.303115834717797</v>
      </c>
      <c r="W109" s="31">
        <f t="shared" si="20"/>
        <v>11.587228047317828</v>
      </c>
      <c r="X109" s="31">
        <f t="shared" si="21"/>
        <v>14.280945154229979</v>
      </c>
      <c r="Y109" s="31">
        <f t="shared" si="22"/>
        <v>17.976982591982967</v>
      </c>
      <c r="Z109" s="31">
        <f t="shared" si="23"/>
        <v>21.544928812798446</v>
      </c>
      <c r="AA109" s="31">
        <f t="shared" si="24"/>
        <v>21.494487618967927</v>
      </c>
      <c r="AB109" s="31">
        <f t="shared" si="25"/>
        <v>21.281211039942583</v>
      </c>
      <c r="AC109" s="31">
        <f t="shared" si="26"/>
        <v>22.021744108141839</v>
      </c>
      <c r="AD109" s="31">
        <f t="shared" si="27"/>
        <v>16.094863124252409</v>
      </c>
      <c r="AE109" s="31">
        <f t="shared" si="28"/>
        <v>11.113485839369156</v>
      </c>
    </row>
    <row r="110" spans="15:31" x14ac:dyDescent="0.35">
      <c r="O110" s="18">
        <v>94</v>
      </c>
      <c r="P110" s="18">
        <v>109</v>
      </c>
      <c r="Q110" s="19">
        <f t="shared" si="16"/>
        <v>175.41806</v>
      </c>
      <c r="R110" s="25">
        <v>36.09860999</v>
      </c>
      <c r="S110" s="25">
        <v>-112.1843774</v>
      </c>
      <c r="T110" s="31">
        <f t="shared" si="17"/>
        <v>8.3566442488933106</v>
      </c>
      <c r="U110" s="31">
        <f t="shared" si="18"/>
        <v>8.6362518299684865</v>
      </c>
      <c r="V110" s="31">
        <f t="shared" si="19"/>
        <v>10.314389711388399</v>
      </c>
      <c r="W110" s="31">
        <f t="shared" si="20"/>
        <v>11.603650123432928</v>
      </c>
      <c r="X110" s="31">
        <f t="shared" si="21"/>
        <v>14.301417132829492</v>
      </c>
      <c r="Y110" s="31">
        <f t="shared" si="22"/>
        <v>17.99690908659889</v>
      </c>
      <c r="Z110" s="31">
        <f t="shared" si="23"/>
        <v>21.559610363860365</v>
      </c>
      <c r="AA110" s="31">
        <f t="shared" si="24"/>
        <v>21.506555278831062</v>
      </c>
      <c r="AB110" s="31">
        <f t="shared" si="25"/>
        <v>21.288986311073504</v>
      </c>
      <c r="AC110" s="31">
        <f t="shared" si="26"/>
        <v>22.015234139675279</v>
      </c>
      <c r="AD110" s="31">
        <f t="shared" si="27"/>
        <v>16.088517460218558</v>
      </c>
      <c r="AE110" s="31">
        <f t="shared" si="28"/>
        <v>11.109107385761449</v>
      </c>
    </row>
    <row r="111" spans="15:31" x14ac:dyDescent="0.35">
      <c r="O111" s="18">
        <v>95</v>
      </c>
      <c r="P111" s="18">
        <v>110</v>
      </c>
      <c r="Q111" s="19">
        <f t="shared" si="16"/>
        <v>177.0274</v>
      </c>
      <c r="R111" s="25">
        <v>36.097187820000002</v>
      </c>
      <c r="S111" s="25">
        <v>-112.2019063</v>
      </c>
      <c r="T111" s="31">
        <f t="shared" si="17"/>
        <v>8.3579531288114115</v>
      </c>
      <c r="U111" s="31">
        <f t="shared" si="18"/>
        <v>8.6418698951292932</v>
      </c>
      <c r="V111" s="31">
        <f t="shared" si="19"/>
        <v>10.325641433791674</v>
      </c>
      <c r="W111" s="31">
        <f t="shared" si="20"/>
        <v>11.620038688123907</v>
      </c>
      <c r="X111" s="31">
        <f t="shared" si="21"/>
        <v>14.32184830826883</v>
      </c>
      <c r="Y111" s="31">
        <f t="shared" si="22"/>
        <v>18.016799394922643</v>
      </c>
      <c r="Z111" s="31">
        <f t="shared" si="23"/>
        <v>21.57426653673545</v>
      </c>
      <c r="AA111" s="31">
        <f t="shared" si="24"/>
        <v>21.518601887960394</v>
      </c>
      <c r="AB111" s="31">
        <f t="shared" si="25"/>
        <v>21.296745608211843</v>
      </c>
      <c r="AC111" s="31">
        <f t="shared" si="26"/>
        <v>22.008738136578611</v>
      </c>
      <c r="AD111" s="31">
        <f t="shared" si="27"/>
        <v>16.082184476558893</v>
      </c>
      <c r="AE111" s="31">
        <f t="shared" si="28"/>
        <v>11.104737116494825</v>
      </c>
    </row>
    <row r="112" spans="15:31" x14ac:dyDescent="0.35">
      <c r="O112" s="18">
        <v>96</v>
      </c>
      <c r="P112" s="18">
        <v>111</v>
      </c>
      <c r="Q112" s="19">
        <f t="shared" si="16"/>
        <v>178.63674</v>
      </c>
      <c r="R112" s="25">
        <v>36.102911519999999</v>
      </c>
      <c r="S112" s="25">
        <v>-112.21816339999999</v>
      </c>
      <c r="T112" s="31">
        <f t="shared" si="17"/>
        <v>8.359259613604447</v>
      </c>
      <c r="U112" s="31">
        <f t="shared" si="18"/>
        <v>8.6474771824314587</v>
      </c>
      <c r="V112" s="31">
        <f t="shared" si="19"/>
        <v>10.336871045462921</v>
      </c>
      <c r="W112" s="31">
        <f t="shared" si="20"/>
        <v>11.636393809775267</v>
      </c>
      <c r="X112" s="31">
        <f t="shared" si="21"/>
        <v>14.34223876187369</v>
      </c>
      <c r="Y112" s="31">
        <f t="shared" si="22"/>
        <v>18.036653582668123</v>
      </c>
      <c r="Z112" s="31">
        <f t="shared" si="23"/>
        <v>21.588897375291854</v>
      </c>
      <c r="AA112" s="31">
        <f t="shared" si="24"/>
        <v>21.530627483076668</v>
      </c>
      <c r="AB112" s="31">
        <f t="shared" si="25"/>
        <v>21.304488964175558</v>
      </c>
      <c r="AC112" s="31">
        <f t="shared" si="26"/>
        <v>22.002256068892919</v>
      </c>
      <c r="AD112" s="31">
        <f t="shared" si="27"/>
        <v>16.075864147934553</v>
      </c>
      <c r="AE112" s="31">
        <f t="shared" si="28"/>
        <v>11.100375016270855</v>
      </c>
    </row>
    <row r="113" spans="15:31" x14ac:dyDescent="0.35">
      <c r="O113" s="18">
        <v>97</v>
      </c>
      <c r="P113" s="18">
        <v>112</v>
      </c>
      <c r="Q113" s="19">
        <f t="shared" si="16"/>
        <v>180.24608000000001</v>
      </c>
      <c r="R113" s="25">
        <v>36.113622890000002</v>
      </c>
      <c r="S113" s="25">
        <v>-112.22989219999999</v>
      </c>
      <c r="T113" s="31">
        <f t="shared" si="17"/>
        <v>8.3605637076552668</v>
      </c>
      <c r="U113" s="31">
        <f t="shared" si="18"/>
        <v>8.6530737125515387</v>
      </c>
      <c r="V113" s="31">
        <f t="shared" si="19"/>
        <v>10.348078589851882</v>
      </c>
      <c r="W113" s="31">
        <f t="shared" si="20"/>
        <v>11.652715556631966</v>
      </c>
      <c r="X113" s="31">
        <f t="shared" si="21"/>
        <v>14.36258857480767</v>
      </c>
      <c r="Y113" s="31">
        <f t="shared" si="22"/>
        <v>18.0564717154299</v>
      </c>
      <c r="Z113" s="31">
        <f t="shared" si="23"/>
        <v>21.60350292332188</v>
      </c>
      <c r="AA113" s="31">
        <f t="shared" si="24"/>
        <v>21.542632100836563</v>
      </c>
      <c r="AB113" s="31">
        <f t="shared" si="25"/>
        <v>21.312216411715163</v>
      </c>
      <c r="AC113" s="31">
        <f t="shared" si="26"/>
        <v>21.995787906723567</v>
      </c>
      <c r="AD113" s="31">
        <f t="shared" si="27"/>
        <v>16.069556449057313</v>
      </c>
      <c r="AE113" s="31">
        <f t="shared" si="28"/>
        <v>11.096021069819717</v>
      </c>
    </row>
    <row r="114" spans="15:31" x14ac:dyDescent="0.35">
      <c r="O114" s="18">
        <v>98</v>
      </c>
      <c r="P114" s="18">
        <v>113</v>
      </c>
      <c r="Q114" s="19">
        <f t="shared" si="16"/>
        <v>181.85542000000001</v>
      </c>
      <c r="R114" s="25">
        <v>36.12747238</v>
      </c>
      <c r="S114" s="25">
        <v>-112.2344829</v>
      </c>
      <c r="T114" s="31">
        <f t="shared" si="17"/>
        <v>8.361865415338702</v>
      </c>
      <c r="U114" s="31">
        <f t="shared" si="18"/>
        <v>8.6586595061264227</v>
      </c>
      <c r="V114" s="31">
        <f t="shared" si="19"/>
        <v>10.359264110322922</v>
      </c>
      <c r="W114" s="31">
        <f t="shared" si="20"/>
        <v>11.669003996799701</v>
      </c>
      <c r="X114" s="31">
        <f t="shared" si="21"/>
        <v>14.382897828072608</v>
      </c>
      <c r="Y114" s="31">
        <f t="shared" si="22"/>
        <v>18.076253858683422</v>
      </c>
      <c r="Z114" s="31">
        <f t="shared" si="23"/>
        <v>21.618083224542147</v>
      </c>
      <c r="AA114" s="31">
        <f t="shared" si="24"/>
        <v>21.554615777832826</v>
      </c>
      <c r="AB114" s="31">
        <f t="shared" si="25"/>
        <v>21.319927983513903</v>
      </c>
      <c r="AC114" s="31">
        <f t="shared" si="26"/>
        <v>21.989333620240046</v>
      </c>
      <c r="AD114" s="31">
        <f t="shared" si="27"/>
        <v>16.063261354689484</v>
      </c>
      <c r="AE114" s="31">
        <f t="shared" si="28"/>
        <v>11.091675261900122</v>
      </c>
    </row>
    <row r="115" spans="15:31" x14ac:dyDescent="0.35">
      <c r="O115" s="18">
        <v>99</v>
      </c>
      <c r="P115" s="18">
        <v>114</v>
      </c>
      <c r="Q115" s="19">
        <f t="shared" si="16"/>
        <v>183.46476000000001</v>
      </c>
      <c r="R115" s="25">
        <v>36.13680986</v>
      </c>
      <c r="S115" s="25">
        <v>-112.2468451</v>
      </c>
      <c r="T115" s="31">
        <f t="shared" si="17"/>
        <v>8.3631647410215741</v>
      </c>
      <c r="U115" s="31">
        <f t="shared" si="18"/>
        <v>8.6642345837534087</v>
      </c>
      <c r="V115" s="31">
        <f t="shared" si="19"/>
        <v>10.370427650155186</v>
      </c>
      <c r="W115" s="31">
        <f t="shared" si="20"/>
        <v>11.685259198245182</v>
      </c>
      <c r="X115" s="31">
        <f t="shared" si="21"/>
        <v>14.403166602508888</v>
      </c>
      <c r="Y115" s="31">
        <f t="shared" si="22"/>
        <v>18.096000077785234</v>
      </c>
      <c r="Z115" s="31">
        <f t="shared" si="23"/>
        <v>21.632638322593699</v>
      </c>
      <c r="AA115" s="31">
        <f t="shared" si="24"/>
        <v>21.566578550594361</v>
      </c>
      <c r="AB115" s="31">
        <f t="shared" si="25"/>
        <v>21.327623712187872</v>
      </c>
      <c r="AC115" s="31">
        <f t="shared" si="26"/>
        <v>21.982893179675838</v>
      </c>
      <c r="AD115" s="31">
        <f t="shared" si="27"/>
        <v>16.056978839643801</v>
      </c>
      <c r="AE115" s="31">
        <f t="shared" si="28"/>
        <v>11.087337577299277</v>
      </c>
    </row>
    <row r="116" spans="15:31" x14ac:dyDescent="0.35">
      <c r="O116" s="18">
        <v>100</v>
      </c>
      <c r="P116" s="18">
        <v>115</v>
      </c>
      <c r="Q116" s="19">
        <f t="shared" si="16"/>
        <v>185.07409999999999</v>
      </c>
      <c r="R116" s="25">
        <v>36.145007769999999</v>
      </c>
      <c r="S116" s="25">
        <v>-112.26128129999999</v>
      </c>
      <c r="T116" s="31">
        <f t="shared" si="17"/>
        <v>8.3644616890627184</v>
      </c>
      <c r="U116" s="31">
        <f t="shared" si="18"/>
        <v>8.6697989659902817</v>
      </c>
      <c r="V116" s="31">
        <f t="shared" si="19"/>
        <v>10.381569252542771</v>
      </c>
      <c r="W116" s="31">
        <f t="shared" si="20"/>
        <v>11.701481228796435</v>
      </c>
      <c r="X116" s="31">
        <f t="shared" si="21"/>
        <v>14.423394978795773</v>
      </c>
      <c r="Y116" s="31">
        <f t="shared" si="22"/>
        <v>18.115710437973199</v>
      </c>
      <c r="Z116" s="31">
        <f t="shared" si="23"/>
        <v>21.647168261042147</v>
      </c>
      <c r="AA116" s="31">
        <f t="shared" si="24"/>
        <v>21.578520455586357</v>
      </c>
      <c r="AB116" s="31">
        <f t="shared" si="25"/>
        <v>21.335303630286152</v>
      </c>
      <c r="AC116" s="31">
        <f t="shared" si="26"/>
        <v>21.976466555328283</v>
      </c>
      <c r="AD116" s="31">
        <f t="shared" si="27"/>
        <v>16.050708878783333</v>
      </c>
      <c r="AE116" s="31">
        <f t="shared" si="28"/>
        <v>11.083008000832821</v>
      </c>
    </row>
    <row r="117" spans="15:31" x14ac:dyDescent="0.35">
      <c r="O117" s="18">
        <v>101</v>
      </c>
      <c r="P117" s="18">
        <v>116</v>
      </c>
      <c r="Q117" s="19">
        <f t="shared" si="16"/>
        <v>186.68343999999999</v>
      </c>
      <c r="R117" s="25">
        <v>36.143819780000001</v>
      </c>
      <c r="S117" s="25">
        <v>-112.2782965</v>
      </c>
      <c r="T117" s="31">
        <f t="shared" si="17"/>
        <v>8.3657562638129885</v>
      </c>
      <c r="U117" s="31">
        <f t="shared" si="18"/>
        <v>8.6753526733553876</v>
      </c>
      <c r="V117" s="31">
        <f t="shared" si="19"/>
        <v>10.392688960594903</v>
      </c>
      <c r="W117" s="31">
        <f t="shared" si="20"/>
        <v>11.717670156143067</v>
      </c>
      <c r="X117" s="31">
        <f t="shared" si="21"/>
        <v>14.443583037451722</v>
      </c>
      <c r="Y117" s="31">
        <f t="shared" si="22"/>
        <v>18.1353850043667</v>
      </c>
      <c r="Z117" s="31">
        <f t="shared" si="23"/>
        <v>21.661673083377792</v>
      </c>
      <c r="AA117" s="31">
        <f t="shared" si="24"/>
        <v>21.590441529210391</v>
      </c>
      <c r="AB117" s="31">
        <f t="shared" si="25"/>
        <v>21.342967770290958</v>
      </c>
      <c r="AC117" s="31">
        <f t="shared" si="26"/>
        <v>21.970053717558436</v>
      </c>
      <c r="AD117" s="31">
        <f t="shared" si="27"/>
        <v>16.044451447021384</v>
      </c>
      <c r="AE117" s="31">
        <f t="shared" si="28"/>
        <v>11.078686517344781</v>
      </c>
    </row>
    <row r="118" spans="15:31" x14ac:dyDescent="0.35">
      <c r="O118" s="18">
        <v>102</v>
      </c>
      <c r="P118" s="18">
        <v>117</v>
      </c>
      <c r="Q118" s="19">
        <f t="shared" si="16"/>
        <v>188.29277999999999</v>
      </c>
      <c r="R118" s="25">
        <v>36.148358600000002</v>
      </c>
      <c r="S118" s="25">
        <v>-112.2950397</v>
      </c>
      <c r="T118" s="31">
        <f t="shared" si="17"/>
        <v>8.367048469615284</v>
      </c>
      <c r="U118" s="31">
        <f t="shared" si="18"/>
        <v>8.6808957263277087</v>
      </c>
      <c r="V118" s="31">
        <f t="shared" si="19"/>
        <v>10.40378681733608</v>
      </c>
      <c r="W118" s="31">
        <f t="shared" si="20"/>
        <v>11.733826047836555</v>
      </c>
      <c r="X118" s="31">
        <f t="shared" si="21"/>
        <v>14.46373085883471</v>
      </c>
      <c r="Y118" s="31">
        <f t="shared" si="22"/>
        <v>18.155023841966873</v>
      </c>
      <c r="Z118" s="31">
        <f t="shared" si="23"/>
        <v>21.676152833015767</v>
      </c>
      <c r="AA118" s="31">
        <f t="shared" si="24"/>
        <v>21.602341807804542</v>
      </c>
      <c r="AB118" s="31">
        <f t="shared" si="25"/>
        <v>21.350616164617769</v>
      </c>
      <c r="AC118" s="31">
        <f t="shared" si="26"/>
        <v>21.963654636790942</v>
      </c>
      <c r="AD118" s="31">
        <f t="shared" si="27"/>
        <v>16.038206519321385</v>
      </c>
      <c r="AE118" s="31">
        <f t="shared" si="28"/>
        <v>11.074373111707512</v>
      </c>
    </row>
    <row r="119" spans="15:31" x14ac:dyDescent="0.35">
      <c r="O119" s="18">
        <v>103</v>
      </c>
      <c r="P119" s="18">
        <v>118</v>
      </c>
      <c r="Q119" s="19">
        <f t="shared" si="16"/>
        <v>189.90212</v>
      </c>
      <c r="R119" s="25">
        <v>36.158997390000003</v>
      </c>
      <c r="S119" s="25">
        <v>-112.30655779999999</v>
      </c>
      <c r="T119" s="31">
        <f t="shared" si="17"/>
        <v>8.3683383108045515</v>
      </c>
      <c r="U119" s="31">
        <f t="shared" si="18"/>
        <v>8.6864281453469392</v>
      </c>
      <c r="V119" s="31">
        <f t="shared" si="19"/>
        <v>10.414862865706258</v>
      </c>
      <c r="W119" s="31">
        <f t="shared" si="20"/>
        <v>11.749948971290534</v>
      </c>
      <c r="X119" s="31">
        <f t="shared" si="21"/>
        <v>14.48383852314255</v>
      </c>
      <c r="Y119" s="31">
        <f t="shared" si="22"/>
        <v>18.174627015656803</v>
      </c>
      <c r="Z119" s="31">
        <f t="shared" si="23"/>
        <v>21.690607553296147</v>
      </c>
      <c r="AA119" s="31">
        <f t="shared" si="24"/>
        <v>21.614221327643506</v>
      </c>
      <c r="AB119" s="31">
        <f t="shared" si="25"/>
        <v>21.358248845615471</v>
      </c>
      <c r="AC119" s="31">
        <f t="shared" si="26"/>
        <v>21.957269283513881</v>
      </c>
      <c r="AD119" s="31">
        <f t="shared" si="27"/>
        <v>16.031974070696791</v>
      </c>
      <c r="AE119" s="31">
        <f t="shared" si="28"/>
        <v>11.070067768821641</v>
      </c>
    </row>
    <row r="120" spans="15:31" x14ac:dyDescent="0.35">
      <c r="O120" s="18">
        <v>104</v>
      </c>
      <c r="P120" s="18">
        <v>119</v>
      </c>
      <c r="Q120" s="19">
        <f t="shared" si="16"/>
        <v>191.51146</v>
      </c>
      <c r="R120" s="25">
        <v>36.173315680000002</v>
      </c>
      <c r="S120" s="25">
        <v>-112.3082998</v>
      </c>
      <c r="T120" s="31">
        <f t="shared" si="17"/>
        <v>8.3696257917078043</v>
      </c>
      <c r="U120" s="31">
        <f t="shared" si="18"/>
        <v>8.691949950813564</v>
      </c>
      <c r="V120" s="31">
        <f t="shared" si="19"/>
        <v>10.425917148561021</v>
      </c>
      <c r="W120" s="31">
        <f t="shared" si="20"/>
        <v>11.766038993781066</v>
      </c>
      <c r="X120" s="31">
        <f t="shared" si="21"/>
        <v>14.50390611041321</v>
      </c>
      <c r="Y120" s="31">
        <f t="shared" si="22"/>
        <v>18.194194590201757</v>
      </c>
      <c r="Z120" s="31">
        <f t="shared" si="23"/>
        <v>21.705037287484096</v>
      </c>
      <c r="AA120" s="31">
        <f t="shared" si="24"/>
        <v>21.626080124938692</v>
      </c>
      <c r="AB120" s="31">
        <f t="shared" si="25"/>
        <v>21.365865845566486</v>
      </c>
      <c r="AC120" s="31">
        <f t="shared" si="26"/>
        <v>21.950897628278657</v>
      </c>
      <c r="AD120" s="31">
        <f t="shared" si="27"/>
        <v>16.025754076211001</v>
      </c>
      <c r="AE120" s="31">
        <f t="shared" si="28"/>
        <v>11.065770473616023</v>
      </c>
    </row>
    <row r="121" spans="15:31" x14ac:dyDescent="0.35">
      <c r="O121" s="18">
        <v>105</v>
      </c>
      <c r="P121" s="18">
        <v>120</v>
      </c>
      <c r="Q121" s="19">
        <f t="shared" si="16"/>
        <v>193.1208</v>
      </c>
      <c r="R121" s="25">
        <v>36.18698835</v>
      </c>
      <c r="S121" s="25">
        <v>-112.3131126</v>
      </c>
      <c r="T121" s="31">
        <f t="shared" si="17"/>
        <v>8.370910916644144</v>
      </c>
      <c r="U121" s="31">
        <f t="shared" si="18"/>
        <v>8.6974611630889278</v>
      </c>
      <c r="V121" s="31">
        <f t="shared" si="19"/>
        <v>10.436949708671724</v>
      </c>
      <c r="W121" s="31">
        <f t="shared" si="20"/>
        <v>11.782096182446931</v>
      </c>
      <c r="X121" s="31">
        <f t="shared" si="21"/>
        <v>14.523933700525131</v>
      </c>
      <c r="Y121" s="31">
        <f t="shared" si="22"/>
        <v>18.21372663024939</v>
      </c>
      <c r="Z121" s="31">
        <f t="shared" si="23"/>
        <v>21.719442078769998</v>
      </c>
      <c r="AA121" s="31">
        <f t="shared" si="24"/>
        <v>21.637918235838349</v>
      </c>
      <c r="AB121" s="31">
        <f t="shared" si="25"/>
        <v>21.373467196686917</v>
      </c>
      <c r="AC121" s="31">
        <f t="shared" si="26"/>
        <v>21.944539641699837</v>
      </c>
      <c r="AD121" s="31">
        <f t="shared" si="27"/>
        <v>16.019546510977229</v>
      </c>
      <c r="AE121" s="31">
        <f t="shared" si="28"/>
        <v>11.06148121104769</v>
      </c>
    </row>
    <row r="122" spans="15:31" x14ac:dyDescent="0.35">
      <c r="O122" s="18">
        <v>106</v>
      </c>
      <c r="P122" s="18">
        <v>121</v>
      </c>
      <c r="Q122" s="19">
        <f t="shared" si="16"/>
        <v>194.73014000000001</v>
      </c>
      <c r="R122" s="25">
        <v>36.19887885</v>
      </c>
      <c r="S122" s="25">
        <v>-112.3229177</v>
      </c>
      <c r="T122" s="31">
        <f t="shared" si="17"/>
        <v>8.3721936899247638</v>
      </c>
      <c r="U122" s="31">
        <f t="shared" si="18"/>
        <v>8.7029618024953166</v>
      </c>
      <c r="V122" s="31">
        <f t="shared" si="19"/>
        <v>10.44796058872568</v>
      </c>
      <c r="W122" s="31">
        <f t="shared" si="20"/>
        <v>11.798120604289901</v>
      </c>
      <c r="X122" s="31">
        <f t="shared" si="21"/>
        <v>14.54392137319755</v>
      </c>
      <c r="Y122" s="31">
        <f t="shared" si="22"/>
        <v>18.233223200329945</v>
      </c>
      <c r="Z122" s="31">
        <f t="shared" si="23"/>
        <v>21.73382197026956</v>
      </c>
      <c r="AA122" s="31">
        <f t="shared" si="24"/>
        <v>21.649735696427669</v>
      </c>
      <c r="AB122" s="31">
        <f t="shared" si="25"/>
        <v>21.381052931126678</v>
      </c>
      <c r="AC122" s="31">
        <f t="shared" si="26"/>
        <v>21.938195294455028</v>
      </c>
      <c r="AD122" s="31">
        <f t="shared" si="27"/>
        <v>16.013351350158427</v>
      </c>
      <c r="AE122" s="31">
        <f t="shared" si="28"/>
        <v>11.057199966101784</v>
      </c>
    </row>
    <row r="123" spans="15:31" x14ac:dyDescent="0.35">
      <c r="O123" s="18">
        <v>107</v>
      </c>
      <c r="P123" s="18">
        <v>122</v>
      </c>
      <c r="Q123" s="19">
        <f t="shared" si="16"/>
        <v>196.33948000000001</v>
      </c>
      <c r="R123" s="25">
        <v>36.211701820000002</v>
      </c>
      <c r="S123" s="25">
        <v>-112.33093599999999</v>
      </c>
      <c r="T123" s="31">
        <f t="shared" si="17"/>
        <v>8.3734741158529662</v>
      </c>
      <c r="U123" s="31">
        <f t="shared" si="18"/>
        <v>8.7084518893160237</v>
      </c>
      <c r="V123" s="31">
        <f t="shared" si="19"/>
        <v>10.458949831326315</v>
      </c>
      <c r="W123" s="31">
        <f t="shared" si="20"/>
        <v>11.814112326175026</v>
      </c>
      <c r="X123" s="31">
        <f t="shared" si="21"/>
        <v>14.563869207990811</v>
      </c>
      <c r="Y123" s="31">
        <f t="shared" si="22"/>
        <v>18.252684364856492</v>
      </c>
      <c r="Z123" s="31">
        <f t="shared" si="23"/>
        <v>21.748177005023983</v>
      </c>
      <c r="AA123" s="31">
        <f t="shared" si="24"/>
        <v>21.661532542728892</v>
      </c>
      <c r="AB123" s="31">
        <f t="shared" si="25"/>
        <v>21.388623080969634</v>
      </c>
      <c r="AC123" s="31">
        <f t="shared" si="26"/>
        <v>21.931864557284747</v>
      </c>
      <c r="AD123" s="31">
        <f t="shared" si="27"/>
        <v>16.007168568967181</v>
      </c>
      <c r="AE123" s="31">
        <f t="shared" si="28"/>
        <v>11.052926723791519</v>
      </c>
    </row>
    <row r="124" spans="15:31" x14ac:dyDescent="0.35">
      <c r="O124" s="18">
        <v>108</v>
      </c>
      <c r="P124" s="18">
        <v>123</v>
      </c>
      <c r="Q124" s="19">
        <f t="shared" si="16"/>
        <v>197.94882000000001</v>
      </c>
      <c r="R124" s="25">
        <v>36.225214250000001</v>
      </c>
      <c r="S124" s="25">
        <v>-112.3366948</v>
      </c>
      <c r="T124" s="31">
        <f t="shared" si="17"/>
        <v>8.3747521987241829</v>
      </c>
      <c r="U124" s="31">
        <f t="shared" si="18"/>
        <v>8.7139314437954418</v>
      </c>
      <c r="V124" s="31">
        <f t="shared" si="19"/>
        <v>10.469917478993334</v>
      </c>
      <c r="W124" s="31">
        <f t="shared" si="20"/>
        <v>11.830071414830906</v>
      </c>
      <c r="X124" s="31">
        <f t="shared" si="21"/>
        <v>14.583777284306684</v>
      </c>
      <c r="Y124" s="31">
        <f t="shared" si="22"/>
        <v>18.272110188125119</v>
      </c>
      <c r="Z124" s="31">
        <f t="shared" si="23"/>
        <v>21.762507226000054</v>
      </c>
      <c r="AA124" s="31">
        <f t="shared" si="24"/>
        <v>21.673308810701428</v>
      </c>
      <c r="AB124" s="31">
        <f t="shared" si="25"/>
        <v>21.39617767823373</v>
      </c>
      <c r="AC124" s="31">
        <f t="shared" si="26"/>
        <v>21.925547400992265</v>
      </c>
      <c r="AD124" s="31">
        <f t="shared" si="27"/>
        <v>16.000998142665605</v>
      </c>
      <c r="AE124" s="31">
        <f t="shared" si="28"/>
        <v>11.048661469158116</v>
      </c>
    </row>
    <row r="125" spans="15:31" x14ac:dyDescent="0.35">
      <c r="O125" s="18">
        <v>109</v>
      </c>
      <c r="P125" s="18">
        <v>124</v>
      </c>
      <c r="Q125" s="19">
        <f t="shared" si="16"/>
        <v>199.55815999999999</v>
      </c>
      <c r="R125" s="25">
        <v>36.23746225</v>
      </c>
      <c r="S125" s="25">
        <v>-112.3447456</v>
      </c>
      <c r="T125" s="31">
        <f t="shared" si="17"/>
        <v>8.376027942825985</v>
      </c>
      <c r="U125" s="31">
        <f t="shared" si="18"/>
        <v>8.7194004861391115</v>
      </c>
      <c r="V125" s="31">
        <f t="shared" si="19"/>
        <v>10.480863574162889</v>
      </c>
      <c r="W125" s="31">
        <f t="shared" si="20"/>
        <v>11.845997936849971</v>
      </c>
      <c r="X125" s="31">
        <f t="shared" si="21"/>
        <v>14.603645681388684</v>
      </c>
      <c r="Y125" s="31">
        <f t="shared" si="22"/>
        <v>18.291500734315164</v>
      </c>
      <c r="Z125" s="31">
        <f t="shared" si="23"/>
        <v>21.776812676090284</v>
      </c>
      <c r="AA125" s="31">
        <f t="shared" si="24"/>
        <v>21.685064536241953</v>
      </c>
      <c r="AB125" s="31">
        <f t="shared" si="25"/>
        <v>21.403716754871141</v>
      </c>
      <c r="AC125" s="31">
        <f t="shared" si="26"/>
        <v>21.919243796443507</v>
      </c>
      <c r="AD125" s="31">
        <f t="shared" si="27"/>
        <v>15.994840046565244</v>
      </c>
      <c r="AE125" s="31">
        <f t="shared" si="28"/>
        <v>11.044404187270768</v>
      </c>
    </row>
    <row r="126" spans="15:31" x14ac:dyDescent="0.35">
      <c r="O126" s="18">
        <v>110</v>
      </c>
      <c r="P126" s="18">
        <v>125</v>
      </c>
      <c r="Q126" s="19">
        <f t="shared" si="16"/>
        <v>201.16749999999999</v>
      </c>
      <c r="R126" s="25">
        <v>36.24309057</v>
      </c>
      <c r="S126" s="25">
        <v>-112.3585673</v>
      </c>
      <c r="T126" s="31">
        <f t="shared" si="17"/>
        <v>8.3773013524380957</v>
      </c>
      <c r="U126" s="31">
        <f t="shared" si="18"/>
        <v>8.7248590365138234</v>
      </c>
      <c r="V126" s="31">
        <f t="shared" si="19"/>
        <v>10.491788159187742</v>
      </c>
      <c r="W126" s="31">
        <f t="shared" si="20"/>
        <v>11.861891958688764</v>
      </c>
      <c r="X126" s="31">
        <f t="shared" si="21"/>
        <v>14.623474478322384</v>
      </c>
      <c r="Y126" s="31">
        <f t="shared" si="22"/>
        <v>18.310856067489397</v>
      </c>
      <c r="Z126" s="31">
        <f t="shared" si="23"/>
        <v>21.791093398113059</v>
      </c>
      <c r="AA126" s="31">
        <f t="shared" si="24"/>
        <v>21.696799755184536</v>
      </c>
      <c r="AB126" s="31">
        <f t="shared" si="25"/>
        <v>21.411240342768391</v>
      </c>
      <c r="AC126" s="31">
        <f t="shared" si="26"/>
        <v>21.912953714566878</v>
      </c>
      <c r="AD126" s="31">
        <f t="shared" si="27"/>
        <v>15.988694256026982</v>
      </c>
      <c r="AE126" s="31">
        <f t="shared" si="28"/>
        <v>11.040154863226569</v>
      </c>
    </row>
    <row r="127" spans="15:31" x14ac:dyDescent="0.35">
      <c r="O127" s="18">
        <v>111</v>
      </c>
      <c r="P127" s="18">
        <v>126</v>
      </c>
      <c r="Q127" s="19">
        <f t="shared" si="16"/>
        <v>202.77683999999999</v>
      </c>
      <c r="R127" s="25">
        <v>36.24390914</v>
      </c>
      <c r="S127" s="25">
        <v>-112.3758806</v>
      </c>
      <c r="T127" s="31">
        <f t="shared" si="17"/>
        <v>8.37857243183241</v>
      </c>
      <c r="U127" s="31">
        <f t="shared" si="18"/>
        <v>8.7303071150476725</v>
      </c>
      <c r="V127" s="31">
        <f t="shared" si="19"/>
        <v>10.502691276337423</v>
      </c>
      <c r="W127" s="31">
        <f t="shared" si="20"/>
        <v>11.877753546668213</v>
      </c>
      <c r="X127" s="31">
        <f t="shared" si="21"/>
        <v>14.643263754035729</v>
      </c>
      <c r="Y127" s="31">
        <f t="shared" si="22"/>
        <v>18.330176251594274</v>
      </c>
      <c r="Z127" s="31">
        <f t="shared" si="23"/>
        <v>21.805349434812733</v>
      </c>
      <c r="AA127" s="31">
        <f t="shared" si="24"/>
        <v>21.708514503300723</v>
      </c>
      <c r="AB127" s="31">
        <f t="shared" si="25"/>
        <v>21.41874847374649</v>
      </c>
      <c r="AC127" s="31">
        <f t="shared" si="26"/>
        <v>21.906677126353159</v>
      </c>
      <c r="AD127" s="31">
        <f t="shared" si="27"/>
        <v>15.982560746460935</v>
      </c>
      <c r="AE127" s="31">
        <f t="shared" si="28"/>
        <v>11.03591348215047</v>
      </c>
    </row>
    <row r="128" spans="15:31" x14ac:dyDescent="0.35">
      <c r="O128" s="18">
        <v>112</v>
      </c>
      <c r="P128" s="18">
        <v>127</v>
      </c>
      <c r="Q128" s="19">
        <f t="shared" si="16"/>
        <v>204.38618</v>
      </c>
      <c r="R128" s="25">
        <v>36.24381889</v>
      </c>
      <c r="S128" s="25">
        <v>-112.39326490000001</v>
      </c>
      <c r="T128" s="31">
        <f t="shared" si="17"/>
        <v>8.3798411852729995</v>
      </c>
      <c r="U128" s="31">
        <f t="shared" si="18"/>
        <v>8.735744741830139</v>
      </c>
      <c r="V128" s="31">
        <f t="shared" si="19"/>
        <v>10.513572967798398</v>
      </c>
      <c r="W128" s="31">
        <f t="shared" si="20"/>
        <v>11.893582766973907</v>
      </c>
      <c r="X128" s="31">
        <f t="shared" si="21"/>
        <v>14.66301358729935</v>
      </c>
      <c r="Y128" s="31">
        <f t="shared" si="22"/>
        <v>18.349461350460103</v>
      </c>
      <c r="Z128" s="31">
        <f t="shared" si="23"/>
        <v>21.819580828859785</v>
      </c>
      <c r="AA128" s="31">
        <f t="shared" si="24"/>
        <v>21.720208816299671</v>
      </c>
      <c r="AB128" s="31">
        <f t="shared" si="25"/>
        <v>21.426241179561082</v>
      </c>
      <c r="AC128" s="31">
        <f t="shared" si="26"/>
        <v>21.90041400285536</v>
      </c>
      <c r="AD128" s="31">
        <f t="shared" si="27"/>
        <v>15.976439493326358</v>
      </c>
      <c r="AE128" s="31">
        <f t="shared" si="28"/>
        <v>11.031680029195231</v>
      </c>
    </row>
    <row r="129" spans="15:31" x14ac:dyDescent="0.35">
      <c r="O129" s="18">
        <v>113</v>
      </c>
      <c r="P129" s="18">
        <v>128</v>
      </c>
      <c r="Q129" s="19">
        <f t="shared" si="16"/>
        <v>205.99552</v>
      </c>
      <c r="R129" s="25">
        <v>36.237425209999998</v>
      </c>
      <c r="S129" s="25">
        <v>-112.4089024</v>
      </c>
      <c r="T129" s="31">
        <f t="shared" si="17"/>
        <v>8.3811076170161414</v>
      </c>
      <c r="U129" s="31">
        <f t="shared" si="18"/>
        <v>8.741171936912167</v>
      </c>
      <c r="V129" s="31">
        <f t="shared" si="19"/>
        <v>10.524433275674241</v>
      </c>
      <c r="W129" s="31">
        <f t="shared" si="20"/>
        <v>11.909379685656379</v>
      </c>
      <c r="X129" s="31">
        <f t="shared" si="21"/>
        <v>14.682724056726876</v>
      </c>
      <c r="Y129" s="31">
        <f t="shared" si="22"/>
        <v>18.368711427801298</v>
      </c>
      <c r="Z129" s="31">
        <f t="shared" si="23"/>
        <v>21.833787622850927</v>
      </c>
      <c r="AA129" s="31">
        <f t="shared" si="24"/>
        <v>21.731882729828239</v>
      </c>
      <c r="AB129" s="31">
        <f t="shared" si="25"/>
        <v>21.433718491902567</v>
      </c>
      <c r="AC129" s="31">
        <f t="shared" si="26"/>
        <v>21.89416431518859</v>
      </c>
      <c r="AD129" s="31">
        <f t="shared" si="27"/>
        <v>15.970330472131549</v>
      </c>
      <c r="AE129" s="31">
        <f t="shared" si="28"/>
        <v>11.027454489541363</v>
      </c>
    </row>
    <row r="130" spans="15:31" x14ac:dyDescent="0.35">
      <c r="O130" s="18">
        <v>114</v>
      </c>
      <c r="P130" s="18">
        <v>129</v>
      </c>
      <c r="Q130" s="19">
        <f t="shared" ref="Q130:Q193" si="29">P130*1.60934</f>
        <v>207.60486</v>
      </c>
      <c r="R130" s="25">
        <v>36.228112449999998</v>
      </c>
      <c r="S130" s="25">
        <v>-112.42168289999999</v>
      </c>
      <c r="T130" s="31">
        <f t="shared" ref="T130:T193" si="30">($A$13+($C$13*((B$9-225.339847531039)/100))+($B$13*((B$8-15.2053904276387)/10)))+(B$6-($A$13+($C$13*((B$9-225.339847531039)/100))+($B$13*((B$8-15.2053904276387)/10))))*EXP(-1*($E$13*((B$7/3.281^3)^(-1*$D$13)))*$P130)</f>
        <v>8.3823717313103181</v>
      </c>
      <c r="U130" s="31">
        <f t="shared" ref="U130:U193" si="31">($A$13+($C$13*((C$9-225.339847531039)/100))+($B$13*((C$8-15.2053904276387)/10)))+(C$6-($A$13+($C$13*((C$9-225.339847531039)/100))+($B$13*((C$8-15.2053904276387)/10))))*EXP(-1*($E$13*((C$7/3.281^3)^(-1*$D$13)))*$P130)</f>
        <v>8.7465887203062316</v>
      </c>
      <c r="V130" s="31">
        <f t="shared" ref="V130:V193" si="32">($A$13+($C$13*((D$9-225.339847531039)/100))+($B$13*((D$8-15.2053904276387)/10)))+(D$6-($A$13+($C$13*((D$9-225.339847531039)/100))+($B$13*((D$8-15.2053904276387)/10))))*EXP(-1*($E$13*((D$7/3.281^3)^(-1*$D$13)))*$P130)</f>
        <v>10.535272241985776</v>
      </c>
      <c r="W130" s="31">
        <f t="shared" ref="W130:W193" si="33">($A$13+($C$13*((E$9-225.339847531039)/100))+($B$13*((E$8-15.2053904276387)/10)))+(E$6-($A$13+($C$13*((E$9-225.339847531039)/100))+($B$13*((E$8-15.2053904276387)/10))))*EXP(-1*($E$13*((E$7/3.281^3)^(-1*$D$13)))*$P130)</f>
        <v>11.925144368631376</v>
      </c>
      <c r="X130" s="31">
        <f t="shared" ref="X130:X193" si="34">($A$13+($C$13*((F$9-225.339847531039)/100))+($B$13*((F$8-15.2053904276387)/10)))+(F$6-($A$13+($C$13*((F$9-225.339847531039)/100))+($B$13*((F$8-15.2053904276387)/10))))*EXP(-1*($E$13*((F$7/3.281^3)^(-1*$D$13)))*$P130)</f>
        <v>14.702395240775255</v>
      </c>
      <c r="Y130" s="31">
        <f t="shared" ref="Y130:Y193" si="35">($A$13+($C$13*((G$9-225.339847531039)/100))+($B$13*((G$8-15.2053904276387)/10)))+(G$6-($A$13+($C$13*((G$9-225.339847531039)/100))+($B$13*((G$8-15.2053904276387)/10))))*EXP(-1*($E$13*((G$7/3.281^3)^(-1*$D$13)))*$P130)</f>
        <v>18.387926547216551</v>
      </c>
      <c r="Z130" s="31">
        <f t="shared" ref="Z130:Z193" si="36">($A$13+($C$13*((H$9-225.339847531039)/100))+($B$13*((H$8-15.2053904276387)/10)))+(H$6-($A$13+($C$13*((H$9-225.339847531039)/100))+($B$13*((H$8-15.2053904276387)/10))))*EXP(-1*($E$13*((H$7/3.281^3)^(-1*$D$13)))*$P130)</f>
        <v>21.847969859309242</v>
      </c>
      <c r="AA130" s="31">
        <f t="shared" ref="AA130:AA193" si="37">($A$13+($C$13*((I$9-225.339847531039)/100))+($B$13*((I$8-15.2053904276387)/10)))+(I$6-($A$13+($C$13*((I$9-225.339847531039)/100))+($B$13*((I$8-15.2053904276387)/10))))*EXP(-1*($E$13*((I$7/3.281^3)^(-1*$D$13)))*$P130)</f>
        <v>21.743536279471112</v>
      </c>
      <c r="AB130" s="31">
        <f t="shared" ref="AB130:AB193" si="38">($A$13+($C$13*((J$9-225.339847531039)/100))+($B$13*((J$8-15.2053904276387)/10)))+(J$6-($A$13+($C$13*((J$9-225.339847531039)/100))+($B$13*((J$8-15.2053904276387)/10))))*EXP(-1*($E$13*((J$7/3.281^3)^(-1*$D$13)))*$P130)</f>
        <v>21.441180442396238</v>
      </c>
      <c r="AC130" s="31">
        <f t="shared" ref="AC130:AC193" si="39">($A$13+($C$13*((K$9-225.339847531039)/100))+($B$13*((K$8-15.2053904276387)/10)))+(K$6-($A$13+($C$13*((K$9-225.339847531039)/100))+($B$13*((K$8-15.2053904276387)/10))))*EXP(-1*($E$13*((K$7/3.281^3)^(-1*$D$13)))*$P130)</f>
        <v>21.887928034529921</v>
      </c>
      <c r="AD130" s="31">
        <f t="shared" ref="AD130:AD193" si="40">($A$13+($C$13*((L$9-225.339847531039)/100))+($B$13*((L$8-15.2053904276387)/10)))+(L$6-($A$13+($C$13*((L$9-225.339847531039)/100))+($B$13*((L$8-15.2053904276387)/10))))*EXP(-1*($E$13*((L$7/3.281^3)^(-1*$D$13)))*$P130)</f>
        <v>15.964233658433738</v>
      </c>
      <c r="AE130" s="31">
        <f t="shared" ref="AE130:AE193" si="41">($A$13+($C$13*((M$9-225.339847531039)/100))+($B$13*((M$8-15.2053904276387)/10)))+(M$6-($A$13+($C$13*((M$9-225.339847531039)/100))+($B$13*((M$8-15.2053904276387)/10))))*EXP(-1*($E$13*((M$7/3.281^3)^(-1*$D$13)))*$P130)</f>
        <v>11.023236848397076</v>
      </c>
    </row>
    <row r="131" spans="15:31" x14ac:dyDescent="0.35">
      <c r="O131" s="18">
        <v>115</v>
      </c>
      <c r="P131" s="18">
        <v>130</v>
      </c>
      <c r="Q131" s="19">
        <f t="shared" si="29"/>
        <v>209.21420000000001</v>
      </c>
      <c r="R131" s="25">
        <v>36.213967230000002</v>
      </c>
      <c r="S131" s="25">
        <v>-112.4243575</v>
      </c>
      <c r="T131" s="31">
        <f t="shared" si="30"/>
        <v>8.3836335323962388</v>
      </c>
      <c r="U131" s="31">
        <f t="shared" si="31"/>
        <v>8.7519951119864174</v>
      </c>
      <c r="V131" s="31">
        <f t="shared" si="32"/>
        <v>10.546089908671266</v>
      </c>
      <c r="W131" s="31">
        <f t="shared" si="33"/>
        <v>11.940876881680129</v>
      </c>
      <c r="X131" s="31">
        <f t="shared" si="34"/>
        <v>14.72202721774506</v>
      </c>
      <c r="Y131" s="31">
        <f t="shared" si="35"/>
        <v>18.40710677218906</v>
      </c>
      <c r="Z131" s="31">
        <f t="shared" si="36"/>
        <v>21.862127580684309</v>
      </c>
      <c r="AA131" s="31">
        <f t="shared" si="37"/>
        <v>21.755169500750895</v>
      </c>
      <c r="AB131" s="31">
        <f t="shared" si="38"/>
        <v>21.448627062602409</v>
      </c>
      <c r="AC131" s="31">
        <f t="shared" si="39"/>
        <v>21.881705132118253</v>
      </c>
      <c r="AD131" s="31">
        <f t="shared" si="40"/>
        <v>15.958149027839008</v>
      </c>
      <c r="AE131" s="31">
        <f t="shared" si="41"/>
        <v>11.019027090998234</v>
      </c>
    </row>
    <row r="132" spans="15:31" x14ac:dyDescent="0.35">
      <c r="O132" s="18">
        <v>116</v>
      </c>
      <c r="P132" s="18">
        <v>131</v>
      </c>
      <c r="Q132" s="19">
        <f t="shared" si="29"/>
        <v>210.82354000000001</v>
      </c>
      <c r="R132" s="25">
        <v>36.201495770000001</v>
      </c>
      <c r="S132" s="25">
        <v>-112.43056079999999</v>
      </c>
      <c r="T132" s="31">
        <f t="shared" si="30"/>
        <v>8.3848930245068551</v>
      </c>
      <c r="U132" s="31">
        <f t="shared" si="31"/>
        <v>8.7573911318884861</v>
      </c>
      <c r="V132" s="31">
        <f t="shared" si="32"/>
        <v>10.556886317586548</v>
      </c>
      <c r="W132" s="31">
        <f t="shared" si="33"/>
        <v>11.956577290449644</v>
      </c>
      <c r="X132" s="31">
        <f t="shared" si="34"/>
        <v>14.741620065780797</v>
      </c>
      <c r="Y132" s="31">
        <f t="shared" si="35"/>
        <v>18.426252166086762</v>
      </c>
      <c r="Z132" s="31">
        <f t="shared" si="36"/>
        <v>21.876260829352326</v>
      </c>
      <c r="AA132" s="31">
        <f t="shared" si="37"/>
        <v>21.766782429128227</v>
      </c>
      <c r="AB132" s="31">
        <f t="shared" si="38"/>
        <v>21.456058384016565</v>
      </c>
      <c r="AC132" s="31">
        <f t="shared" si="39"/>
        <v>21.875495579254192</v>
      </c>
      <c r="AD132" s="31">
        <f t="shared" si="40"/>
        <v>15.952076556002179</v>
      </c>
      <c r="AE132" s="31">
        <f t="shared" si="41"/>
        <v>11.014825202608295</v>
      </c>
    </row>
    <row r="133" spans="15:31" x14ac:dyDescent="0.35">
      <c r="O133" s="18">
        <v>117</v>
      </c>
      <c r="P133" s="18">
        <v>132</v>
      </c>
      <c r="Q133" s="19">
        <f t="shared" si="29"/>
        <v>212.43288000000001</v>
      </c>
      <c r="R133" s="25">
        <v>36.197742239999997</v>
      </c>
      <c r="S133" s="25">
        <v>-112.44754880000001</v>
      </c>
      <c r="T133" s="31">
        <f t="shared" si="30"/>
        <v>8.3861502118673705</v>
      </c>
      <c r="U133" s="31">
        <f t="shared" si="31"/>
        <v>8.7627767999099593</v>
      </c>
      <c r="V133" s="31">
        <f t="shared" si="32"/>
        <v>10.567661510505218</v>
      </c>
      <c r="W133" s="31">
        <f t="shared" si="33"/>
        <v>11.972245660452957</v>
      </c>
      <c r="X133" s="31">
        <f t="shared" si="34"/>
        <v>14.761173862871225</v>
      </c>
      <c r="Y133" s="31">
        <f t="shared" si="35"/>
        <v>18.445362792162481</v>
      </c>
      <c r="Z133" s="31">
        <f t="shared" si="36"/>
        <v>21.89036964761625</v>
      </c>
      <c r="AA133" s="31">
        <f t="shared" si="37"/>
        <v>21.778375100001895</v>
      </c>
      <c r="AB133" s="31">
        <f t="shared" si="38"/>
        <v>21.463474438069483</v>
      </c>
      <c r="AC133" s="31">
        <f t="shared" si="39"/>
        <v>21.869299347299911</v>
      </c>
      <c r="AD133" s="31">
        <f t="shared" si="40"/>
        <v>15.946016218626728</v>
      </c>
      <c r="AE133" s="31">
        <f t="shared" si="41"/>
        <v>11.010631168518263</v>
      </c>
    </row>
    <row r="134" spans="15:31" x14ac:dyDescent="0.35">
      <c r="O134" s="18">
        <v>118</v>
      </c>
      <c r="P134" s="18">
        <v>133</v>
      </c>
      <c r="Q134" s="19">
        <f t="shared" si="29"/>
        <v>214.04221999999999</v>
      </c>
      <c r="R134" s="25">
        <v>36.207830970000003</v>
      </c>
      <c r="S134" s="25">
        <v>-112.45551879999999</v>
      </c>
      <c r="T134" s="31">
        <f t="shared" si="30"/>
        <v>8.3874050986952557</v>
      </c>
      <c r="U134" s="31">
        <f t="shared" si="31"/>
        <v>8.7681521359101833</v>
      </c>
      <c r="V134" s="31">
        <f t="shared" si="32"/>
        <v>10.578415529118775</v>
      </c>
      <c r="W134" s="31">
        <f t="shared" si="33"/>
        <v>11.987882057069422</v>
      </c>
      <c r="X134" s="31">
        <f t="shared" si="34"/>
        <v>14.780688686849658</v>
      </c>
      <c r="Y134" s="31">
        <f t="shared" si="35"/>
        <v>18.464438713554205</v>
      </c>
      <c r="Z134" s="31">
        <f t="shared" si="36"/>
        <v>21.904454077705907</v>
      </c>
      <c r="AA134" s="31">
        <f t="shared" si="37"/>
        <v>21.789947548708934</v>
      </c>
      <c r="AB134" s="31">
        <f t="shared" si="38"/>
        <v>21.470875256127357</v>
      </c>
      <c r="AC134" s="31">
        <f t="shared" si="39"/>
        <v>21.863116407679009</v>
      </c>
      <c r="AD134" s="31">
        <f t="shared" si="40"/>
        <v>15.939967991464675</v>
      </c>
      <c r="AE134" s="31">
        <f t="shared" si="41"/>
        <v>11.006444974046637</v>
      </c>
    </row>
    <row r="135" spans="15:31" x14ac:dyDescent="0.35">
      <c r="O135" s="18">
        <v>119</v>
      </c>
      <c r="P135" s="18">
        <v>134</v>
      </c>
      <c r="Q135" s="19">
        <f t="shared" si="29"/>
        <v>215.65155999999999</v>
      </c>
      <c r="R135" s="25">
        <v>36.222196619999998</v>
      </c>
      <c r="S135" s="25">
        <v>-112.4554739</v>
      </c>
      <c r="T135" s="31">
        <f t="shared" si="30"/>
        <v>8.3886576892002669</v>
      </c>
      <c r="U135" s="31">
        <f t="shared" si="31"/>
        <v>8.7735171597104049</v>
      </c>
      <c r="V135" s="31">
        <f t="shared" si="32"/>
        <v>10.589148415036796</v>
      </c>
      <c r="W135" s="31">
        <f t="shared" si="33"/>
        <v>12.003486545544973</v>
      </c>
      <c r="X135" s="31">
        <f t="shared" si="34"/>
        <v>14.80016461539428</v>
      </c>
      <c r="Y135" s="31">
        <f t="shared" si="35"/>
        <v>18.48347999328525</v>
      </c>
      <c r="Z135" s="31">
        <f t="shared" si="36"/>
        <v>21.91851416177812</v>
      </c>
      <c r="AA135" s="31">
        <f t="shared" si="37"/>
        <v>21.801499810524739</v>
      </c>
      <c r="AB135" s="31">
        <f t="shared" si="38"/>
        <v>21.478260869491955</v>
      </c>
      <c r="AC135" s="31">
        <f t="shared" si="39"/>
        <v>21.856946731876398</v>
      </c>
      <c r="AD135" s="31">
        <f t="shared" si="40"/>
        <v>15.933931850316499</v>
      </c>
      <c r="AE135" s="31">
        <f t="shared" si="41"/>
        <v>11.002266604539363</v>
      </c>
    </row>
    <row r="136" spans="15:31" x14ac:dyDescent="0.35">
      <c r="O136" s="18">
        <v>120</v>
      </c>
      <c r="P136" s="18">
        <v>135</v>
      </c>
      <c r="Q136" s="19">
        <f t="shared" si="29"/>
        <v>217.26089999999999</v>
      </c>
      <c r="R136" s="25">
        <v>36.235106080000001</v>
      </c>
      <c r="S136" s="25">
        <v>-112.4621918</v>
      </c>
      <c r="T136" s="31">
        <f t="shared" si="30"/>
        <v>8.3899079875844542</v>
      </c>
      <c r="U136" s="31">
        <f t="shared" si="31"/>
        <v>8.7788718910938481</v>
      </c>
      <c r="V136" s="31">
        <f t="shared" si="32"/>
        <v>10.599860209787089</v>
      </c>
      <c r="W136" s="31">
        <f t="shared" si="33"/>
        <v>12.019059190992401</v>
      </c>
      <c r="X136" s="31">
        <f t="shared" si="34"/>
        <v>14.819601726028454</v>
      </c>
      <c r="Y136" s="31">
        <f t="shared" si="35"/>
        <v>18.502486694264491</v>
      </c>
      <c r="Z136" s="31">
        <f t="shared" si="36"/>
        <v>21.932549941916854</v>
      </c>
      <c r="AA136" s="31">
        <f t="shared" si="37"/>
        <v>21.813031920663164</v>
      </c>
      <c r="AB136" s="31">
        <f t="shared" si="38"/>
        <v>21.48563130940072</v>
      </c>
      <c r="AC136" s="31">
        <f t="shared" si="39"/>
        <v>21.850790291438159</v>
      </c>
      <c r="AD136" s="31">
        <f t="shared" si="40"/>
        <v>15.927907771031037</v>
      </c>
      <c r="AE136" s="31">
        <f t="shared" si="41"/>
        <v>10.998096045369772</v>
      </c>
    </row>
    <row r="137" spans="15:31" x14ac:dyDescent="0.35">
      <c r="O137" s="18">
        <v>121</v>
      </c>
      <c r="P137" s="18">
        <v>136</v>
      </c>
      <c r="Q137" s="19">
        <f t="shared" si="29"/>
        <v>218.87024</v>
      </c>
      <c r="R137" s="25">
        <v>36.240541210000004</v>
      </c>
      <c r="S137" s="25">
        <v>-112.4776313</v>
      </c>
      <c r="T137" s="31">
        <f t="shared" si="30"/>
        <v>8.3911559980421817</v>
      </c>
      <c r="U137" s="31">
        <f t="shared" si="31"/>
        <v>8.7842163498057833</v>
      </c>
      <c r="V137" s="31">
        <f t="shared" si="32"/>
        <v>10.610550954815855</v>
      </c>
      <c r="W137" s="31">
        <f t="shared" si="33"/>
        <v>12.034600058391632</v>
      </c>
      <c r="X137" s="31">
        <f t="shared" si="34"/>
        <v>14.839000096121032</v>
      </c>
      <c r="Y137" s="31">
        <f t="shared" si="35"/>
        <v>18.521458879286548</v>
      </c>
      <c r="Z137" s="31">
        <f t="shared" si="36"/>
        <v>21.946561460133317</v>
      </c>
      <c r="AA137" s="31">
        <f t="shared" si="37"/>
        <v>21.824543914276642</v>
      </c>
      <c r="AB137" s="31">
        <f t="shared" si="38"/>
        <v>21.492986607026932</v>
      </c>
      <c r="AC137" s="31">
        <f t="shared" si="39"/>
        <v>21.844647057971404</v>
      </c>
      <c r="AD137" s="31">
        <f t="shared" si="40"/>
        <v>15.921895729505383</v>
      </c>
      <c r="AE137" s="31">
        <f t="shared" si="41"/>
        <v>10.993933281938538</v>
      </c>
    </row>
    <row r="138" spans="15:31" x14ac:dyDescent="0.35">
      <c r="O138" s="18">
        <v>122</v>
      </c>
      <c r="P138" s="18">
        <v>137</v>
      </c>
      <c r="Q138" s="19">
        <f t="shared" si="29"/>
        <v>220.47958</v>
      </c>
      <c r="R138" s="25">
        <v>36.24285648</v>
      </c>
      <c r="S138" s="25">
        <v>-112.4951683</v>
      </c>
      <c r="T138" s="31">
        <f t="shared" si="30"/>
        <v>8.3924017247601324</v>
      </c>
      <c r="U138" s="31">
        <f t="shared" si="31"/>
        <v>8.7895505555535998</v>
      </c>
      <c r="V138" s="31">
        <f t="shared" si="32"/>
        <v>10.621220691487849</v>
      </c>
      <c r="W138" s="31">
        <f t="shared" si="33"/>
        <v>12.050109212589987</v>
      </c>
      <c r="X138" s="31">
        <f t="shared" si="34"/>
        <v>14.858359802886653</v>
      </c>
      <c r="Y138" s="31">
        <f t="shared" si="35"/>
        <v>18.540396611032019</v>
      </c>
      <c r="Z138" s="31">
        <f t="shared" si="36"/>
        <v>21.960548758366102</v>
      </c>
      <c r="AA138" s="31">
        <f t="shared" si="37"/>
        <v>21.836035826456289</v>
      </c>
      <c r="AB138" s="31">
        <f t="shared" si="38"/>
        <v>21.500326793479822</v>
      </c>
      <c r="AC138" s="31">
        <f t="shared" si="39"/>
        <v>21.838517003144165</v>
      </c>
      <c r="AD138" s="31">
        <f t="shared" si="40"/>
        <v>15.915895701684796</v>
      </c>
      <c r="AE138" s="31">
        <f t="shared" si="41"/>
        <v>10.989778299673629</v>
      </c>
    </row>
    <row r="139" spans="15:31" x14ac:dyDescent="0.35">
      <c r="O139" s="18">
        <v>123</v>
      </c>
      <c r="P139" s="18">
        <v>138</v>
      </c>
      <c r="Q139" s="19">
        <f t="shared" si="29"/>
        <v>222.08892</v>
      </c>
      <c r="R139" s="25">
        <v>36.244290640000003</v>
      </c>
      <c r="S139" s="25">
        <v>-112.5124545</v>
      </c>
      <c r="T139" s="31">
        <f t="shared" si="30"/>
        <v>8.3936451719173348</v>
      </c>
      <c r="U139" s="31">
        <f t="shared" si="31"/>
        <v>8.7948745280068792</v>
      </c>
      <c r="V139" s="31">
        <f t="shared" si="32"/>
        <v>10.631869461086547</v>
      </c>
      <c r="W139" s="31">
        <f t="shared" si="33"/>
        <v>12.065586718302455</v>
      </c>
      <c r="X139" s="31">
        <f t="shared" si="34"/>
        <v>14.877680923386063</v>
      </c>
      <c r="Y139" s="31">
        <f t="shared" si="35"/>
        <v>18.559299952067672</v>
      </c>
      <c r="Z139" s="31">
        <f t="shared" si="36"/>
        <v>21.974511878481316</v>
      </c>
      <c r="AA139" s="31">
        <f t="shared" si="37"/>
        <v>21.847507692232004</v>
      </c>
      <c r="AB139" s="31">
        <f t="shared" si="38"/>
        <v>21.50765189980471</v>
      </c>
      <c r="AC139" s="31">
        <f t="shared" si="39"/>
        <v>21.832400098685248</v>
      </c>
      <c r="AD139" s="31">
        <f t="shared" si="40"/>
        <v>15.909907663562608</v>
      </c>
      <c r="AE139" s="31">
        <f t="shared" si="41"/>
        <v>10.985631084030246</v>
      </c>
    </row>
    <row r="140" spans="15:31" x14ac:dyDescent="0.35">
      <c r="O140" s="18">
        <v>124</v>
      </c>
      <c r="P140" s="18">
        <v>139</v>
      </c>
      <c r="Q140" s="19">
        <f t="shared" si="29"/>
        <v>223.69826</v>
      </c>
      <c r="R140" s="25">
        <v>36.252380299999999</v>
      </c>
      <c r="S140" s="25">
        <v>-112.525509</v>
      </c>
      <c r="T140" s="31">
        <f t="shared" si="30"/>
        <v>8.3948863436851671</v>
      </c>
      <c r="U140" s="31">
        <f t="shared" si="31"/>
        <v>8.8001882867974714</v>
      </c>
      <c r="V140" s="31">
        <f t="shared" si="32"/>
        <v>10.642497304814286</v>
      </c>
      <c r="W140" s="31">
        <f t="shared" si="33"/>
        <v>12.081032640111971</v>
      </c>
      <c r="X140" s="31">
        <f t="shared" si="34"/>
        <v>14.896963534526419</v>
      </c>
      <c r="Y140" s="31">
        <f t="shared" si="35"/>
        <v>18.578168964846647</v>
      </c>
      <c r="Z140" s="31">
        <f t="shared" si="36"/>
        <v>21.988450862272678</v>
      </c>
      <c r="AA140" s="31">
        <f t="shared" si="37"/>
        <v>21.858959546572581</v>
      </c>
      <c r="AB140" s="31">
        <f t="shared" si="38"/>
        <v>21.514961956983132</v>
      </c>
      <c r="AC140" s="31">
        <f t="shared" si="39"/>
        <v>21.826296316384109</v>
      </c>
      <c r="AD140" s="31">
        <f t="shared" si="40"/>
        <v>15.903931591180115</v>
      </c>
      <c r="AE140" s="31">
        <f t="shared" si="41"/>
        <v>10.981491620490779</v>
      </c>
    </row>
    <row r="141" spans="15:31" x14ac:dyDescent="0.35">
      <c r="O141" s="18">
        <v>125</v>
      </c>
      <c r="P141" s="18">
        <v>140</v>
      </c>
      <c r="Q141" s="19">
        <f t="shared" si="29"/>
        <v>225.30760000000001</v>
      </c>
      <c r="R141" s="25">
        <v>36.265664700000002</v>
      </c>
      <c r="S141" s="25">
        <v>-112.52972939999999</v>
      </c>
      <c r="T141" s="31">
        <f t="shared" si="30"/>
        <v>8.3961252442273722</v>
      </c>
      <c r="U141" s="31">
        <f t="shared" si="31"/>
        <v>8.8054918515195642</v>
      </c>
      <c r="V141" s="31">
        <f t="shared" si="32"/>
        <v>10.653104263792448</v>
      </c>
      <c r="W141" s="31">
        <f t="shared" si="33"/>
        <v>12.096447042469677</v>
      </c>
      <c r="X141" s="31">
        <f t="shared" si="34"/>
        <v>14.916207713061583</v>
      </c>
      <c r="Y141" s="31">
        <f t="shared" si="35"/>
        <v>18.597003711708687</v>
      </c>
      <c r="Z141" s="31">
        <f t="shared" si="36"/>
        <v>22.002365751461681</v>
      </c>
      <c r="AA141" s="31">
        <f t="shared" si="37"/>
        <v>21.870391424385815</v>
      </c>
      <c r="AB141" s="31">
        <f t="shared" si="38"/>
        <v>21.522256995932977</v>
      </c>
      <c r="AC141" s="31">
        <f t="shared" si="39"/>
        <v>21.820205628090726</v>
      </c>
      <c r="AD141" s="31">
        <f t="shared" si="40"/>
        <v>15.897967460626493</v>
      </c>
      <c r="AE141" s="31">
        <f t="shared" si="41"/>
        <v>10.977359894564756</v>
      </c>
    </row>
    <row r="142" spans="15:31" x14ac:dyDescent="0.35">
      <c r="O142" s="18">
        <v>126</v>
      </c>
      <c r="P142" s="18">
        <v>141</v>
      </c>
      <c r="Q142" s="19">
        <f t="shared" si="29"/>
        <v>226.91694000000001</v>
      </c>
      <c r="R142" s="25">
        <v>36.275985439999999</v>
      </c>
      <c r="S142" s="25">
        <v>-112.519058</v>
      </c>
      <c r="T142" s="31">
        <f t="shared" si="30"/>
        <v>8.3973618777000762</v>
      </c>
      <c r="U142" s="31">
        <f t="shared" si="31"/>
        <v>8.8107852417297483</v>
      </c>
      <c r="V142" s="31">
        <f t="shared" si="32"/>
        <v>10.663690379061601</v>
      </c>
      <c r="W142" s="31">
        <f t="shared" si="33"/>
        <v>12.111829989695194</v>
      </c>
      <c r="X142" s="31">
        <f t="shared" si="34"/>
        <v>14.935413535592449</v>
      </c>
      <c r="Y142" s="31">
        <f t="shared" si="35"/>
        <v>18.615804254880302</v>
      </c>
      <c r="Z142" s="31">
        <f t="shared" si="36"/>
        <v>22.016256587697697</v>
      </c>
      <c r="AA142" s="31">
        <f t="shared" si="37"/>
        <v>21.881803360518603</v>
      </c>
      <c r="AB142" s="31">
        <f t="shared" si="38"/>
        <v>21.529537047508612</v>
      </c>
      <c r="AC142" s="31">
        <f t="shared" si="39"/>
        <v>21.81412800571545</v>
      </c>
      <c r="AD142" s="31">
        <f t="shared" si="40"/>
        <v>15.8920152480387</v>
      </c>
      <c r="AE142" s="31">
        <f t="shared" si="41"/>
        <v>10.973235891788789</v>
      </c>
    </row>
    <row r="143" spans="15:31" x14ac:dyDescent="0.35">
      <c r="O143" s="18">
        <v>127</v>
      </c>
      <c r="P143" s="18">
        <v>142</v>
      </c>
      <c r="Q143" s="19">
        <f t="shared" si="29"/>
        <v>228.52627999999999</v>
      </c>
      <c r="R143" s="25">
        <v>36.283010869999998</v>
      </c>
      <c r="S143" s="25">
        <v>-112.5038649</v>
      </c>
      <c r="T143" s="31">
        <f t="shared" si="30"/>
        <v>8.3985962482518008</v>
      </c>
      <c r="U143" s="31">
        <f t="shared" si="31"/>
        <v>8.8160684769471054</v>
      </c>
      <c r="V143" s="31">
        <f t="shared" si="32"/>
        <v>10.674255691581667</v>
      </c>
      <c r="W143" s="31">
        <f t="shared" si="33"/>
        <v>12.127181545976891</v>
      </c>
      <c r="X143" s="31">
        <f t="shared" si="34"/>
        <v>14.954581078567227</v>
      </c>
      <c r="Y143" s="31">
        <f t="shared" si="35"/>
        <v>18.63457065647502</v>
      </c>
      <c r="Z143" s="31">
        <f t="shared" si="36"/>
        <v>22.03012341255809</v>
      </c>
      <c r="AA143" s="31">
        <f t="shared" si="37"/>
        <v>21.893195389757068</v>
      </c>
      <c r="AB143" s="31">
        <f t="shared" si="38"/>
        <v>21.53680214250101</v>
      </c>
      <c r="AC143" s="31">
        <f t="shared" si="39"/>
        <v>21.808063421228908</v>
      </c>
      <c r="AD143" s="31">
        <f t="shared" si="40"/>
        <v>15.886074929601374</v>
      </c>
      <c r="AE143" s="31">
        <f t="shared" si="41"/>
        <v>10.969119597726531</v>
      </c>
    </row>
    <row r="144" spans="15:31" x14ac:dyDescent="0.35">
      <c r="O144" s="18">
        <v>128</v>
      </c>
      <c r="P144" s="18">
        <v>143</v>
      </c>
      <c r="Q144" s="19">
        <f t="shared" si="29"/>
        <v>230.13561999999999</v>
      </c>
      <c r="R144" s="25">
        <v>36.295982350000003</v>
      </c>
      <c r="S144" s="25">
        <v>-112.4971022</v>
      </c>
      <c r="T144" s="31">
        <f t="shared" si="30"/>
        <v>8.3998283600234736</v>
      </c>
      <c r="U144" s="31">
        <f t="shared" si="31"/>
        <v>8.8213415766532641</v>
      </c>
      <c r="V144" s="31">
        <f t="shared" si="32"/>
        <v>10.684800242232077</v>
      </c>
      <c r="W144" s="31">
        <f t="shared" si="33"/>
        <v>12.142501775372152</v>
      </c>
      <c r="X144" s="31">
        <f t="shared" si="34"/>
        <v>14.97371041828176</v>
      </c>
      <c r="Y144" s="31">
        <f t="shared" si="35"/>
        <v>18.65330297849356</v>
      </c>
      <c r="Z144" s="31">
        <f t="shared" si="36"/>
        <v>22.043966267548367</v>
      </c>
      <c r="AA144" s="31">
        <f t="shared" si="37"/>
        <v>21.904567546826641</v>
      </c>
      <c r="AB144" s="31">
        <f t="shared" si="38"/>
        <v>21.544052311637898</v>
      </c>
      <c r="AC144" s="31">
        <f t="shared" si="39"/>
        <v>21.802011846661852</v>
      </c>
      <c r="AD144" s="31">
        <f t="shared" si="40"/>
        <v>15.880146481546749</v>
      </c>
      <c r="AE144" s="31">
        <f t="shared" si="41"/>
        <v>10.965010997968609</v>
      </c>
    </row>
    <row r="145" spans="15:31" x14ac:dyDescent="0.35">
      <c r="O145" s="18">
        <v>129</v>
      </c>
      <c r="P145" s="18">
        <v>144</v>
      </c>
      <c r="Q145" s="19">
        <f t="shared" si="29"/>
        <v>231.74495999999999</v>
      </c>
      <c r="R145" s="25">
        <v>36.307813439999997</v>
      </c>
      <c r="S145" s="25">
        <v>-112.4882163</v>
      </c>
      <c r="T145" s="31">
        <f t="shared" si="30"/>
        <v>8.4010582171484476</v>
      </c>
      <c r="U145" s="31">
        <f t="shared" si="31"/>
        <v>8.8266045602924876</v>
      </c>
      <c r="V145" s="31">
        <f t="shared" si="32"/>
        <v>10.69532407181193</v>
      </c>
      <c r="W145" s="31">
        <f t="shared" si="33"/>
        <v>12.157790741807641</v>
      </c>
      <c r="X145" s="31">
        <f t="shared" si="34"/>
        <v>14.992801630879823</v>
      </c>
      <c r="Y145" s="31">
        <f t="shared" si="35"/>
        <v>18.672001282824056</v>
      </c>
      <c r="Z145" s="31">
        <f t="shared" si="36"/>
        <v>22.057785194102291</v>
      </c>
      <c r="AA145" s="31">
        <f t="shared" si="37"/>
        <v>21.91591986639218</v>
      </c>
      <c r="AB145" s="31">
        <f t="shared" si="38"/>
        <v>21.551287585583861</v>
      </c>
      <c r="AC145" s="31">
        <f t="shared" si="39"/>
        <v>21.795973254105025</v>
      </c>
      <c r="AD145" s="31">
        <f t="shared" si="40"/>
        <v>15.874229880154552</v>
      </c>
      <c r="AE145" s="31">
        <f t="shared" si="41"/>
        <v>10.960910078132596</v>
      </c>
    </row>
    <row r="146" spans="15:31" x14ac:dyDescent="0.35">
      <c r="O146" s="18">
        <v>130</v>
      </c>
      <c r="P146" s="18">
        <v>145</v>
      </c>
      <c r="Q146" s="19">
        <f t="shared" si="29"/>
        <v>233.35429999999999</v>
      </c>
      <c r="R146" s="25">
        <v>36.317866479999999</v>
      </c>
      <c r="S146" s="25">
        <v>-112.4755248</v>
      </c>
      <c r="T146" s="31">
        <f t="shared" si="30"/>
        <v>8.4022858237525089</v>
      </c>
      <c r="U146" s="31">
        <f t="shared" si="31"/>
        <v>8.8318574472717248</v>
      </c>
      <c r="V146" s="31">
        <f t="shared" si="32"/>
        <v>10.705827221040151</v>
      </c>
      <c r="W146" s="31">
        <f t="shared" si="33"/>
        <v>12.173048509079576</v>
      </c>
      <c r="X146" s="31">
        <f t="shared" si="34"/>
        <v>15.011854792353432</v>
      </c>
      <c r="Y146" s="31">
        <f t="shared" si="35"/>
        <v>18.690665631242251</v>
      </c>
      <c r="Z146" s="31">
        <f t="shared" si="36"/>
        <v>22.071580233581997</v>
      </c>
      <c r="AA146" s="31">
        <f t="shared" si="37"/>
        <v>21.927252383058082</v>
      </c>
      <c r="AB146" s="31">
        <f t="shared" si="38"/>
        <v>21.558507994940491</v>
      </c>
      <c r="AC146" s="31">
        <f t="shared" si="39"/>
        <v>21.789947615709053</v>
      </c>
      <c r="AD146" s="31">
        <f t="shared" si="40"/>
        <v>15.868325101751902</v>
      </c>
      <c r="AE146" s="31">
        <f t="shared" si="41"/>
        <v>10.956816823862944</v>
      </c>
    </row>
    <row r="147" spans="15:31" x14ac:dyDescent="0.35">
      <c r="O147" s="18">
        <v>131</v>
      </c>
      <c r="P147" s="18">
        <v>146</v>
      </c>
      <c r="Q147" s="19">
        <f t="shared" si="29"/>
        <v>234.96364</v>
      </c>
      <c r="R147" s="25">
        <v>36.328066489999998</v>
      </c>
      <c r="S147" s="25">
        <v>-112.4630554</v>
      </c>
      <c r="T147" s="31">
        <f t="shared" si="30"/>
        <v>8.4035111839538956</v>
      </c>
      <c r="U147" s="31">
        <f t="shared" si="31"/>
        <v>8.8371002569607029</v>
      </c>
      <c r="V147" s="31">
        <f t="shared" si="32"/>
        <v>10.716309730555647</v>
      </c>
      <c r="W147" s="31">
        <f t="shared" si="33"/>
        <v>12.188275140853987</v>
      </c>
      <c r="X147" s="31">
        <f t="shared" si="34"/>
        <v>15.030869978543134</v>
      </c>
      <c r="Y147" s="31">
        <f t="shared" si="35"/>
        <v>18.709296085411701</v>
      </c>
      <c r="Z147" s="31">
        <f t="shared" si="36"/>
        <v>22.08535142727812</v>
      </c>
      <c r="AA147" s="31">
        <f t="shared" si="37"/>
        <v>21.938565131368364</v>
      </c>
      <c r="AB147" s="31">
        <f t="shared" si="38"/>
        <v>21.565713570246515</v>
      </c>
      <c r="AC147" s="31">
        <f t="shared" si="39"/>
        <v>21.783934903684298</v>
      </c>
      <c r="AD147" s="31">
        <f t="shared" si="40"/>
        <v>15.862432122713233</v>
      </c>
      <c r="AE147" s="31">
        <f t="shared" si="41"/>
        <v>10.952731220830936</v>
      </c>
    </row>
    <row r="148" spans="15:31" x14ac:dyDescent="0.35">
      <c r="O148" s="18">
        <v>132</v>
      </c>
      <c r="P148" s="18">
        <v>147</v>
      </c>
      <c r="Q148" s="19">
        <f t="shared" si="29"/>
        <v>236.57298</v>
      </c>
      <c r="R148" s="25">
        <v>36.340320050000003</v>
      </c>
      <c r="S148" s="25">
        <v>-112.4546644</v>
      </c>
      <c r="T148" s="31">
        <f t="shared" si="30"/>
        <v>8.4047343018633107</v>
      </c>
      <c r="U148" s="31">
        <f t="shared" si="31"/>
        <v>8.8423330086919876</v>
      </c>
      <c r="V148" s="31">
        <f t="shared" si="32"/>
        <v>10.72677164091747</v>
      </c>
      <c r="W148" s="31">
        <f t="shared" si="33"/>
        <v>12.203470700666985</v>
      </c>
      <c r="X148" s="31">
        <f t="shared" si="34"/>
        <v>15.04984726513832</v>
      </c>
      <c r="Y148" s="31">
        <f t="shared" si="35"/>
        <v>18.727892706883985</v>
      </c>
      <c r="Z148" s="31">
        <f t="shared" si="36"/>
        <v>22.099098816409928</v>
      </c>
      <c r="AA148" s="31">
        <f t="shared" si="37"/>
        <v>21.949858145806804</v>
      </c>
      <c r="AB148" s="31">
        <f t="shared" si="38"/>
        <v>21.572904341977907</v>
      </c>
      <c r="AC148" s="31">
        <f t="shared" si="39"/>
        <v>21.777935090300744</v>
      </c>
      <c r="AD148" s="31">
        <f t="shared" si="40"/>
        <v>15.856550919460183</v>
      </c>
      <c r="AE148" s="31">
        <f t="shared" si="41"/>
        <v>10.948653254734644</v>
      </c>
    </row>
    <row r="149" spans="15:31" x14ac:dyDescent="0.35">
      <c r="O149" s="18">
        <v>133</v>
      </c>
      <c r="P149" s="18">
        <v>148</v>
      </c>
      <c r="Q149" s="19">
        <f t="shared" si="29"/>
        <v>238.18232</v>
      </c>
      <c r="R149" s="25">
        <v>36.35471373</v>
      </c>
      <c r="S149" s="25">
        <v>-112.4557195</v>
      </c>
      <c r="T149" s="31">
        <f t="shared" si="30"/>
        <v>8.4059551815839342</v>
      </c>
      <c r="U149" s="31">
        <f t="shared" si="31"/>
        <v>8.8475557217610561</v>
      </c>
      <c r="V149" s="31">
        <f t="shared" si="32"/>
        <v>10.737212992604963</v>
      </c>
      <c r="W149" s="31">
        <f t="shared" si="33"/>
        <v>12.218635251925029</v>
      </c>
      <c r="X149" s="31">
        <f t="shared" si="34"/>
        <v>15.068786727677523</v>
      </c>
      <c r="Y149" s="31">
        <f t="shared" si="35"/>
        <v>18.746455557098905</v>
      </c>
      <c r="Z149" s="31">
        <f t="shared" si="36"/>
        <v>22.112822442125442</v>
      </c>
      <c r="AA149" s="31">
        <f t="shared" si="37"/>
        <v>21.961131460797013</v>
      </c>
      <c r="AB149" s="31">
        <f t="shared" si="38"/>
        <v>21.580080340548037</v>
      </c>
      <c r="AC149" s="31">
        <f t="shared" si="39"/>
        <v>21.771948147887855</v>
      </c>
      <c r="AD149" s="31">
        <f t="shared" si="40"/>
        <v>15.850681468461509</v>
      </c>
      <c r="AE149" s="31">
        <f t="shared" si="41"/>
        <v>10.94458291129887</v>
      </c>
    </row>
    <row r="150" spans="15:31" x14ac:dyDescent="0.35">
      <c r="O150" s="18">
        <v>134</v>
      </c>
      <c r="P150" s="18">
        <v>149</v>
      </c>
      <c r="Q150" s="19">
        <f t="shared" si="29"/>
        <v>239.79166000000001</v>
      </c>
      <c r="R150" s="25">
        <v>36.367143110000001</v>
      </c>
      <c r="S150" s="25">
        <v>-112.4646116</v>
      </c>
      <c r="T150" s="31">
        <f t="shared" si="30"/>
        <v>8.4071738272114374</v>
      </c>
      <c r="U150" s="31">
        <f t="shared" si="31"/>
        <v>8.8527684154263664</v>
      </c>
      <c r="V150" s="31">
        <f t="shared" si="32"/>
        <v>10.747633826017926</v>
      </c>
      <c r="W150" s="31">
        <f t="shared" si="33"/>
        <v>12.233768857905186</v>
      </c>
      <c r="X150" s="31">
        <f t="shared" si="34"/>
        <v>15.087688441548718</v>
      </c>
      <c r="Y150" s="31">
        <f t="shared" si="35"/>
        <v>18.764984697384687</v>
      </c>
      <c r="Z150" s="31">
        <f t="shared" si="36"/>
        <v>22.126522345501542</v>
      </c>
      <c r="AA150" s="31">
        <f t="shared" si="37"/>
        <v>21.972385110702557</v>
      </c>
      <c r="AB150" s="31">
        <f t="shared" si="38"/>
        <v>21.587241596307795</v>
      </c>
      <c r="AC150" s="31">
        <f t="shared" si="39"/>
        <v>21.765974048834458</v>
      </c>
      <c r="AD150" s="31">
        <f t="shared" si="40"/>
        <v>15.84482374623299</v>
      </c>
      <c r="AE150" s="31">
        <f t="shared" si="41"/>
        <v>10.940520176275101</v>
      </c>
    </row>
    <row r="151" spans="15:31" x14ac:dyDescent="0.35">
      <c r="O151" s="18">
        <v>135</v>
      </c>
      <c r="P151" s="18">
        <v>150</v>
      </c>
      <c r="Q151" s="19">
        <f t="shared" si="29"/>
        <v>241.40100000000001</v>
      </c>
      <c r="R151" s="25">
        <v>36.375524929999997</v>
      </c>
      <c r="S151" s="25">
        <v>-112.4790467</v>
      </c>
      <c r="T151" s="31">
        <f t="shared" si="30"/>
        <v>8.4083902428339954</v>
      </c>
      <c r="U151" s="31">
        <f t="shared" si="31"/>
        <v>8.8579711089094335</v>
      </c>
      <c r="V151" s="31">
        <f t="shared" si="32"/>
        <v>10.758034181476773</v>
      </c>
      <c r="W151" s="31">
        <f t="shared" si="33"/>
        <v>12.248871581755402</v>
      </c>
      <c r="X151" s="31">
        <f t="shared" si="34"/>
        <v>15.106552481989624</v>
      </c>
      <c r="Y151" s="31">
        <f t="shared" si="35"/>
        <v>18.783480188958187</v>
      </c>
      <c r="Z151" s="31">
        <f t="shared" si="36"/>
        <v>22.140198567544115</v>
      </c>
      <c r="AA151" s="31">
        <f t="shared" si="37"/>
        <v>21.983619129827062</v>
      </c>
      <c r="AB151" s="31">
        <f t="shared" si="38"/>
        <v>21.594388139545707</v>
      </c>
      <c r="AC151" s="31">
        <f t="shared" si="39"/>
        <v>21.760012765588613</v>
      </c>
      <c r="AD151" s="31">
        <f t="shared" si="40"/>
        <v>15.838977729337332</v>
      </c>
      <c r="AE151" s="31">
        <f t="shared" si="41"/>
        <v>10.93646503544146</v>
      </c>
    </row>
    <row r="152" spans="15:31" x14ac:dyDescent="0.35">
      <c r="O152" s="18">
        <v>136</v>
      </c>
      <c r="P152" s="18">
        <v>151</v>
      </c>
      <c r="Q152" s="19">
        <f t="shared" si="29"/>
        <v>243.01033999999999</v>
      </c>
      <c r="R152" s="25">
        <v>36.382288189999997</v>
      </c>
      <c r="S152" s="25">
        <v>-112.49451259999999</v>
      </c>
      <c r="T152" s="31">
        <f t="shared" si="30"/>
        <v>8.4096044325323067</v>
      </c>
      <c r="U152" s="31">
        <f t="shared" si="31"/>
        <v>8.8631638213948971</v>
      </c>
      <c r="V152" s="31">
        <f t="shared" si="32"/>
        <v>10.768414099222678</v>
      </c>
      <c r="W152" s="31">
        <f t="shared" si="33"/>
        <v>12.263943486494755</v>
      </c>
      <c r="X152" s="31">
        <f t="shared" si="34"/>
        <v>15.125378924088</v>
      </c>
      <c r="Y152" s="31">
        <f t="shared" si="35"/>
        <v>18.801942092925088</v>
      </c>
      <c r="Z152" s="31">
        <f t="shared" si="36"/>
        <v>22.153851149188156</v>
      </c>
      <c r="AA152" s="31">
        <f t="shared" si="37"/>
        <v>21.994833552414313</v>
      </c>
      <c r="AB152" s="31">
        <f t="shared" si="38"/>
        <v>21.601520000488087</v>
      </c>
      <c r="AC152" s="31">
        <f t="shared" si="39"/>
        <v>21.754064270657487</v>
      </c>
      <c r="AD152" s="31">
        <f t="shared" si="40"/>
        <v>15.833143394384072</v>
      </c>
      <c r="AE152" s="31">
        <f t="shared" si="41"/>
        <v>10.932417474602648</v>
      </c>
    </row>
    <row r="153" spans="15:31" x14ac:dyDescent="0.35">
      <c r="O153" s="18">
        <v>137</v>
      </c>
      <c r="P153" s="18">
        <v>152</v>
      </c>
      <c r="Q153" s="19">
        <f t="shared" si="29"/>
        <v>244.61967999999999</v>
      </c>
      <c r="R153" s="25">
        <v>36.388430309999997</v>
      </c>
      <c r="S153" s="25">
        <v>-112.51037530000001</v>
      </c>
      <c r="T153" s="31">
        <f t="shared" si="30"/>
        <v>8.4108164003795967</v>
      </c>
      <c r="U153" s="31">
        <f t="shared" si="31"/>
        <v>8.868346572030589</v>
      </c>
      <c r="V153" s="31">
        <f t="shared" si="32"/>
        <v>10.778773619417741</v>
      </c>
      <c r="W153" s="31">
        <f t="shared" si="33"/>
        <v>12.278984635013732</v>
      </c>
      <c r="X153" s="31">
        <f t="shared" si="34"/>
        <v>15.144167842781947</v>
      </c>
      <c r="Y153" s="31">
        <f t="shared" si="35"/>
        <v>18.820370470280118</v>
      </c>
      <c r="Z153" s="31">
        <f t="shared" si="36"/>
        <v>22.167480131297914</v>
      </c>
      <c r="AA153" s="31">
        <f t="shared" si="37"/>
        <v>22.006028412648362</v>
      </c>
      <c r="AB153" s="31">
        <f t="shared" si="38"/>
        <v>21.608637209299129</v>
      </c>
      <c r="AC153" s="31">
        <f t="shared" si="39"/>
        <v>21.748128536607219</v>
      </c>
      <c r="AD153" s="31">
        <f t="shared" si="40"/>
        <v>15.827320718029492</v>
      </c>
      <c r="AE153" s="31">
        <f t="shared" si="41"/>
        <v>10.928377479589907</v>
      </c>
    </row>
    <row r="154" spans="15:31" x14ac:dyDescent="0.35">
      <c r="O154" s="18">
        <v>138</v>
      </c>
      <c r="P154" s="18">
        <v>153</v>
      </c>
      <c r="Q154" s="19">
        <f t="shared" si="29"/>
        <v>246.22901999999999</v>
      </c>
      <c r="R154" s="25">
        <v>36.394457129999999</v>
      </c>
      <c r="S154" s="25">
        <v>-112.5261868</v>
      </c>
      <c r="T154" s="31">
        <f t="shared" si="30"/>
        <v>8.412026150441644</v>
      </c>
      <c r="U154" s="31">
        <f t="shared" si="31"/>
        <v>8.8735193799276111</v>
      </c>
      <c r="V154" s="31">
        <f t="shared" si="32"/>
        <v>10.789112782145143</v>
      </c>
      <c r="W154" s="31">
        <f t="shared" si="33"/>
        <v>12.293995090074475</v>
      </c>
      <c r="X154" s="31">
        <f t="shared" si="34"/>
        <v>15.162919312860204</v>
      </c>
      <c r="Y154" s="31">
        <f t="shared" si="35"/>
        <v>18.838765381907219</v>
      </c>
      <c r="Z154" s="31">
        <f t="shared" si="36"/>
        <v>22.181085554666989</v>
      </c>
      <c r="AA154" s="31">
        <f t="shared" si="37"/>
        <v>22.017203744653624</v>
      </c>
      <c r="AB154" s="31">
        <f t="shared" si="38"/>
        <v>21.615739796081076</v>
      </c>
      <c r="AC154" s="31">
        <f t="shared" si="39"/>
        <v>21.742205536062805</v>
      </c>
      <c r="AD154" s="31">
        <f t="shared" si="40"/>
        <v>15.821509676976522</v>
      </c>
      <c r="AE154" s="31">
        <f t="shared" si="41"/>
        <v>10.924345036260958</v>
      </c>
    </row>
    <row r="155" spans="15:31" x14ac:dyDescent="0.35">
      <c r="O155" s="18">
        <v>139</v>
      </c>
      <c r="P155" s="18">
        <v>154</v>
      </c>
      <c r="Q155" s="19">
        <f t="shared" si="29"/>
        <v>247.83835999999999</v>
      </c>
      <c r="R155" s="25">
        <v>36.400056890000002</v>
      </c>
      <c r="S155" s="25">
        <v>-112.5422686</v>
      </c>
      <c r="T155" s="31">
        <f t="shared" si="30"/>
        <v>8.4132336867767794</v>
      </c>
      <c r="U155" s="31">
        <f t="shared" si="31"/>
        <v>8.8786822641604015</v>
      </c>
      <c r="V155" s="31">
        <f t="shared" si="32"/>
        <v>10.799431627409287</v>
      </c>
      <c r="W155" s="31">
        <f t="shared" si="33"/>
        <v>12.308974914311058</v>
      </c>
      <c r="X155" s="31">
        <f t="shared" si="34"/>
        <v>15.181633408962448</v>
      </c>
      <c r="Y155" s="31">
        <f t="shared" si="35"/>
        <v>18.857126888579788</v>
      </c>
      <c r="Z155" s="31">
        <f t="shared" si="36"/>
        <v>22.194667460018472</v>
      </c>
      <c r="AA155" s="31">
        <f t="shared" si="37"/>
        <v>22.028359582494993</v>
      </c>
      <c r="AB155" s="31">
        <f t="shared" si="38"/>
        <v>21.622827790874318</v>
      </c>
      <c r="AC155" s="31">
        <f t="shared" si="39"/>
        <v>21.736295241707964</v>
      </c>
      <c r="AD155" s="31">
        <f t="shared" si="40"/>
        <v>15.815710247974641</v>
      </c>
      <c r="AE155" s="31">
        <f t="shared" si="41"/>
        <v>10.920320130499961</v>
      </c>
    </row>
    <row r="156" spans="15:31" x14ac:dyDescent="0.35">
      <c r="O156" s="18">
        <v>140</v>
      </c>
      <c r="P156" s="18">
        <v>155</v>
      </c>
      <c r="Q156" s="19">
        <f t="shared" si="29"/>
        <v>249.4477</v>
      </c>
      <c r="R156" s="25">
        <v>36.400038930000001</v>
      </c>
      <c r="S156" s="25">
        <v>-112.56007</v>
      </c>
      <c r="T156" s="31">
        <f t="shared" si="30"/>
        <v>8.4144390134359135</v>
      </c>
      <c r="U156" s="31">
        <f t="shared" si="31"/>
        <v>8.8838352437668036</v>
      </c>
      <c r="V156" s="31">
        <f t="shared" si="32"/>
        <v>10.809730195135977</v>
      </c>
      <c r="W156" s="31">
        <f t="shared" si="33"/>
        <v>12.32392417022974</v>
      </c>
      <c r="X156" s="31">
        <f t="shared" si="34"/>
        <v>15.200310205579589</v>
      </c>
      <c r="Y156" s="31">
        <f t="shared" si="35"/>
        <v>18.875455050960852</v>
      </c>
      <c r="Z156" s="31">
        <f t="shared" si="36"/>
        <v>22.20822588800506</v>
      </c>
      <c r="AA156" s="31">
        <f t="shared" si="37"/>
        <v>22.039495960177945</v>
      </c>
      <c r="AB156" s="31">
        <f t="shared" si="38"/>
        <v>21.629901223657527</v>
      </c>
      <c r="AC156" s="31">
        <f t="shared" si="39"/>
        <v>21.730397626285018</v>
      </c>
      <c r="AD156" s="31">
        <f t="shared" si="40"/>
        <v>15.809922407819792</v>
      </c>
      <c r="AE156" s="31">
        <f t="shared" si="41"/>
        <v>10.916302748217461</v>
      </c>
    </row>
    <row r="157" spans="15:31" x14ac:dyDescent="0.35">
      <c r="O157" s="18">
        <v>141</v>
      </c>
      <c r="P157" s="18">
        <v>156</v>
      </c>
      <c r="Q157" s="19">
        <f t="shared" si="29"/>
        <v>251.05704</v>
      </c>
      <c r="R157" s="25">
        <v>36.397121329999997</v>
      </c>
      <c r="S157" s="25">
        <v>-112.57749680000001</v>
      </c>
      <c r="T157" s="31">
        <f t="shared" si="30"/>
        <v>8.4156421344625443</v>
      </c>
      <c r="U157" s="31">
        <f t="shared" si="31"/>
        <v>8.8889783377481404</v>
      </c>
      <c r="V157" s="31">
        <f t="shared" si="32"/>
        <v>10.820008525172547</v>
      </c>
      <c r="W157" s="31">
        <f t="shared" si="33"/>
        <v>12.338842920209228</v>
      </c>
      <c r="X157" s="31">
        <f t="shared" si="34"/>
        <v>15.218949777054069</v>
      </c>
      <c r="Y157" s="31">
        <f t="shared" si="35"/>
        <v>18.893749929603267</v>
      </c>
      <c r="Z157" s="31">
        <f t="shared" si="36"/>
        <v>22.221760879209182</v>
      </c>
      <c r="AA157" s="31">
        <f t="shared" si="37"/>
        <v>22.050612911648624</v>
      </c>
      <c r="AB157" s="31">
        <f t="shared" si="38"/>
        <v>21.636960124347787</v>
      </c>
      <c r="AC157" s="31">
        <f t="shared" si="39"/>
        <v>21.724512662594762</v>
      </c>
      <c r="AD157" s="31">
        <f t="shared" si="40"/>
        <v>15.804146133354287</v>
      </c>
      <c r="AE157" s="31">
        <f t="shared" si="41"/>
        <v>10.912292875350339</v>
      </c>
    </row>
    <row r="158" spans="15:31" x14ac:dyDescent="0.35">
      <c r="O158" s="18">
        <v>142</v>
      </c>
      <c r="P158" s="18">
        <v>157</v>
      </c>
      <c r="Q158" s="19">
        <f t="shared" si="29"/>
        <v>252.66638</v>
      </c>
      <c r="R158" s="25">
        <v>36.396792810000001</v>
      </c>
      <c r="S158" s="25">
        <v>-112.5947591</v>
      </c>
      <c r="T158" s="31">
        <f t="shared" si="30"/>
        <v>8.4168430538927641</v>
      </c>
      <c r="U158" s="31">
        <f t="shared" si="31"/>
        <v>8.894111565069279</v>
      </c>
      <c r="V158" s="31">
        <f t="shared" si="32"/>
        <v>10.830266657288034</v>
      </c>
      <c r="W158" s="31">
        <f t="shared" si="33"/>
        <v>12.353731226500933</v>
      </c>
      <c r="X158" s="31">
        <f t="shared" si="34"/>
        <v>15.237552197580156</v>
      </c>
      <c r="Y158" s="31">
        <f t="shared" si="35"/>
        <v>18.91201158494993</v>
      </c>
      <c r="Z158" s="31">
        <f t="shared" si="36"/>
        <v>22.235272474143105</v>
      </c>
      <c r="AA158" s="31">
        <f t="shared" si="37"/>
        <v>22.061710470793972</v>
      </c>
      <c r="AB158" s="31">
        <f t="shared" si="38"/>
        <v>21.644004522800721</v>
      </c>
      <c r="AC158" s="31">
        <f t="shared" si="39"/>
        <v>21.718640323496334</v>
      </c>
      <c r="AD158" s="31">
        <f t="shared" si="40"/>
        <v>15.79838140146671</v>
      </c>
      <c r="AE158" s="31">
        <f t="shared" si="41"/>
        <v>10.908290497861763</v>
      </c>
    </row>
    <row r="159" spans="15:31" x14ac:dyDescent="0.35">
      <c r="O159" s="18">
        <v>143</v>
      </c>
      <c r="P159" s="18">
        <v>158</v>
      </c>
      <c r="Q159" s="19">
        <f t="shared" si="29"/>
        <v>254.27572000000001</v>
      </c>
      <c r="R159" s="25">
        <v>36.392668299999997</v>
      </c>
      <c r="S159" s="25">
        <v>-112.611335</v>
      </c>
      <c r="T159" s="31">
        <f t="shared" si="30"/>
        <v>8.4180417757552846</v>
      </c>
      <c r="U159" s="31">
        <f t="shared" si="31"/>
        <v>8.8992349446587067</v>
      </c>
      <c r="V159" s="31">
        <f t="shared" si="32"/>
        <v>10.840504631173324</v>
      </c>
      <c r="W159" s="31">
        <f t="shared" si="33"/>
        <v>12.368589151229244</v>
      </c>
      <c r="X159" s="31">
        <f t="shared" si="34"/>
        <v>15.25611754120424</v>
      </c>
      <c r="Y159" s="31">
        <f t="shared" si="35"/>
        <v>18.930240077333984</v>
      </c>
      <c r="Z159" s="31">
        <f t="shared" si="36"/>
        <v>22.248760713249084</v>
      </c>
      <c r="AA159" s="31">
        <f t="shared" si="37"/>
        <v>22.072788671441813</v>
      </c>
      <c r="AB159" s="31">
        <f t="shared" si="38"/>
        <v>21.651034448810606</v>
      </c>
      <c r="AC159" s="31">
        <f t="shared" si="39"/>
        <v>21.712780581907104</v>
      </c>
      <c r="AD159" s="31">
        <f t="shared" si="40"/>
        <v>15.792628189091833</v>
      </c>
      <c r="AE159" s="31">
        <f t="shared" si="41"/>
        <v>10.904295601741138</v>
      </c>
    </row>
    <row r="160" spans="15:31" x14ac:dyDescent="0.35">
      <c r="O160" s="18">
        <v>144</v>
      </c>
      <c r="P160" s="18">
        <v>159</v>
      </c>
      <c r="Q160" s="19">
        <f t="shared" si="29"/>
        <v>255.88506000000001</v>
      </c>
      <c r="R160" s="25">
        <v>36.39177815</v>
      </c>
      <c r="S160" s="25">
        <v>-112.6291622</v>
      </c>
      <c r="T160" s="31">
        <f t="shared" si="30"/>
        <v>8.4192383040714471</v>
      </c>
      <c r="U160" s="31">
        <f t="shared" si="31"/>
        <v>8.9043484954085965</v>
      </c>
      <c r="V160" s="31">
        <f t="shared" si="32"/>
        <v>10.850722486441303</v>
      </c>
      <c r="W160" s="31">
        <f t="shared" si="33"/>
        <v>12.383416756391764</v>
      </c>
      <c r="X160" s="31">
        <f t="shared" si="34"/>
        <v>15.274645881825125</v>
      </c>
      <c r="Y160" s="31">
        <f t="shared" si="35"/>
        <v>18.948435466978992</v>
      </c>
      <c r="Z160" s="31">
        <f t="shared" si="36"/>
        <v>22.262225636899455</v>
      </c>
      <c r="AA160" s="31">
        <f t="shared" si="37"/>
        <v>22.083847547360961</v>
      </c>
      <c r="AB160" s="31">
        <f t="shared" si="38"/>
        <v>21.658049932110522</v>
      </c>
      <c r="AC160" s="31">
        <f t="shared" si="39"/>
        <v>21.706933410802538</v>
      </c>
      <c r="AD160" s="31">
        <f t="shared" si="40"/>
        <v>15.78688647321051</v>
      </c>
      <c r="AE160" s="31">
        <f t="shared" si="41"/>
        <v>10.90030817300406</v>
      </c>
    </row>
    <row r="161" spans="15:31" x14ac:dyDescent="0.35">
      <c r="O161" s="18">
        <v>145</v>
      </c>
      <c r="P161" s="18">
        <v>160</v>
      </c>
      <c r="Q161" s="19">
        <f t="shared" si="29"/>
        <v>257.49439999999998</v>
      </c>
      <c r="R161" s="25">
        <v>36.385751110000001</v>
      </c>
      <c r="S161" s="25">
        <v>-112.64511090000001</v>
      </c>
      <c r="T161" s="31">
        <f t="shared" si="30"/>
        <v>8.4204326428552303</v>
      </c>
      <c r="U161" s="31">
        <f t="shared" si="31"/>
        <v>8.9094522361748787</v>
      </c>
      <c r="V161" s="31">
        <f t="shared" si="32"/>
        <v>10.860920262627017</v>
      </c>
      <c r="W161" s="31">
        <f t="shared" si="33"/>
        <v>12.398214103859591</v>
      </c>
      <c r="X161" s="31">
        <f t="shared" si="34"/>
        <v>15.293137293194327</v>
      </c>
      <c r="Y161" s="31">
        <f t="shared" si="35"/>
        <v>18.966597813999165</v>
      </c>
      <c r="Z161" s="31">
        <f t="shared" si="36"/>
        <v>22.275667285396771</v>
      </c>
      <c r="AA161" s="31">
        <f t="shared" si="37"/>
        <v>22.094887132261324</v>
      </c>
      <c r="AB161" s="31">
        <f t="shared" si="38"/>
        <v>21.665051002372454</v>
      </c>
      <c r="AC161" s="31">
        <f t="shared" si="39"/>
        <v>21.701098783216068</v>
      </c>
      <c r="AD161" s="31">
        <f t="shared" si="40"/>
        <v>15.781156230849604</v>
      </c>
      <c r="AE161" s="31">
        <f t="shared" si="41"/>
        <v>10.896328197692267</v>
      </c>
    </row>
    <row r="162" spans="15:31" x14ac:dyDescent="0.35">
      <c r="O162" s="18">
        <v>146</v>
      </c>
      <c r="P162" s="18">
        <v>161</v>
      </c>
      <c r="Q162" s="19">
        <f t="shared" si="29"/>
        <v>259.10374000000002</v>
      </c>
      <c r="R162" s="25">
        <v>36.372247989999998</v>
      </c>
      <c r="S162" s="25">
        <v>-112.6499948</v>
      </c>
      <c r="T162" s="31">
        <f t="shared" si="30"/>
        <v>8.4216247961132673</v>
      </c>
      <c r="U162" s="31">
        <f t="shared" si="31"/>
        <v>8.9145461857773078</v>
      </c>
      <c r="V162" s="31">
        <f t="shared" si="32"/>
        <v>10.871097999187823</v>
      </c>
      <c r="W162" s="31">
        <f t="shared" si="33"/>
        <v>12.412981255377561</v>
      </c>
      <c r="X162" s="31">
        <f t="shared" si="34"/>
        <v>15.31159184891637</v>
      </c>
      <c r="Y162" s="31">
        <f t="shared" si="35"/>
        <v>18.984727178399535</v>
      </c>
      <c r="Z162" s="31">
        <f t="shared" si="36"/>
        <v>22.289085698973921</v>
      </c>
      <c r="AA162" s="31">
        <f t="shared" si="37"/>
        <v>22.105907459794011</v>
      </c>
      <c r="AB162" s="31">
        <f t="shared" si="38"/>
        <v>21.672037689207428</v>
      </c>
      <c r="AC162" s="31">
        <f t="shared" si="39"/>
        <v>21.695276672238982</v>
      </c>
      <c r="AD162" s="31">
        <f t="shared" si="40"/>
        <v>15.77543743908188</v>
      </c>
      <c r="AE162" s="31">
        <f t="shared" si="41"/>
        <v>10.892355661873582</v>
      </c>
    </row>
    <row r="163" spans="15:31" x14ac:dyDescent="0.35">
      <c r="O163" s="18">
        <v>147</v>
      </c>
      <c r="P163" s="18">
        <v>162</v>
      </c>
      <c r="Q163" s="19">
        <f t="shared" si="29"/>
        <v>260.71307999999999</v>
      </c>
      <c r="R163" s="25">
        <v>36.358773960000001</v>
      </c>
      <c r="S163" s="25">
        <v>-112.6555882</v>
      </c>
      <c r="T163" s="31">
        <f t="shared" si="30"/>
        <v>8.4228147678448639</v>
      </c>
      <c r="U163" s="31">
        <f t="shared" si="31"/>
        <v>8.9196303629995377</v>
      </c>
      <c r="V163" s="31">
        <f t="shared" si="32"/>
        <v>10.881255735503537</v>
      </c>
      <c r="W163" s="31">
        <f t="shared" si="33"/>
        <v>12.427718272564517</v>
      </c>
      <c r="X163" s="31">
        <f t="shared" si="34"/>
        <v>15.330009622449069</v>
      </c>
      <c r="Y163" s="31">
        <f t="shared" si="35"/>
        <v>19.002823620076178</v>
      </c>
      <c r="Z163" s="31">
        <f t="shared" si="36"/>
        <v>22.302480917794245</v>
      </c>
      <c r="AA163" s="31">
        <f t="shared" si="37"/>
        <v>22.116908563551426</v>
      </c>
      <c r="AB163" s="31">
        <f t="shared" si="38"/>
        <v>21.679010022165635</v>
      </c>
      <c r="AC163" s="31">
        <f t="shared" si="39"/>
        <v>21.689467051020301</v>
      </c>
      <c r="AD163" s="31">
        <f t="shared" si="40"/>
        <v>15.769730075025914</v>
      </c>
      <c r="AE163" s="31">
        <f t="shared" si="41"/>
        <v>10.888390551641875</v>
      </c>
    </row>
    <row r="164" spans="15:31" x14ac:dyDescent="0.35">
      <c r="O164" s="18">
        <v>148</v>
      </c>
      <c r="P164" s="18">
        <v>163</v>
      </c>
      <c r="Q164" s="19">
        <f t="shared" si="29"/>
        <v>262.32242000000002</v>
      </c>
      <c r="R164" s="25">
        <v>36.347793860000003</v>
      </c>
      <c r="S164" s="25">
        <v>-112.6671949</v>
      </c>
      <c r="T164" s="31">
        <f t="shared" si="30"/>
        <v>8.4240025620420038</v>
      </c>
      <c r="U164" s="31">
        <f t="shared" si="31"/>
        <v>8.9247047865891851</v>
      </c>
      <c r="V164" s="31">
        <f t="shared" si="32"/>
        <v>10.891393510876593</v>
      </c>
      <c r="W164" s="31">
        <f t="shared" si="33"/>
        <v>12.442425216913556</v>
      </c>
      <c r="X164" s="31">
        <f t="shared" si="34"/>
        <v>15.348390687103832</v>
      </c>
      <c r="Y164" s="31">
        <f t="shared" si="35"/>
        <v>19.020887198816389</v>
      </c>
      <c r="Z164" s="31">
        <f t="shared" si="36"/>
        <v>22.315852981951657</v>
      </c>
      <c r="AA164" s="31">
        <f t="shared" si="37"/>
        <v>22.127890477067375</v>
      </c>
      <c r="AB164" s="31">
        <f t="shared" si="38"/>
        <v>21.685968030736554</v>
      </c>
      <c r="AC164" s="31">
        <f t="shared" si="39"/>
        <v>21.68366989276663</v>
      </c>
      <c r="AD164" s="31">
        <f t="shared" si="40"/>
        <v>15.764034115846012</v>
      </c>
      <c r="AE164" s="31">
        <f t="shared" si="41"/>
        <v>10.88443285311701</v>
      </c>
    </row>
    <row r="165" spans="15:31" x14ac:dyDescent="0.35">
      <c r="O165" s="18">
        <v>149</v>
      </c>
      <c r="P165" s="18">
        <v>164</v>
      </c>
      <c r="Q165" s="19">
        <f t="shared" si="29"/>
        <v>263.93176</v>
      </c>
      <c r="R165" s="25">
        <v>36.342066619999997</v>
      </c>
      <c r="S165" s="25">
        <v>-112.6827517</v>
      </c>
      <c r="T165" s="31">
        <f t="shared" si="30"/>
        <v>8.4251881826893662</v>
      </c>
      <c r="U165" s="31">
        <f t="shared" si="31"/>
        <v>8.9297694752578991</v>
      </c>
      <c r="V165" s="31">
        <f t="shared" si="32"/>
        <v>10.90151136453219</v>
      </c>
      <c r="W165" s="31">
        <f t="shared" si="33"/>
        <v>12.457102149792293</v>
      </c>
      <c r="X165" s="31">
        <f t="shared" si="34"/>
        <v>15.366735116045946</v>
      </c>
      <c r="Y165" s="31">
        <f t="shared" si="35"/>
        <v>19.038917974298901</v>
      </c>
      <c r="Z165" s="31">
        <f t="shared" si="36"/>
        <v>22.329201931470774</v>
      </c>
      <c r="AA165" s="31">
        <f t="shared" si="37"/>
        <v>22.138853233817169</v>
      </c>
      <c r="AB165" s="31">
        <f t="shared" si="38"/>
        <v>21.69291174434909</v>
      </c>
      <c r="AC165" s="31">
        <f t="shared" si="39"/>
        <v>21.677885170742062</v>
      </c>
      <c r="AD165" s="31">
        <f t="shared" si="40"/>
        <v>15.758349538752107</v>
      </c>
      <c r="AE165" s="31">
        <f t="shared" si="41"/>
        <v>10.880482552444795</v>
      </c>
    </row>
    <row r="166" spans="15:31" x14ac:dyDescent="0.35">
      <c r="O166" s="18">
        <v>150</v>
      </c>
      <c r="P166" s="18">
        <v>165</v>
      </c>
      <c r="Q166" s="19">
        <f t="shared" si="29"/>
        <v>265.54109999999997</v>
      </c>
      <c r="R166" s="25">
        <v>36.354533439999997</v>
      </c>
      <c r="S166" s="25">
        <v>-112.6904468</v>
      </c>
      <c r="T166" s="31">
        <f t="shared" si="30"/>
        <v>8.4263716337643402</v>
      </c>
      <c r="U166" s="31">
        <f t="shared" si="31"/>
        <v>8.9348244476814358</v>
      </c>
      <c r="V166" s="31">
        <f t="shared" si="32"/>
        <v>10.911609335618444</v>
      </c>
      <c r="W166" s="31">
        <f t="shared" si="33"/>
        <v>12.471749132443112</v>
      </c>
      <c r="X166" s="31">
        <f t="shared" si="34"/>
        <v>15.385042982294877</v>
      </c>
      <c r="Y166" s="31">
        <f t="shared" si="35"/>
        <v>19.056916006094056</v>
      </c>
      <c r="Z166" s="31">
        <f t="shared" si="36"/>
        <v>22.342527806307011</v>
      </c>
      <c r="AA166" s="31">
        <f t="shared" si="37"/>
        <v>22.149796867217724</v>
      </c>
      <c r="AB166" s="31">
        <f t="shared" si="38"/>
        <v>21.699841192371675</v>
      </c>
      <c r="AC166" s="31">
        <f t="shared" si="39"/>
        <v>21.672112858268051</v>
      </c>
      <c r="AD166" s="31">
        <f t="shared" si="40"/>
        <v>15.752676320999676</v>
      </c>
      <c r="AE166" s="31">
        <f t="shared" si="41"/>
        <v>10.876539635796934</v>
      </c>
    </row>
    <row r="167" spans="15:31" x14ac:dyDescent="0.35">
      <c r="O167" s="18">
        <v>151</v>
      </c>
      <c r="P167" s="18">
        <v>166</v>
      </c>
      <c r="Q167" s="19">
        <f t="shared" si="29"/>
        <v>267.15044</v>
      </c>
      <c r="R167" s="25">
        <v>36.351977130000002</v>
      </c>
      <c r="S167" s="25">
        <v>-112.7070999</v>
      </c>
      <c r="T167" s="31">
        <f t="shared" si="30"/>
        <v>8.4275529192370353</v>
      </c>
      <c r="U167" s="31">
        <f t="shared" si="31"/>
        <v>8.9398697224997186</v>
      </c>
      <c r="V167" s="31">
        <f t="shared" si="32"/>
        <v>10.921687463206545</v>
      </c>
      <c r="W167" s="31">
        <f t="shared" si="33"/>
        <v>12.486366225983424</v>
      </c>
      <c r="X167" s="31">
        <f t="shared" si="34"/>
        <v>15.403314358724547</v>
      </c>
      <c r="Y167" s="31">
        <f t="shared" si="35"/>
        <v>19.074881353664033</v>
      </c>
      <c r="Z167" s="31">
        <f t="shared" si="36"/>
        <v>22.355830646346732</v>
      </c>
      <c r="AA167" s="31">
        <f t="shared" si="37"/>
        <v>22.160721410627669</v>
      </c>
      <c r="AB167" s="31">
        <f t="shared" si="38"/>
        <v>21.706756404112411</v>
      </c>
      <c r="AC167" s="31">
        <f t="shared" si="39"/>
        <v>21.666352928723271</v>
      </c>
      <c r="AD167" s="31">
        <f t="shared" si="40"/>
        <v>15.747014439889647</v>
      </c>
      <c r="AE167" s="31">
        <f t="shared" si="41"/>
        <v>10.872604089370979</v>
      </c>
    </row>
    <row r="168" spans="15:31" x14ac:dyDescent="0.35">
      <c r="O168" s="18">
        <v>152</v>
      </c>
      <c r="P168" s="18">
        <v>167</v>
      </c>
      <c r="Q168" s="19">
        <f t="shared" si="29"/>
        <v>268.75977999999998</v>
      </c>
      <c r="R168" s="25">
        <v>36.346397400000001</v>
      </c>
      <c r="S168" s="25">
        <v>-112.7234452</v>
      </c>
      <c r="T168" s="31">
        <f t="shared" si="30"/>
        <v>8.4287320430702959</v>
      </c>
      <c r="U168" s="31">
        <f t="shared" si="31"/>
        <v>8.9449053183169163</v>
      </c>
      <c r="V168" s="31">
        <f t="shared" si="32"/>
        <v>10.931745786290902</v>
      </c>
      <c r="W168" s="31">
        <f t="shared" si="33"/>
        <v>12.500953491405925</v>
      </c>
      <c r="X168" s="31">
        <f t="shared" si="34"/>
        <v>15.421549318063633</v>
      </c>
      <c r="Y168" s="31">
        <f t="shared" si="35"/>
        <v>19.092814076363013</v>
      </c>
      <c r="Z168" s="31">
        <f t="shared" si="36"/>
        <v>22.369110491407351</v>
      </c>
      <c r="AA168" s="31">
        <f t="shared" si="37"/>
        <v>22.171626897347434</v>
      </c>
      <c r="AB168" s="31">
        <f t="shared" si="38"/>
        <v>21.713657408819188</v>
      </c>
      <c r="AC168" s="31">
        <f t="shared" si="39"/>
        <v>21.660605355543506</v>
      </c>
      <c r="AD168" s="31">
        <f t="shared" si="40"/>
        <v>15.741363872768298</v>
      </c>
      <c r="AE168" s="31">
        <f t="shared" si="41"/>
        <v>10.868675899390286</v>
      </c>
    </row>
    <row r="169" spans="15:31" x14ac:dyDescent="0.35">
      <c r="O169" s="18">
        <v>153</v>
      </c>
      <c r="P169" s="18">
        <v>168</v>
      </c>
      <c r="Q169" s="19">
        <f t="shared" si="29"/>
        <v>270.36912000000001</v>
      </c>
      <c r="R169" s="25">
        <v>36.332990389999999</v>
      </c>
      <c r="S169" s="25">
        <v>-112.723978</v>
      </c>
      <c r="T169" s="31">
        <f t="shared" si="30"/>
        <v>8.4299090092197169</v>
      </c>
      <c r="U169" s="31">
        <f t="shared" si="31"/>
        <v>8.9499312537015001</v>
      </c>
      <c r="V169" s="31">
        <f t="shared" si="32"/>
        <v>10.941784343789298</v>
      </c>
      <c r="W169" s="31">
        <f t="shared" si="33"/>
        <v>12.515510989578843</v>
      </c>
      <c r="X169" s="31">
        <f t="shared" si="34"/>
        <v>15.439747932895855</v>
      </c>
      <c r="Y169" s="31">
        <f t="shared" si="35"/>
        <v>19.110714233437406</v>
      </c>
      <c r="Z169" s="31">
        <f t="shared" si="36"/>
        <v>22.382367381237451</v>
      </c>
      <c r="AA169" s="31">
        <f t="shared" si="37"/>
        <v>22.182513360619364</v>
      </c>
      <c r="AB169" s="31">
        <f t="shared" si="38"/>
        <v>21.7205442356798</v>
      </c>
      <c r="AC169" s="31">
        <f t="shared" si="39"/>
        <v>21.654870112221538</v>
      </c>
      <c r="AD169" s="31">
        <f t="shared" si="40"/>
        <v>15.735724597027186</v>
      </c>
      <c r="AE169" s="31">
        <f t="shared" si="41"/>
        <v>10.864755052103957</v>
      </c>
    </row>
    <row r="170" spans="15:31" x14ac:dyDescent="0.35">
      <c r="O170" s="18">
        <v>154</v>
      </c>
      <c r="P170" s="18">
        <v>169</v>
      </c>
      <c r="Q170" s="19">
        <f t="shared" si="29"/>
        <v>271.97845999999998</v>
      </c>
      <c r="R170" s="25">
        <v>36.319821130000001</v>
      </c>
      <c r="S170" s="25">
        <v>-112.7230356</v>
      </c>
      <c r="T170" s="31">
        <f t="shared" si="30"/>
        <v>8.431083821633651</v>
      </c>
      <c r="U170" s="31">
        <f t="shared" si="31"/>
        <v>8.9549475471863271</v>
      </c>
      <c r="V170" s="31">
        <f t="shared" si="32"/>
        <v>10.951803174543034</v>
      </c>
      <c r="W170" s="31">
        <f t="shared" si="33"/>
        <v>12.530038781246201</v>
      </c>
      <c r="X170" s="31">
        <f t="shared" si="34"/>
        <v>15.45791027566027</v>
      </c>
      <c r="Y170" s="31">
        <f t="shared" si="35"/>
        <v>19.128581884026016</v>
      </c>
      <c r="Z170" s="31">
        <f t="shared" si="36"/>
        <v>22.395601355516902</v>
      </c>
      <c r="AA170" s="31">
        <f t="shared" si="37"/>
        <v>22.193380833627817</v>
      </c>
      <c r="AB170" s="31">
        <f t="shared" si="38"/>
        <v>21.727416913822086</v>
      </c>
      <c r="AC170" s="31">
        <f t="shared" si="39"/>
        <v>21.649147172306996</v>
      </c>
      <c r="AD170" s="31">
        <f t="shared" si="40"/>
        <v>15.730096590103043</v>
      </c>
      <c r="AE170" s="31">
        <f t="shared" si="41"/>
        <v>10.8608415337868</v>
      </c>
    </row>
    <row r="171" spans="15:31" x14ac:dyDescent="0.35">
      <c r="O171" s="18">
        <v>155</v>
      </c>
      <c r="P171" s="18">
        <v>170</v>
      </c>
      <c r="Q171" s="19">
        <f t="shared" si="29"/>
        <v>273.58780000000002</v>
      </c>
      <c r="R171" s="25">
        <v>36.320312850000001</v>
      </c>
      <c r="S171" s="25">
        <v>-112.73967159999999</v>
      </c>
      <c r="T171" s="31">
        <f t="shared" si="30"/>
        <v>8.4322564842532319</v>
      </c>
      <c r="U171" s="31">
        <f t="shared" si="31"/>
        <v>8.959954217268697</v>
      </c>
      <c r="V171" s="31">
        <f t="shared" si="32"/>
        <v>10.961802317317089</v>
      </c>
      <c r="W171" s="31">
        <f t="shared" si="33"/>
        <v>12.544536927028059</v>
      </c>
      <c r="X171" s="31">
        <f t="shared" si="34"/>
        <v>15.476036418651546</v>
      </c>
      <c r="Y171" s="31">
        <f t="shared" si="35"/>
        <v>19.146417087160266</v>
      </c>
      <c r="Z171" s="31">
        <f t="shared" si="36"/>
        <v>22.408812453857003</v>
      </c>
      <c r="AA171" s="31">
        <f t="shared" si="37"/>
        <v>22.204229349499261</v>
      </c>
      <c r="AB171" s="31">
        <f t="shared" si="38"/>
        <v>21.734275472314039</v>
      </c>
      <c r="AC171" s="31">
        <f t="shared" si="39"/>
        <v>21.643436509406264</v>
      </c>
      <c r="AD171" s="31">
        <f t="shared" si="40"/>
        <v>15.724479829477685</v>
      </c>
      <c r="AE171" s="31">
        <f t="shared" si="41"/>
        <v>10.856935330739281</v>
      </c>
    </row>
    <row r="172" spans="15:31" x14ac:dyDescent="0.35">
      <c r="O172" s="18">
        <v>156</v>
      </c>
      <c r="P172" s="18">
        <v>171</v>
      </c>
      <c r="Q172" s="19">
        <f t="shared" si="29"/>
        <v>275.19713999999999</v>
      </c>
      <c r="R172" s="25">
        <v>36.324505670000001</v>
      </c>
      <c r="S172" s="25">
        <v>-112.7553254</v>
      </c>
      <c r="T172" s="31">
        <f t="shared" si="30"/>
        <v>8.4334270010123742</v>
      </c>
      <c r="U172" s="31">
        <f t="shared" si="31"/>
        <v>8.9649512824104196</v>
      </c>
      <c r="V172" s="31">
        <f t="shared" si="32"/>
        <v>10.971781810800266</v>
      </c>
      <c r="W172" s="31">
        <f t="shared" si="33"/>
        <v>12.559005487420782</v>
      </c>
      <c r="X172" s="31">
        <f t="shared" si="34"/>
        <v>15.494126434020266</v>
      </c>
      <c r="Y172" s="31">
        <f t="shared" si="35"/>
        <v>19.164219901764366</v>
      </c>
      <c r="Z172" s="31">
        <f t="shared" si="36"/>
        <v>22.422000715800561</v>
      </c>
      <c r="AA172" s="31">
        <f t="shared" si="37"/>
        <v>22.215058941302388</v>
      </c>
      <c r="AB172" s="31">
        <f t="shared" si="38"/>
        <v>21.741119940163927</v>
      </c>
      <c r="AC172" s="31">
        <f t="shared" si="39"/>
        <v>21.637738097182343</v>
      </c>
      <c r="AD172" s="31">
        <f t="shared" si="40"/>
        <v>15.718874292677928</v>
      </c>
      <c r="AE172" s="31">
        <f t="shared" si="41"/>
        <v>10.853036429287471</v>
      </c>
    </row>
    <row r="173" spans="15:31" x14ac:dyDescent="0.35">
      <c r="O173" s="18">
        <v>157</v>
      </c>
      <c r="P173" s="18">
        <v>172</v>
      </c>
      <c r="Q173" s="19">
        <f t="shared" si="29"/>
        <v>276.80648000000002</v>
      </c>
      <c r="R173" s="25">
        <v>36.311304300000003</v>
      </c>
      <c r="S173" s="25">
        <v>-112.76114750000001</v>
      </c>
      <c r="T173" s="31">
        <f t="shared" si="30"/>
        <v>8.4345953758377981</v>
      </c>
      <c r="U173" s="31">
        <f t="shared" si="31"/>
        <v>8.9699387610378949</v>
      </c>
      <c r="V173" s="31">
        <f t="shared" si="32"/>
        <v>10.981741693605333</v>
      </c>
      <c r="W173" s="31">
        <f t="shared" si="33"/>
        <v>12.573444522797278</v>
      </c>
      <c r="X173" s="31">
        <f t="shared" si="34"/>
        <v>15.512180393773207</v>
      </c>
      <c r="Y173" s="31">
        <f t="shared" si="35"/>
        <v>19.181990386655528</v>
      </c>
      <c r="Z173" s="31">
        <f t="shared" si="36"/>
        <v>22.435166180822037</v>
      </c>
      <c r="AA173" s="31">
        <f t="shared" si="37"/>
        <v>22.225869642048195</v>
      </c>
      <c r="AB173" s="31">
        <f t="shared" si="38"/>
        <v>21.74795034632043</v>
      </c>
      <c r="AC173" s="31">
        <f t="shared" si="39"/>
        <v>21.632051909354729</v>
      </c>
      <c r="AD173" s="31">
        <f t="shared" si="40"/>
        <v>15.713279957275496</v>
      </c>
      <c r="AE173" s="31">
        <f t="shared" si="41"/>
        <v>10.849144815782999</v>
      </c>
    </row>
    <row r="174" spans="15:31" x14ac:dyDescent="0.35">
      <c r="O174" s="18">
        <v>158</v>
      </c>
      <c r="P174" s="18">
        <v>173</v>
      </c>
      <c r="Q174" s="19">
        <f t="shared" si="29"/>
        <v>278.41582</v>
      </c>
      <c r="R174" s="25">
        <v>36.302742969999997</v>
      </c>
      <c r="S174" s="25">
        <v>-112.7744352</v>
      </c>
      <c r="T174" s="31">
        <f t="shared" si="30"/>
        <v>8.4357616126490385</v>
      </c>
      <c r="U174" s="31">
        <f t="shared" si="31"/>
        <v>8.9749166715421662</v>
      </c>
      <c r="V174" s="31">
        <f t="shared" si="32"/>
        <v>10.99168200426919</v>
      </c>
      <c r="W174" s="31">
        <f t="shared" si="33"/>
        <v>12.587854093407259</v>
      </c>
      <c r="X174" s="31">
        <f t="shared" si="34"/>
        <v>15.530198369773625</v>
      </c>
      <c r="Y174" s="31">
        <f t="shared" si="35"/>
        <v>19.199728600544152</v>
      </c>
      <c r="Z174" s="31">
        <f t="shared" si="36"/>
        <v>22.448308888327666</v>
      </c>
      <c r="AA174" s="31">
        <f t="shared" si="37"/>
        <v>22.236661484690096</v>
      </c>
      <c r="AB174" s="31">
        <f t="shared" si="38"/>
        <v>21.754766719672755</v>
      </c>
      <c r="AC174" s="31">
        <f t="shared" si="39"/>
        <v>21.626377919699298</v>
      </c>
      <c r="AD174" s="31">
        <f t="shared" si="40"/>
        <v>15.70769680088693</v>
      </c>
      <c r="AE174" s="31">
        <f t="shared" si="41"/>
        <v>10.845260476603013</v>
      </c>
    </row>
    <row r="175" spans="15:31" x14ac:dyDescent="0.35">
      <c r="O175" s="18">
        <v>159</v>
      </c>
      <c r="P175" s="18">
        <v>174</v>
      </c>
      <c r="Q175" s="19">
        <f t="shared" si="29"/>
        <v>280.02515999999997</v>
      </c>
      <c r="R175" s="25">
        <v>36.297835169999999</v>
      </c>
      <c r="S175" s="25">
        <v>-112.7889832</v>
      </c>
      <c r="T175" s="31">
        <f t="shared" si="30"/>
        <v>8.4369257153584556</v>
      </c>
      <c r="U175" s="31">
        <f t="shared" si="31"/>
        <v>8.9798850322789985</v>
      </c>
      <c r="V175" s="31">
        <f t="shared" si="32"/>
        <v>11.001602781253002</v>
      </c>
      <c r="W175" s="31">
        <f t="shared" si="33"/>
        <v>12.602234259377488</v>
      </c>
      <c r="X175" s="31">
        <f t="shared" si="34"/>
        <v>15.548180433741543</v>
      </c>
      <c r="Y175" s="31">
        <f t="shared" si="35"/>
        <v>19.217434602034015</v>
      </c>
      <c r="Z175" s="31">
        <f t="shared" si="36"/>
        <v>22.46142887765555</v>
      </c>
      <c r="AA175" s="31">
        <f t="shared" si="37"/>
        <v>22.247434502124023</v>
      </c>
      <c r="AB175" s="31">
        <f t="shared" si="38"/>
        <v>21.761569089050745</v>
      </c>
      <c r="AC175" s="31">
        <f t="shared" si="39"/>
        <v>21.620716102048188</v>
      </c>
      <c r="AD175" s="31">
        <f t="shared" si="40"/>
        <v>15.7021248011735</v>
      </c>
      <c r="AE175" s="31">
        <f t="shared" si="41"/>
        <v>10.841383398150114</v>
      </c>
    </row>
    <row r="176" spans="15:31" x14ac:dyDescent="0.35">
      <c r="O176" s="18">
        <v>160</v>
      </c>
      <c r="P176" s="18">
        <v>175</v>
      </c>
      <c r="Q176" s="19">
        <f t="shared" si="29"/>
        <v>281.6345</v>
      </c>
      <c r="R176" s="25">
        <v>36.284611560000002</v>
      </c>
      <c r="S176" s="25">
        <v>-112.7934729</v>
      </c>
      <c r="T176" s="31">
        <f t="shared" si="30"/>
        <v>8.4380876878712527</v>
      </c>
      <c r="U176" s="31">
        <f t="shared" si="31"/>
        <v>8.9848438615689403</v>
      </c>
      <c r="V176" s="31">
        <f t="shared" si="32"/>
        <v>11.011504062942358</v>
      </c>
      <c r="W176" s="31">
        <f t="shared" si="33"/>
        <v>12.616585080712031</v>
      </c>
      <c r="X176" s="31">
        <f t="shared" si="34"/>
        <v>15.566126657254042</v>
      </c>
      <c r="Y176" s="31">
        <f t="shared" si="35"/>
        <v>19.23510844962248</v>
      </c>
      <c r="Z176" s="31">
        <f t="shared" si="36"/>
        <v>22.474526188075814</v>
      </c>
      <c r="AA176" s="31">
        <f t="shared" si="37"/>
        <v>22.258188727188529</v>
      </c>
      <c r="AB176" s="31">
        <f t="shared" si="38"/>
        <v>21.768357483225028</v>
      </c>
      <c r="AC176" s="31">
        <f t="shared" si="39"/>
        <v>21.615066430289666</v>
      </c>
      <c r="AD176" s="31">
        <f t="shared" si="40"/>
        <v>15.696563935841112</v>
      </c>
      <c r="AE176" s="31">
        <f t="shared" si="41"/>
        <v>10.83751356685233</v>
      </c>
    </row>
    <row r="177" spans="15:31" x14ac:dyDescent="0.35">
      <c r="O177" s="18">
        <v>161</v>
      </c>
      <c r="P177" s="18">
        <v>176</v>
      </c>
      <c r="Q177" s="19">
        <f t="shared" si="29"/>
        <v>283.24383999999998</v>
      </c>
      <c r="R177" s="25">
        <v>36.288041540000002</v>
      </c>
      <c r="S177" s="25">
        <v>-112.8101478</v>
      </c>
      <c r="T177" s="31">
        <f t="shared" si="30"/>
        <v>8.4392475340854851</v>
      </c>
      <c r="U177" s="31">
        <f t="shared" si="31"/>
        <v>8.9897931776973987</v>
      </c>
      <c r="V177" s="31">
        <f t="shared" si="32"/>
        <v>11.021385887647408</v>
      </c>
      <c r="W177" s="31">
        <f t="shared" si="33"/>
        <v>12.63090661729251</v>
      </c>
      <c r="X177" s="31">
        <f t="shared" si="34"/>
        <v>15.584037111745538</v>
      </c>
      <c r="Y177" s="31">
        <f t="shared" si="35"/>
        <v>19.252750201700664</v>
      </c>
      <c r="Z177" s="31">
        <f t="shared" si="36"/>
        <v>22.487600858790675</v>
      </c>
      <c r="AA177" s="31">
        <f t="shared" si="37"/>
        <v>22.268924192664876</v>
      </c>
      <c r="AB177" s="31">
        <f t="shared" si="38"/>
        <v>21.775131930907115</v>
      </c>
      <c r="AC177" s="31">
        <f t="shared" si="39"/>
        <v>21.609428878368018</v>
      </c>
      <c r="AD177" s="31">
        <f t="shared" si="40"/>
        <v>15.691014182640227</v>
      </c>
      <c r="AE177" s="31">
        <f t="shared" si="41"/>
        <v>10.833650969163052</v>
      </c>
    </row>
    <row r="178" spans="15:31" x14ac:dyDescent="0.35">
      <c r="O178" s="18">
        <v>162</v>
      </c>
      <c r="P178" s="18">
        <v>177</v>
      </c>
      <c r="Q178" s="19">
        <f t="shared" si="29"/>
        <v>284.85318000000001</v>
      </c>
      <c r="R178" s="25">
        <v>36.287558300000001</v>
      </c>
      <c r="S178" s="25">
        <v>-112.82786830000001</v>
      </c>
      <c r="T178" s="31">
        <f t="shared" si="30"/>
        <v>8.4404052578920776</v>
      </c>
      <c r="U178" s="31">
        <f t="shared" si="31"/>
        <v>8.9947329989146958</v>
      </c>
      <c r="V178" s="31">
        <f t="shared" si="32"/>
        <v>11.031248293603028</v>
      </c>
      <c r="W178" s="31">
        <f t="shared" si="33"/>
        <v>12.645198928878351</v>
      </c>
      <c r="X178" s="31">
        <f t="shared" si="34"/>
        <v>15.601911868508068</v>
      </c>
      <c r="Y178" s="31">
        <f t="shared" si="35"/>
        <v>19.270359916553666</v>
      </c>
      <c r="Z178" s="31">
        <f t="shared" si="36"/>
        <v>22.50065292893461</v>
      </c>
      <c r="AA178" s="31">
        <f t="shared" si="37"/>
        <v>22.279640931277154</v>
      </c>
      <c r="AB178" s="31">
        <f t="shared" si="38"/>
        <v>21.781892460749532</v>
      </c>
      <c r="AC178" s="31">
        <f t="shared" si="39"/>
        <v>21.60380342028342</v>
      </c>
      <c r="AD178" s="31">
        <f t="shared" si="40"/>
        <v>15.685475519365763</v>
      </c>
      <c r="AE178" s="31">
        <f t="shared" si="41"/>
        <v>10.829795591560998</v>
      </c>
    </row>
    <row r="179" spans="15:31" x14ac:dyDescent="0.35">
      <c r="O179" s="18">
        <v>163</v>
      </c>
      <c r="P179" s="18">
        <v>178</v>
      </c>
      <c r="Q179" s="19">
        <f t="shared" si="29"/>
        <v>286.46251999999998</v>
      </c>
      <c r="R179" s="25">
        <v>36.277518530000002</v>
      </c>
      <c r="S179" s="25">
        <v>-112.8401351</v>
      </c>
      <c r="T179" s="31">
        <f t="shared" si="30"/>
        <v>8.4415608631748302</v>
      </c>
      <c r="U179" s="31">
        <f t="shared" si="31"/>
        <v>8.9996633434361417</v>
      </c>
      <c r="V179" s="31">
        <f t="shared" si="32"/>
        <v>11.041091318968952</v>
      </c>
      <c r="W179" s="31">
        <f t="shared" si="33"/>
        <v>12.659462075107026</v>
      </c>
      <c r="X179" s="31">
        <f t="shared" si="34"/>
        <v>15.619750998691577</v>
      </c>
      <c r="Y179" s="31">
        <f t="shared" si="35"/>
        <v>19.287937652360728</v>
      </c>
      <c r="Z179" s="31">
        <f t="shared" si="36"/>
        <v>22.513682437574435</v>
      </c>
      <c r="AA179" s="31">
        <f t="shared" si="37"/>
        <v>22.29033897569235</v>
      </c>
      <c r="AB179" s="31">
        <f t="shared" si="38"/>
        <v>21.788639101345943</v>
      </c>
      <c r="AC179" s="31">
        <f t="shared" si="39"/>
        <v>21.598190030091835</v>
      </c>
      <c r="AD179" s="31">
        <f t="shared" si="40"/>
        <v>15.679947923857011</v>
      </c>
      <c r="AE179" s="31">
        <f t="shared" si="41"/>
        <v>10.825947420550158</v>
      </c>
    </row>
    <row r="180" spans="15:31" x14ac:dyDescent="0.35">
      <c r="O180" s="18">
        <v>164</v>
      </c>
      <c r="P180" s="18">
        <v>179</v>
      </c>
      <c r="Q180" s="19">
        <f t="shared" si="29"/>
        <v>288.07186000000002</v>
      </c>
      <c r="R180" s="25">
        <v>36.280222950000002</v>
      </c>
      <c r="S180" s="25">
        <v>-112.8571879</v>
      </c>
      <c r="T180" s="31">
        <f t="shared" si="30"/>
        <v>8.442714353810441</v>
      </c>
      <c r="U180" s="31">
        <f t="shared" si="31"/>
        <v>9.0045842294421057</v>
      </c>
      <c r="V180" s="31">
        <f t="shared" si="32"/>
        <v>11.050915001829932</v>
      </c>
      <c r="W180" s="31">
        <f t="shared" si="33"/>
        <v>12.673696115494318</v>
      </c>
      <c r="X180" s="31">
        <f t="shared" si="34"/>
        <v>15.637554573304204</v>
      </c>
      <c r="Y180" s="31">
        <f t="shared" si="35"/>
        <v>19.305483467195437</v>
      </c>
      <c r="Z180" s="31">
        <f t="shared" si="36"/>
        <v>22.526689423709438</v>
      </c>
      <c r="AA180" s="31">
        <f t="shared" si="37"/>
        <v>22.301018358520491</v>
      </c>
      <c r="AB180" s="31">
        <f t="shared" si="38"/>
        <v>21.795371881231262</v>
      </c>
      <c r="AC180" s="31">
        <f t="shared" si="39"/>
        <v>21.592588681904871</v>
      </c>
      <c r="AD180" s="31">
        <f t="shared" si="40"/>
        <v>15.674431373997542</v>
      </c>
      <c r="AE180" s="31">
        <f t="shared" si="41"/>
        <v>10.822106442659742</v>
      </c>
    </row>
    <row r="181" spans="15:31" x14ac:dyDescent="0.35">
      <c r="O181" s="18">
        <v>165</v>
      </c>
      <c r="P181" s="18">
        <v>180</v>
      </c>
      <c r="Q181" s="19">
        <f t="shared" si="29"/>
        <v>289.68119999999999</v>
      </c>
      <c r="R181" s="25">
        <v>36.280080769999998</v>
      </c>
      <c r="S181" s="25">
        <v>-112.87351820000001</v>
      </c>
      <c r="T181" s="31">
        <f t="shared" si="30"/>
        <v>8.4438657336685115</v>
      </c>
      <c r="U181" s="31">
        <f t="shared" si="31"/>
        <v>9.0094956750780781</v>
      </c>
      <c r="V181" s="31">
        <f t="shared" si="32"/>
        <v>11.060719380195874</v>
      </c>
      <c r="W181" s="31">
        <f t="shared" si="33"/>
        <v>12.687901109434554</v>
      </c>
      <c r="X181" s="31">
        <f t="shared" si="34"/>
        <v>15.65532266321255</v>
      </c>
      <c r="Y181" s="31">
        <f t="shared" si="35"/>
        <v>19.322997419025924</v>
      </c>
      <c r="Z181" s="31">
        <f t="shared" si="36"/>
        <v>22.539673926271501</v>
      </c>
      <c r="AA181" s="31">
        <f t="shared" si="37"/>
        <v>22.3116791123147</v>
      </c>
      <c r="AB181" s="31">
        <f t="shared" si="38"/>
        <v>21.802090828881777</v>
      </c>
      <c r="AC181" s="31">
        <f t="shared" si="39"/>
        <v>21.586999349889677</v>
      </c>
      <c r="AD181" s="31">
        <f t="shared" si="40"/>
        <v>15.668925847715128</v>
      </c>
      <c r="AE181" s="31">
        <f t="shared" si="41"/>
        <v>10.818272644444153</v>
      </c>
    </row>
    <row r="182" spans="15:31" x14ac:dyDescent="0.35">
      <c r="O182" s="18">
        <v>166</v>
      </c>
      <c r="P182" s="18">
        <v>181</v>
      </c>
      <c r="Q182" s="19">
        <f t="shared" si="29"/>
        <v>291.29054000000002</v>
      </c>
      <c r="R182" s="25">
        <v>36.267741460000003</v>
      </c>
      <c r="S182" s="25">
        <v>-112.8813511</v>
      </c>
      <c r="T182" s="31">
        <f t="shared" si="30"/>
        <v>8.4450150066115626</v>
      </c>
      <c r="U182" s="31">
        <f t="shared" si="31"/>
        <v>9.0143976984547365</v>
      </c>
      <c r="V182" s="31">
        <f t="shared" si="32"/>
        <v>11.070504492001998</v>
      </c>
      <c r="W182" s="31">
        <f t="shared" si="33"/>
        <v>12.702077116200863</v>
      </c>
      <c r="X182" s="31">
        <f t="shared" si="34"/>
        <v>15.673055339141978</v>
      </c>
      <c r="Y182" s="31">
        <f t="shared" si="35"/>
        <v>19.340479565715054</v>
      </c>
      <c r="Z182" s="31">
        <f t="shared" si="36"/>
        <v>22.5526359841252</v>
      </c>
      <c r="AA182" s="31">
        <f t="shared" si="37"/>
        <v>22.322321269571319</v>
      </c>
      <c r="AB182" s="31">
        <f t="shared" si="38"/>
        <v>21.808795972715288</v>
      </c>
      <c r="AC182" s="31">
        <f t="shared" si="39"/>
        <v>21.581422008268817</v>
      </c>
      <c r="AD182" s="31">
        <f t="shared" si="40"/>
        <v>15.663431322981641</v>
      </c>
      <c r="AE182" s="31">
        <f t="shared" si="41"/>
        <v>10.814446012482918</v>
      </c>
    </row>
    <row r="183" spans="15:31" x14ac:dyDescent="0.35">
      <c r="O183" s="18">
        <v>167</v>
      </c>
      <c r="P183" s="18">
        <v>182</v>
      </c>
      <c r="Q183" s="19">
        <f t="shared" si="29"/>
        <v>292.89988</v>
      </c>
      <c r="R183" s="25">
        <v>36.257671459999997</v>
      </c>
      <c r="S183" s="25">
        <v>-112.8937337</v>
      </c>
      <c r="T183" s="31">
        <f t="shared" si="30"/>
        <v>8.4461621764950472</v>
      </c>
      <c r="U183" s="31">
        <f t="shared" si="31"/>
        <v>9.0192903176480144</v>
      </c>
      <c r="V183" s="31">
        <f t="shared" si="32"/>
        <v>11.08027037510897</v>
      </c>
      <c r="W183" s="31">
        <f t="shared" si="33"/>
        <v>12.716224194945418</v>
      </c>
      <c r="X183" s="31">
        <f t="shared" si="34"/>
        <v>15.690752671676886</v>
      </c>
      <c r="Y183" s="31">
        <f t="shared" si="35"/>
        <v>19.357929965020602</v>
      </c>
      <c r="Z183" s="31">
        <f t="shared" si="36"/>
        <v>22.565575636067933</v>
      </c>
      <c r="AA183" s="31">
        <f t="shared" si="37"/>
        <v>22.332944862730017</v>
      </c>
      <c r="AB183" s="31">
        <f t="shared" si="38"/>
        <v>21.815487341091192</v>
      </c>
      <c r="AC183" s="31">
        <f t="shared" si="39"/>
        <v>21.575856631320157</v>
      </c>
      <c r="AD183" s="31">
        <f t="shared" si="40"/>
        <v>15.657947777812975</v>
      </c>
      <c r="AE183" s="31">
        <f t="shared" si="41"/>
        <v>10.810626533380653</v>
      </c>
    </row>
    <row r="184" spans="15:31" x14ac:dyDescent="0.35">
      <c r="O184" s="18">
        <v>168</v>
      </c>
      <c r="P184" s="18">
        <v>183</v>
      </c>
      <c r="Q184" s="19">
        <f t="shared" si="29"/>
        <v>294.50921999999997</v>
      </c>
      <c r="R184" s="25">
        <v>36.255725339999998</v>
      </c>
      <c r="S184" s="25">
        <v>-112.9097531</v>
      </c>
      <c r="T184" s="31">
        <f t="shared" si="30"/>
        <v>8.4473072471673643</v>
      </c>
      <c r="U184" s="31">
        <f t="shared" si="31"/>
        <v>9.0241735506991709</v>
      </c>
      <c r="V184" s="31">
        <f t="shared" si="32"/>
        <v>11.090017067303059</v>
      </c>
      <c r="W184" s="31">
        <f t="shared" si="33"/>
        <v>12.730342404699682</v>
      </c>
      <c r="X184" s="31">
        <f t="shared" si="34"/>
        <v>15.708414731260985</v>
      </c>
      <c r="Y184" s="31">
        <f t="shared" si="35"/>
        <v>19.375348674595472</v>
      </c>
      <c r="Z184" s="31">
        <f t="shared" si="36"/>
        <v>22.57849292083004</v>
      </c>
      <c r="AA184" s="31">
        <f t="shared" si="37"/>
        <v>22.343549924173853</v>
      </c>
      <c r="AB184" s="31">
        <f t="shared" si="38"/>
        <v>21.822164962310634</v>
      </c>
      <c r="AC184" s="31">
        <f t="shared" si="39"/>
        <v>21.570303193376745</v>
      </c>
      <c r="AD184" s="31">
        <f t="shared" si="40"/>
        <v>15.652475190268955</v>
      </c>
      <c r="AE184" s="31">
        <f t="shared" si="41"/>
        <v>10.806814193767011</v>
      </c>
    </row>
    <row r="185" spans="15:31" x14ac:dyDescent="0.35">
      <c r="O185" s="18">
        <v>169</v>
      </c>
      <c r="P185" s="18">
        <v>184</v>
      </c>
      <c r="Q185" s="19">
        <f t="shared" si="29"/>
        <v>296.11856</v>
      </c>
      <c r="R185" s="25">
        <v>36.255694040000002</v>
      </c>
      <c r="S185" s="25">
        <v>-112.9256958</v>
      </c>
      <c r="T185" s="31">
        <f t="shared" si="30"/>
        <v>8.4484502224698677</v>
      </c>
      <c r="U185" s="31">
        <f t="shared" si="31"/>
        <v>9.029047415614853</v>
      </c>
      <c r="V185" s="31">
        <f t="shared" si="32"/>
        <v>11.099744606296282</v>
      </c>
      <c r="W185" s="31">
        <f t="shared" si="33"/>
        <v>12.74443180437466</v>
      </c>
      <c r="X185" s="31">
        <f t="shared" si="34"/>
        <v>15.726041588197587</v>
      </c>
      <c r="Y185" s="31">
        <f t="shared" si="35"/>
        <v>19.392735751987853</v>
      </c>
      <c r="Z185" s="31">
        <f t="shared" si="36"/>
        <v>22.591387877074904</v>
      </c>
      <c r="AA185" s="31">
        <f t="shared" si="37"/>
        <v>22.354136486229415</v>
      </c>
      <c r="AB185" s="31">
        <f t="shared" si="38"/>
        <v>21.828828864616614</v>
      </c>
      <c r="AC185" s="31">
        <f t="shared" si="39"/>
        <v>21.56476166882668</v>
      </c>
      <c r="AD185" s="31">
        <f t="shared" si="40"/>
        <v>15.647013538453244</v>
      </c>
      <c r="AE185" s="31">
        <f t="shared" si="41"/>
        <v>10.80300898029664</v>
      </c>
    </row>
    <row r="186" spans="15:31" x14ac:dyDescent="0.35">
      <c r="O186" s="18">
        <v>170</v>
      </c>
      <c r="P186" s="18">
        <v>185</v>
      </c>
      <c r="Q186" s="19">
        <f t="shared" si="29"/>
        <v>297.72789999999998</v>
      </c>
      <c r="R186" s="25">
        <v>36.243303189999999</v>
      </c>
      <c r="S186" s="25">
        <v>-112.93386649999999</v>
      </c>
      <c r="T186" s="31">
        <f t="shared" si="30"/>
        <v>8.449591106236884</v>
      </c>
      <c r="U186" s="31">
        <f t="shared" si="31"/>
        <v>9.0339119303671609</v>
      </c>
      <c r="V186" s="31">
        <f t="shared" si="32"/>
        <v>11.109453029726547</v>
      </c>
      <c r="W186" s="31">
        <f t="shared" si="33"/>
        <v>12.758492452761136</v>
      </c>
      <c r="X186" s="31">
        <f t="shared" si="34"/>
        <v>15.743633312649877</v>
      </c>
      <c r="Y186" s="31">
        <f t="shared" si="35"/>
        <v>19.410091254641443</v>
      </c>
      <c r="Z186" s="31">
        <f t="shared" si="36"/>
        <v>22.604260543399082</v>
      </c>
      <c r="AA186" s="31">
        <f t="shared" si="37"/>
        <v>22.36470458116689</v>
      </c>
      <c r="AB186" s="31">
        <f t="shared" si="38"/>
        <v>21.835479076194108</v>
      </c>
      <c r="AC186" s="31">
        <f t="shared" si="39"/>
        <v>21.559232032113016</v>
      </c>
      <c r="AD186" s="31">
        <f t="shared" si="40"/>
        <v>15.641562800513263</v>
      </c>
      <c r="AE186" s="31">
        <f t="shared" si="41"/>
        <v>10.799210879649134</v>
      </c>
    </row>
    <row r="187" spans="15:31" x14ac:dyDescent="0.35">
      <c r="O187" s="18">
        <v>171</v>
      </c>
      <c r="P187" s="18">
        <v>186</v>
      </c>
      <c r="Q187" s="19">
        <f t="shared" si="29"/>
        <v>299.33724000000001</v>
      </c>
      <c r="R187" s="25">
        <v>36.239605560000001</v>
      </c>
      <c r="S187" s="25">
        <v>-112.95102369999999</v>
      </c>
      <c r="T187" s="31">
        <f t="shared" si="30"/>
        <v>8.4507299022957252</v>
      </c>
      <c r="U187" s="31">
        <f t="shared" si="31"/>
        <v>9.0387671128937193</v>
      </c>
      <c r="V187" s="31">
        <f t="shared" si="32"/>
        <v>11.1191423751578</v>
      </c>
      <c r="W187" s="31">
        <f t="shared" si="33"/>
        <v>12.772524408529931</v>
      </c>
      <c r="X187" s="31">
        <f t="shared" si="34"/>
        <v>15.761189974641201</v>
      </c>
      <c r="Y187" s="31">
        <f t="shared" si="35"/>
        <v>19.427415239895609</v>
      </c>
      <c r="Z187" s="31">
        <f t="shared" si="36"/>
        <v>22.617110958332411</v>
      </c>
      <c r="AA187" s="31">
        <f t="shared" si="37"/>
        <v>22.375254241200189</v>
      </c>
      <c r="AB187" s="31">
        <f t="shared" si="38"/>
        <v>21.842115625170184</v>
      </c>
      <c r="AC187" s="31">
        <f t="shared" si="39"/>
        <v>21.553714257733624</v>
      </c>
      <c r="AD187" s="31">
        <f t="shared" si="40"/>
        <v>15.636122954640102</v>
      </c>
      <c r="AE187" s="31">
        <f t="shared" si="41"/>
        <v>10.795419878528982</v>
      </c>
    </row>
    <row r="188" spans="15:31" x14ac:dyDescent="0.35">
      <c r="O188" s="18">
        <v>172</v>
      </c>
      <c r="P188" s="18">
        <v>187</v>
      </c>
      <c r="Q188" s="19">
        <f t="shared" si="29"/>
        <v>300.94657999999998</v>
      </c>
      <c r="R188" s="25">
        <v>36.235104319999998</v>
      </c>
      <c r="S188" s="25">
        <v>-112.9677172</v>
      </c>
      <c r="T188" s="31">
        <f t="shared" si="30"/>
        <v>8.4518666144666952</v>
      </c>
      <c r="U188" s="31">
        <f t="shared" si="31"/>
        <v>9.0436129810977377</v>
      </c>
      <c r="V188" s="31">
        <f t="shared" si="32"/>
        <v>11.12881268008017</v>
      </c>
      <c r="W188" s="31">
        <f t="shared" si="33"/>
        <v>12.786527730232134</v>
      </c>
      <c r="X188" s="31">
        <f t="shared" si="34"/>
        <v>15.778711644055335</v>
      </c>
      <c r="Y188" s="31">
        <f t="shared" si="35"/>
        <v>19.444707764985601</v>
      </c>
      <c r="Z188" s="31">
        <f t="shared" si="36"/>
        <v>22.629939160338125</v>
      </c>
      <c r="AA188" s="31">
        <f t="shared" si="37"/>
        <v>22.385785498487007</v>
      </c>
      <c r="AB188" s="31">
        <f t="shared" si="38"/>
        <v>21.848738539614125</v>
      </c>
      <c r="AC188" s="31">
        <f t="shared" si="39"/>
        <v>21.548208320241088</v>
      </c>
      <c r="AD188" s="31">
        <f t="shared" si="40"/>
        <v>15.630693979068429</v>
      </c>
      <c r="AE188" s="31">
        <f t="shared" si="41"/>
        <v>10.791635963665527</v>
      </c>
    </row>
    <row r="189" spans="15:31" x14ac:dyDescent="0.35">
      <c r="O189" s="18">
        <v>173</v>
      </c>
      <c r="P189" s="18">
        <v>188</v>
      </c>
      <c r="Q189" s="19">
        <f t="shared" si="29"/>
        <v>302.55592000000001</v>
      </c>
      <c r="R189" s="25">
        <v>36.231945430000003</v>
      </c>
      <c r="S189" s="25">
        <v>-112.9848695</v>
      </c>
      <c r="T189" s="31">
        <f t="shared" si="30"/>
        <v>8.4530012465631099</v>
      </c>
      <c r="U189" s="31">
        <f t="shared" si="31"/>
        <v>9.0484495528480871</v>
      </c>
      <c r="V189" s="31">
        <f t="shared" si="32"/>
        <v>11.138463981910112</v>
      </c>
      <c r="W189" s="31">
        <f t="shared" si="33"/>
        <v>12.800502476299355</v>
      </c>
      <c r="X189" s="31">
        <f t="shared" si="34"/>
        <v>15.79619839063677</v>
      </c>
      <c r="Y189" s="31">
        <f t="shared" si="35"/>
        <v>19.46196888704273</v>
      </c>
      <c r="Z189" s="31">
        <f t="shared" si="36"/>
        <v>22.64274518781297</v>
      </c>
      <c r="AA189" s="31">
        <f t="shared" si="37"/>
        <v>22.396298385128958</v>
      </c>
      <c r="AB189" s="31">
        <f t="shared" si="38"/>
        <v>21.855347847537551</v>
      </c>
      <c r="AC189" s="31">
        <f t="shared" si="39"/>
        <v>21.542714194242585</v>
      </c>
      <c r="AD189" s="31">
        <f t="shared" si="40"/>
        <v>15.625275852076403</v>
      </c>
      <c r="AE189" s="31">
        <f t="shared" si="41"/>
        <v>10.78785912181292</v>
      </c>
    </row>
    <row r="190" spans="15:31" x14ac:dyDescent="0.35">
      <c r="O190" s="18">
        <v>174</v>
      </c>
      <c r="P190" s="18">
        <v>189</v>
      </c>
      <c r="Q190" s="19">
        <f t="shared" si="29"/>
        <v>304.16525999999999</v>
      </c>
      <c r="R190" s="25">
        <v>36.23699019</v>
      </c>
      <c r="S190" s="25">
        <v>-113.0014395</v>
      </c>
      <c r="T190" s="31">
        <f t="shared" si="30"/>
        <v>8.4541338023913077</v>
      </c>
      <c r="U190" s="31">
        <f t="shared" si="31"/>
        <v>9.0532768459793473</v>
      </c>
      <c r="V190" s="31">
        <f t="shared" si="32"/>
        <v>11.148096317990557</v>
      </c>
      <c r="W190" s="31">
        <f t="shared" si="33"/>
        <v>12.814448705043969</v>
      </c>
      <c r="X190" s="31">
        <f t="shared" si="34"/>
        <v>15.813650283990986</v>
      </c>
      <c r="Y190" s="31">
        <f t="shared" si="35"/>
        <v>19.47919866309455</v>
      </c>
      <c r="Z190" s="31">
        <f t="shared" si="36"/>
        <v>22.65552907908733</v>
      </c>
      <c r="AA190" s="31">
        <f t="shared" si="37"/>
        <v>22.406792933171658</v>
      </c>
      <c r="AB190" s="31">
        <f t="shared" si="38"/>
        <v>21.861943576894532</v>
      </c>
      <c r="AC190" s="31">
        <f t="shared" si="39"/>
        <v>21.537231854399753</v>
      </c>
      <c r="AD190" s="31">
        <f t="shared" si="40"/>
        <v>15.619868551985594</v>
      </c>
      <c r="AE190" s="31">
        <f t="shared" si="41"/>
        <v>10.78408933975007</v>
      </c>
    </row>
    <row r="191" spans="15:31" x14ac:dyDescent="0.35">
      <c r="O191" s="18">
        <v>175</v>
      </c>
      <c r="P191" s="18">
        <v>190</v>
      </c>
      <c r="Q191" s="19">
        <f t="shared" si="29"/>
        <v>305.77460000000002</v>
      </c>
      <c r="R191" s="25">
        <v>36.237673659999999</v>
      </c>
      <c r="S191" s="25">
        <v>-113.01797879999999</v>
      </c>
      <c r="T191" s="31">
        <f t="shared" si="30"/>
        <v>8.4552642857506601</v>
      </c>
      <c r="U191" s="31">
        <f t="shared" si="31"/>
        <v>9.0580948782918931</v>
      </c>
      <c r="V191" s="31">
        <f t="shared" si="32"/>
        <v>11.157709725591058</v>
      </c>
      <c r="W191" s="31">
        <f t="shared" si="33"/>
        <v>12.828366474659353</v>
      </c>
      <c r="X191" s="31">
        <f t="shared" si="34"/>
        <v>15.831067393584739</v>
      </c>
      <c r="Y191" s="31">
        <f t="shared" si="35"/>
        <v>19.49639715006505</v>
      </c>
      <c r="Z191" s="31">
        <f t="shared" si="36"/>
        <v>22.668290872425317</v>
      </c>
      <c r="AA191" s="31">
        <f t="shared" si="37"/>
        <v>22.417269174604815</v>
      </c>
      <c r="AB191" s="31">
        <f t="shared" si="38"/>
        <v>21.868525755581697</v>
      </c>
      <c r="AC191" s="31">
        <f t="shared" si="39"/>
        <v>21.5317612754286</v>
      </c>
      <c r="AD191" s="31">
        <f t="shared" si="40"/>
        <v>15.614472057160887</v>
      </c>
      <c r="AE191" s="31">
        <f t="shared" si="41"/>
        <v>10.780326604280599</v>
      </c>
    </row>
    <row r="192" spans="15:31" x14ac:dyDescent="0.35">
      <c r="O192" s="18">
        <v>176</v>
      </c>
      <c r="P192" s="18">
        <v>191</v>
      </c>
      <c r="Q192" s="19">
        <f t="shared" si="29"/>
        <v>307.38394</v>
      </c>
      <c r="R192" s="25">
        <v>36.230035819999998</v>
      </c>
      <c r="S192" s="25">
        <v>-113.0328008</v>
      </c>
      <c r="T192" s="31">
        <f t="shared" si="30"/>
        <v>8.4563927004335877</v>
      </c>
      <c r="U192" s="31">
        <f t="shared" si="31"/>
        <v>9.0629036675519448</v>
      </c>
      <c r="V192" s="31">
        <f t="shared" si="32"/>
        <v>11.167304241907917</v>
      </c>
      <c r="W192" s="31">
        <f t="shared" si="33"/>
        <v>12.842255843220133</v>
      </c>
      <c r="X192" s="31">
        <f t="shared" si="34"/>
        <v>15.848449788746317</v>
      </c>
      <c r="Y192" s="31">
        <f t="shared" si="35"/>
        <v>19.513564404774868</v>
      </c>
      <c r="Z192" s="31">
        <f t="shared" si="36"/>
        <v>22.681030606024915</v>
      </c>
      <c r="AA192" s="31">
        <f t="shared" si="37"/>
        <v>22.427727141362343</v>
      </c>
      <c r="AB192" s="31">
        <f t="shared" si="38"/>
        <v>21.875094411438376</v>
      </c>
      <c r="AC192" s="31">
        <f t="shared" si="39"/>
        <v>21.526302432099371</v>
      </c>
      <c r="AD192" s="31">
        <f t="shared" si="40"/>
        <v>15.609086346010404</v>
      </c>
      <c r="AE192" s="31">
        <f t="shared" si="41"/>
        <v>10.776570902232795</v>
      </c>
    </row>
    <row r="193" spans="15:31" x14ac:dyDescent="0.35">
      <c r="O193" s="18">
        <v>177</v>
      </c>
      <c r="P193" s="18">
        <v>192</v>
      </c>
      <c r="Q193" s="19">
        <f t="shared" si="29"/>
        <v>308.99328000000003</v>
      </c>
      <c r="R193" s="25">
        <v>36.219754709999997</v>
      </c>
      <c r="S193" s="25">
        <v>-113.0448703</v>
      </c>
      <c r="T193" s="31">
        <f t="shared" si="30"/>
        <v>8.4575190502255708</v>
      </c>
      <c r="U193" s="31">
        <f t="shared" si="31"/>
        <v>9.0677032314916417</v>
      </c>
      <c r="V193" s="31">
        <f t="shared" si="32"/>
        <v>11.17687990406435</v>
      </c>
      <c r="W193" s="31">
        <f t="shared" si="33"/>
        <v>12.856116868682431</v>
      </c>
      <c r="X193" s="31">
        <f t="shared" si="34"/>
        <v>15.865797538665838</v>
      </c>
      <c r="Y193" s="31">
        <f t="shared" si="35"/>
        <v>19.53070048394143</v>
      </c>
      <c r="Z193" s="31">
        <f t="shared" si="36"/>
        <v>22.69374831801807</v>
      </c>
      <c r="AA193" s="31">
        <f t="shared" si="37"/>
        <v>22.43816686532244</v>
      </c>
      <c r="AB193" s="31">
        <f t="shared" si="38"/>
        <v>21.881649572246701</v>
      </c>
      <c r="AC193" s="31">
        <f t="shared" si="39"/>
        <v>21.52085529923643</v>
      </c>
      <c r="AD193" s="31">
        <f t="shared" si="40"/>
        <v>15.603711396985409</v>
      </c>
      <c r="AE193" s="31">
        <f t="shared" si="41"/>
        <v>10.772822220459572</v>
      </c>
    </row>
    <row r="194" spans="15:31" x14ac:dyDescent="0.35">
      <c r="O194" s="18">
        <v>178</v>
      </c>
      <c r="P194" s="18">
        <v>193</v>
      </c>
      <c r="Q194" s="19">
        <f t="shared" ref="Q194:Q257" si="42">P194*1.60934</f>
        <v>310.60262</v>
      </c>
      <c r="R194" s="25">
        <v>36.20837152</v>
      </c>
      <c r="S194" s="25">
        <v>-113.05525249999999</v>
      </c>
      <c r="T194" s="31">
        <f t="shared" ref="T194:T257" si="43">($A$13+($C$13*((B$9-225.339847531039)/100))+($B$13*((B$8-15.2053904276387)/10)))+(B$6-($A$13+($C$13*((B$9-225.339847531039)/100))+($B$13*((B$8-15.2053904276387)/10))))*EXP(-1*($E$13*((B$7/3.281^3)^(-1*$D$13)))*$P194)</f>
        <v>8.4586433389051621</v>
      </c>
      <c r="U194" s="31">
        <f t="shared" ref="U194:U257" si="44">($A$13+($C$13*((C$9-225.339847531039)/100))+($B$13*((C$8-15.2053904276387)/10)))+(C$6-($A$13+($C$13*((C$9-225.339847531039)/100))+($B$13*((C$8-15.2053904276387)/10))))*EXP(-1*($E$13*((C$7/3.281^3)^(-1*$D$13)))*$P194)</f>
        <v>9.072493587809106</v>
      </c>
      <c r="V194" s="31">
        <f t="shared" ref="V194:V257" si="45">($A$13+($C$13*((D$9-225.339847531039)/100))+($B$13*((D$8-15.2053904276387)/10)))+(D$6-($A$13+($C$13*((D$9-225.339847531039)/100))+($B$13*((D$8-15.2053904276387)/10))))*EXP(-1*($E$13*((D$7/3.281^3)^(-1*$D$13)))*$P194)</f>
        <v>11.186436749110626</v>
      </c>
      <c r="W194" s="31">
        <f t="shared" ref="W194:W257" si="46">($A$13+($C$13*((E$9-225.339847531039)/100))+($B$13*((E$8-15.2053904276387)/10)))+(E$6-($A$13+($C$13*((E$9-225.339847531039)/100))+($B$13*((E$8-15.2053904276387)/10))))*EXP(-1*($E$13*((E$7/3.281^3)^(-1*$D$13)))*$P194)</f>
        <v>12.869949608884095</v>
      </c>
      <c r="X194" s="31">
        <f t="shared" ref="X194:X257" si="47">($A$13+($C$13*((F$9-225.339847531039)/100))+($B$13*((F$8-15.2053904276387)/10)))+(F$6-($A$13+($C$13*((F$9-225.339847531039)/100))+($B$13*((F$8-15.2053904276387)/10))))*EXP(-1*($E$13*((F$7/3.281^3)^(-1*$D$13)))*$P194)</f>
        <v>15.883110712395512</v>
      </c>
      <c r="Y194" s="31">
        <f t="shared" ref="Y194:Y257" si="48">($A$13+($C$13*((G$9-225.339847531039)/100))+($B$13*((G$8-15.2053904276387)/10)))+(G$6-($A$13+($C$13*((G$9-225.339847531039)/100))+($B$13*((G$8-15.2053904276387)/10))))*EXP(-1*($E$13*((G$7/3.281^3)^(-1*$D$13)))*$P194)</f>
        <v>19.547805444179179</v>
      </c>
      <c r="Z194" s="31">
        <f t="shared" ref="Z194:Z257" si="49">($A$13+($C$13*((H$9-225.339847531039)/100))+($B$13*((H$8-15.2053904276387)/10)))+(H$6-($A$13+($C$13*((H$9-225.339847531039)/100))+($B$13*((H$8-15.2053904276387)/10))))*EXP(-1*($E$13*((H$7/3.281^3)^(-1*$D$13)))*$P194)</f>
        <v>22.706444046470821</v>
      </c>
      <c r="AA194" s="31">
        <f t="shared" ref="AA194:AA257" si="50">($A$13+($C$13*((I$9-225.339847531039)/100))+($B$13*((I$8-15.2053904276387)/10)))+(I$6-($A$13+($C$13*((I$9-225.339847531039)/100))+($B$13*((I$8-15.2053904276387)/10))))*EXP(-1*($E$13*((I$7/3.281^3)^(-1*$D$13)))*$P194)</f>
        <v>22.448588378307711</v>
      </c>
      <c r="AB194" s="31">
        <f t="shared" ref="AB194:AB257" si="51">($A$13+($C$13*((J$9-225.339847531039)/100))+($B$13*((J$8-15.2053904276387)/10)))+(J$6-($A$13+($C$13*((J$9-225.339847531039)/100))+($B$13*((J$8-15.2053904276387)/10))))*EXP(-1*($E$13*((J$7/3.281^3)^(-1*$D$13)))*$P194)</f>
        <v>21.88819126573172</v>
      </c>
      <c r="AC194" s="31">
        <f t="shared" ref="AC194:AC257" si="52">($A$13+($C$13*((K$9-225.339847531039)/100))+($B$13*((K$8-15.2053904276387)/10)))+(K$6-($A$13+($C$13*((K$9-225.339847531039)/100))+($B$13*((K$8-15.2053904276387)/10))))*EXP(-1*($E$13*((K$7/3.281^3)^(-1*$D$13)))*$P194)</f>
        <v>21.515419851718146</v>
      </c>
      <c r="AD194" s="31">
        <f t="shared" ref="AD194:AD257" si="53">($A$13+($C$13*((L$9-225.339847531039)/100))+($B$13*((L$8-15.2053904276387)/10)))+(L$6-($A$13+($C$13*((L$9-225.339847531039)/100))+($B$13*((L$8-15.2053904276387)/10))))*EXP(-1*($E$13*((L$7/3.281^3)^(-1*$D$13)))*$P194)</f>
        <v>15.598347188580229</v>
      </c>
      <c r="AE194" s="31">
        <f t="shared" ref="AE194:AE257" si="54">($A$13+($C$13*((M$9-225.339847531039)/100))+($B$13*((M$8-15.2053904276387)/10)))+(M$6-($A$13+($C$13*((M$9-225.339847531039)/100))+($B$13*((M$8-15.2053904276387)/10))))*EXP(-1*($E$13*((M$7/3.281^3)^(-1*$D$13)))*$P194)</f>
        <v>10.769080545838412</v>
      </c>
    </row>
    <row r="195" spans="15:31" x14ac:dyDescent="0.35">
      <c r="O195" s="18">
        <v>179</v>
      </c>
      <c r="P195" s="18">
        <v>194</v>
      </c>
      <c r="Q195" s="19">
        <f t="shared" si="42"/>
        <v>312.21195999999998</v>
      </c>
      <c r="R195" s="25">
        <v>36.203514470000002</v>
      </c>
      <c r="S195" s="25">
        <v>-113.0718115</v>
      </c>
      <c r="T195" s="31">
        <f t="shared" si="43"/>
        <v>8.4597655702439969</v>
      </c>
      <c r="U195" s="31">
        <f t="shared" si="44"/>
        <v>9.0772747541685064</v>
      </c>
      <c r="V195" s="31">
        <f t="shared" si="45"/>
        <v>11.195974814024201</v>
      </c>
      <c r="W195" s="31">
        <f t="shared" si="46"/>
        <v>12.883754121544952</v>
      </c>
      <c r="X195" s="31">
        <f t="shared" si="47"/>
        <v>15.900389378849914</v>
      </c>
      <c r="Y195" s="31">
        <f t="shared" si="48"/>
        <v>19.564879341999742</v>
      </c>
      <c r="Z195" s="31">
        <f t="shared" si="49"/>
        <v>22.7191178293834</v>
      </c>
      <c r="AA195" s="31">
        <f t="shared" si="50"/>
        <v>22.458991712085236</v>
      </c>
      <c r="AB195" s="31">
        <f t="shared" si="51"/>
        <v>21.89471951956153</v>
      </c>
      <c r="AC195" s="31">
        <f t="shared" si="52"/>
        <v>21.509996064476795</v>
      </c>
      <c r="AD195" s="31">
        <f t="shared" si="53"/>
        <v>15.592993699332167</v>
      </c>
      <c r="AE195" s="31">
        <f t="shared" si="54"/>
        <v>10.76534586527133</v>
      </c>
    </row>
    <row r="196" spans="15:31" x14ac:dyDescent="0.35">
      <c r="O196" s="18">
        <v>180</v>
      </c>
      <c r="P196" s="18">
        <v>195</v>
      </c>
      <c r="Q196" s="19">
        <f t="shared" si="42"/>
        <v>313.82130000000001</v>
      </c>
      <c r="R196" s="25">
        <v>36.195793739999999</v>
      </c>
      <c r="S196" s="25">
        <v>-113.0865098</v>
      </c>
      <c r="T196" s="31">
        <f t="shared" si="43"/>
        <v>8.4608857480068167</v>
      </c>
      <c r="U196" s="31">
        <f t="shared" si="44"/>
        <v>9.0820467482001241</v>
      </c>
      <c r="V196" s="31">
        <f t="shared" si="45"/>
        <v>11.205494135709863</v>
      </c>
      <c r="W196" s="31">
        <f t="shared" si="46"/>
        <v>12.897530464267042</v>
      </c>
      <c r="X196" s="31">
        <f t="shared" si="47"/>
        <v>15.917633606806273</v>
      </c>
      <c r="Y196" s="31">
        <f t="shared" si="48"/>
        <v>19.581922233812126</v>
      </c>
      <c r="Z196" s="31">
        <f t="shared" si="49"/>
        <v>22.731769704690354</v>
      </c>
      <c r="AA196" s="31">
        <f t="shared" si="50"/>
        <v>22.46937689836669</v>
      </c>
      <c r="AB196" s="31">
        <f t="shared" si="51"/>
        <v>21.901234361347377</v>
      </c>
      <c r="AC196" s="31">
        <f t="shared" si="52"/>
        <v>21.504583912498411</v>
      </c>
      <c r="AD196" s="31">
        <f t="shared" si="53"/>
        <v>15.587650907821411</v>
      </c>
      <c r="AE196" s="31">
        <f t="shared" si="54"/>
        <v>10.761618165684826</v>
      </c>
    </row>
    <row r="197" spans="15:31" x14ac:dyDescent="0.35">
      <c r="O197" s="18">
        <v>181</v>
      </c>
      <c r="P197" s="18">
        <v>196</v>
      </c>
      <c r="Q197" s="19">
        <f t="shared" si="42"/>
        <v>315.43063999999998</v>
      </c>
      <c r="R197" s="25">
        <v>36.189610530000003</v>
      </c>
      <c r="S197" s="25">
        <v>-113.10212780000001</v>
      </c>
      <c r="T197" s="31">
        <f t="shared" si="43"/>
        <v>8.4620038759514671</v>
      </c>
      <c r="U197" s="31">
        <f t="shared" si="44"/>
        <v>9.0868095875004187</v>
      </c>
      <c r="V197" s="31">
        <f t="shared" si="45"/>
        <v>11.214994750999885</v>
      </c>
      <c r="W197" s="31">
        <f t="shared" si="46"/>
        <v>12.911278694534859</v>
      </c>
      <c r="X197" s="31">
        <f t="shared" si="47"/>
        <v>15.934843464904732</v>
      </c>
      <c r="Y197" s="31">
        <f t="shared" si="48"/>
        <v>19.598934175922892</v>
      </c>
      <c r="Z197" s="31">
        <f t="shared" si="49"/>
        <v>22.744399710260662</v>
      </c>
      <c r="AA197" s="31">
        <f t="shared" si="50"/>
        <v>22.479743968808428</v>
      </c>
      <c r="AB197" s="31">
        <f t="shared" si="51"/>
        <v>21.90773581864379</v>
      </c>
      <c r="AC197" s="31">
        <f t="shared" si="52"/>
        <v>21.499183370822696</v>
      </c>
      <c r="AD197" s="31">
        <f t="shared" si="53"/>
        <v>15.582318792670952</v>
      </c>
      <c r="AE197" s="31">
        <f t="shared" si="54"/>
        <v>10.757897434029831</v>
      </c>
    </row>
    <row r="198" spans="15:31" x14ac:dyDescent="0.35">
      <c r="O198" s="18">
        <v>182</v>
      </c>
      <c r="P198" s="18">
        <v>197</v>
      </c>
      <c r="Q198" s="19">
        <f t="shared" si="42"/>
        <v>317.03998000000001</v>
      </c>
      <c r="R198" s="25">
        <v>36.18119111</v>
      </c>
      <c r="S198" s="25">
        <v>-113.1162587</v>
      </c>
      <c r="T198" s="31">
        <f t="shared" si="43"/>
        <v>8.4631199578289191</v>
      </c>
      <c r="U198" s="31">
        <f t="shared" si="44"/>
        <v>9.0915632896320897</v>
      </c>
      <c r="V198" s="31">
        <f t="shared" si="45"/>
        <v>11.224476696654165</v>
      </c>
      <c r="W198" s="31">
        <f t="shared" si="46"/>
        <v>12.924998869715598</v>
      </c>
      <c r="X198" s="31">
        <f t="shared" si="47"/>
        <v>15.95201902164863</v>
      </c>
      <c r="Y198" s="31">
        <f t="shared" si="48"/>
        <v>19.615915224536355</v>
      </c>
      <c r="Z198" s="31">
        <f t="shared" si="49"/>
        <v>22.757007883897842</v>
      </c>
      <c r="AA198" s="31">
        <f t="shared" si="50"/>
        <v>22.490092955011573</v>
      </c>
      <c r="AB198" s="31">
        <f t="shared" si="51"/>
        <v>21.914223918948675</v>
      </c>
      <c r="AC198" s="31">
        <f t="shared" si="52"/>
        <v>21.493794414542901</v>
      </c>
      <c r="AD198" s="31">
        <f t="shared" si="53"/>
        <v>15.576997332546497</v>
      </c>
      <c r="AE198" s="31">
        <f t="shared" si="54"/>
        <v>10.754183657281676</v>
      </c>
    </row>
    <row r="199" spans="15:31" x14ac:dyDescent="0.35">
      <c r="O199" s="18">
        <v>183</v>
      </c>
      <c r="P199" s="18">
        <v>198</v>
      </c>
      <c r="Q199" s="19">
        <f t="shared" si="42"/>
        <v>318.64931999999999</v>
      </c>
      <c r="R199" s="25">
        <v>36.1699743</v>
      </c>
      <c r="S199" s="25">
        <v>-113.12672480000001</v>
      </c>
      <c r="T199" s="31">
        <f t="shared" si="43"/>
        <v>8.4642339973832801</v>
      </c>
      <c r="U199" s="31">
        <f t="shared" si="44"/>
        <v>9.0963078721241466</v>
      </c>
      <c r="V199" s="31">
        <f t="shared" si="45"/>
        <v>11.233940009360349</v>
      </c>
      <c r="W199" s="31">
        <f t="shared" si="46"/>
        <v>12.938691047059379</v>
      </c>
      <c r="X199" s="31">
        <f t="shared" si="47"/>
        <v>15.969160345404759</v>
      </c>
      <c r="Y199" s="31">
        <f t="shared" si="48"/>
        <v>19.632865435754763</v>
      </c>
      <c r="Z199" s="31">
        <f t="shared" si="49"/>
        <v>22.769594263340064</v>
      </c>
      <c r="AA199" s="31">
        <f t="shared" si="50"/>
        <v>22.500423888522143</v>
      </c>
      <c r="AB199" s="31">
        <f t="shared" si="51"/>
        <v>21.92069868970346</v>
      </c>
      <c r="AC199" s="31">
        <f t="shared" si="52"/>
        <v>21.488417018805706</v>
      </c>
      <c r="AD199" s="31">
        <f t="shared" si="53"/>
        <v>15.571686506156393</v>
      </c>
      <c r="AE199" s="31">
        <f t="shared" si="54"/>
        <v>10.750476822440028</v>
      </c>
    </row>
    <row r="200" spans="15:31" x14ac:dyDescent="0.35">
      <c r="O200" s="18">
        <v>184</v>
      </c>
      <c r="P200" s="18">
        <v>199</v>
      </c>
      <c r="Q200" s="19">
        <f t="shared" si="42"/>
        <v>320.25866000000002</v>
      </c>
      <c r="R200" s="25">
        <v>36.169847859999997</v>
      </c>
      <c r="S200" s="25">
        <v>-113.1416555</v>
      </c>
      <c r="T200" s="31">
        <f t="shared" si="43"/>
        <v>8.4653459983518076</v>
      </c>
      <c r="U200" s="31">
        <f t="shared" si="44"/>
        <v>9.1010433524719687</v>
      </c>
      <c r="V200" s="31">
        <f t="shared" si="45"/>
        <v>11.243384725734003</v>
      </c>
      <c r="W200" s="31">
        <f t="shared" si="46"/>
        <v>12.952355283699507</v>
      </c>
      <c r="X200" s="31">
        <f t="shared" si="47"/>
        <v>15.986267504403664</v>
      </c>
      <c r="Y200" s="31">
        <f t="shared" si="48"/>
        <v>19.649784865578479</v>
      </c>
      <c r="Z200" s="31">
        <f t="shared" si="49"/>
        <v>22.782158886260266</v>
      </c>
      <c r="AA200" s="31">
        <f t="shared" si="50"/>
        <v>22.510736800831111</v>
      </c>
      <c r="AB200" s="31">
        <f t="shared" si="51"/>
        <v>21.927160158293184</v>
      </c>
      <c r="AC200" s="31">
        <f t="shared" si="52"/>
        <v>21.483051158811101</v>
      </c>
      <c r="AD200" s="31">
        <f t="shared" si="53"/>
        <v>15.566386292251522</v>
      </c>
      <c r="AE200" s="31">
        <f t="shared" si="54"/>
        <v>10.746776916528866</v>
      </c>
    </row>
    <row r="201" spans="15:31" x14ac:dyDescent="0.35">
      <c r="O201" s="18">
        <v>185</v>
      </c>
      <c r="P201" s="18">
        <v>200</v>
      </c>
      <c r="Q201" s="19">
        <f t="shared" si="42"/>
        <v>321.86799999999999</v>
      </c>
      <c r="R201" s="25">
        <v>36.174163669999999</v>
      </c>
      <c r="S201" s="25">
        <v>-113.1575464</v>
      </c>
      <c r="T201" s="31">
        <f t="shared" si="43"/>
        <v>8.4664559644649149</v>
      </c>
      <c r="U201" s="31">
        <f t="shared" si="44"/>
        <v>9.1057697481373729</v>
      </c>
      <c r="V201" s="31">
        <f t="shared" si="45"/>
        <v>11.252810882318732</v>
      </c>
      <c r="W201" s="31">
        <f t="shared" si="46"/>
        <v>12.965991636652689</v>
      </c>
      <c r="X201" s="31">
        <f t="shared" si="47"/>
        <v>16.003340566739883</v>
      </c>
      <c r="Y201" s="31">
        <f t="shared" si="48"/>
        <v>19.666673569906173</v>
      </c>
      <c r="Z201" s="31">
        <f t="shared" si="49"/>
        <v>22.794701790266263</v>
      </c>
      <c r="AA201" s="31">
        <f t="shared" si="50"/>
        <v>22.521031723374527</v>
      </c>
      <c r="AB201" s="31">
        <f t="shared" si="51"/>
        <v>21.933608352046626</v>
      </c>
      <c r="AC201" s="31">
        <f t="shared" si="52"/>
        <v>21.477696809812286</v>
      </c>
      <c r="AD201" s="31">
        <f t="shared" si="53"/>
        <v>15.561096669625234</v>
      </c>
      <c r="AE201" s="31">
        <f t="shared" si="54"/>
        <v>10.743083926596416</v>
      </c>
    </row>
    <row r="202" spans="15:31" x14ac:dyDescent="0.35">
      <c r="O202" s="18">
        <v>186</v>
      </c>
      <c r="P202" s="18">
        <v>201</v>
      </c>
      <c r="Q202" s="19">
        <f t="shared" si="42"/>
        <v>323.47734000000003</v>
      </c>
      <c r="R202" s="25">
        <v>36.164601040000001</v>
      </c>
      <c r="S202" s="25">
        <v>-113.1697211</v>
      </c>
      <c r="T202" s="31">
        <f t="shared" si="43"/>
        <v>8.4675638994461977</v>
      </c>
      <c r="U202" s="31">
        <f t="shared" si="44"/>
        <v>9.1104870765486794</v>
      </c>
      <c r="V202" s="31">
        <f t="shared" si="45"/>
        <v>11.262218515586333</v>
      </c>
      <c r="W202" s="31">
        <f t="shared" si="46"/>
        <v>12.97960016281929</v>
      </c>
      <c r="X202" s="31">
        <f t="shared" si="47"/>
        <v>16.020379600372245</v>
      </c>
      <c r="Y202" s="31">
        <f t="shared" si="48"/>
        <v>19.683531604535005</v>
      </c>
      <c r="Z202" s="31">
        <f t="shared" si="49"/>
        <v>22.807223012900863</v>
      </c>
      <c r="AA202" s="31">
        <f t="shared" si="50"/>
        <v>22.531308687533603</v>
      </c>
      <c r="AB202" s="31">
        <f t="shared" si="51"/>
        <v>21.940043298236425</v>
      </c>
      <c r="AC202" s="31">
        <f t="shared" si="52"/>
        <v>21.47235394711554</v>
      </c>
      <c r="AD202" s="31">
        <f t="shared" si="53"/>
        <v>15.555817617113254</v>
      </c>
      <c r="AE202" s="31">
        <f t="shared" si="54"/>
        <v>10.739397839715117</v>
      </c>
    </row>
    <row r="203" spans="15:31" x14ac:dyDescent="0.35">
      <c r="O203" s="18">
        <v>187</v>
      </c>
      <c r="P203" s="18">
        <v>202</v>
      </c>
      <c r="Q203" s="19">
        <f t="shared" si="42"/>
        <v>325.08668</v>
      </c>
      <c r="R203" s="25">
        <v>36.157574619999998</v>
      </c>
      <c r="S203" s="25">
        <v>-113.1848863</v>
      </c>
      <c r="T203" s="31">
        <f t="shared" si="43"/>
        <v>8.4686698070124287</v>
      </c>
      <c r="U203" s="31">
        <f t="shared" si="44"/>
        <v>9.1151953551007665</v>
      </c>
      <c r="V203" s="31">
        <f t="shared" si="45"/>
        <v>11.271607661936931</v>
      </c>
      <c r="W203" s="31">
        <f t="shared" si="46"/>
        <v>12.993180918983555</v>
      </c>
      <c r="X203" s="31">
        <f t="shared" si="47"/>
        <v>16.037384673124119</v>
      </c>
      <c r="Y203" s="31">
        <f t="shared" si="48"/>
        <v>19.700359025160807</v>
      </c>
      <c r="Z203" s="31">
        <f t="shared" si="49"/>
        <v>22.819722591641977</v>
      </c>
      <c r="AA203" s="31">
        <f t="shared" si="50"/>
        <v>22.541567724634803</v>
      </c>
      <c r="AB203" s="31">
        <f t="shared" si="51"/>
        <v>21.946465024079188</v>
      </c>
      <c r="AC203" s="31">
        <f t="shared" si="52"/>
        <v>21.467022546080127</v>
      </c>
      <c r="AD203" s="31">
        <f t="shared" si="53"/>
        <v>15.5505491135936</v>
      </c>
      <c r="AE203" s="31">
        <f t="shared" si="54"/>
        <v>10.735718642981571</v>
      </c>
    </row>
    <row r="204" spans="15:31" x14ac:dyDescent="0.35">
      <c r="O204" s="18">
        <v>188</v>
      </c>
      <c r="P204" s="18">
        <v>203</v>
      </c>
      <c r="Q204" s="19">
        <f t="shared" si="42"/>
        <v>326.69601999999998</v>
      </c>
      <c r="R204" s="25">
        <v>36.150564160000002</v>
      </c>
      <c r="S204" s="25">
        <v>-113.2002032</v>
      </c>
      <c r="T204" s="31">
        <f t="shared" si="43"/>
        <v>8.4697736908735859</v>
      </c>
      <c r="U204" s="31">
        <f t="shared" si="44"/>
        <v>9.1198946011551492</v>
      </c>
      <c r="V204" s="31">
        <f t="shared" si="45"/>
        <v>11.280978357699121</v>
      </c>
      <c r="W204" s="31">
        <f t="shared" si="46"/>
        <v>13.006733961813858</v>
      </c>
      <c r="X204" s="31">
        <f t="shared" si="47"/>
        <v>16.054355852683699</v>
      </c>
      <c r="Y204" s="31">
        <f t="shared" si="48"/>
        <v>19.717155887378269</v>
      </c>
      <c r="Z204" s="31">
        <f t="shared" si="49"/>
        <v>22.832200563902738</v>
      </c>
      <c r="AA204" s="31">
        <f t="shared" si="50"/>
        <v>22.551808865949948</v>
      </c>
      <c r="AB204" s="31">
        <f t="shared" si="51"/>
        <v>21.952873556735604</v>
      </c>
      <c r="AC204" s="31">
        <f t="shared" si="52"/>
        <v>21.461702582118161</v>
      </c>
      <c r="AD204" s="31">
        <f t="shared" si="53"/>
        <v>15.545291137986499</v>
      </c>
      <c r="AE204" s="31">
        <f t="shared" si="54"/>
        <v>10.732046323516501</v>
      </c>
    </row>
    <row r="205" spans="15:31" x14ac:dyDescent="0.35">
      <c r="O205" s="18">
        <v>189</v>
      </c>
      <c r="P205" s="18">
        <v>204</v>
      </c>
      <c r="Q205" s="19">
        <f t="shared" si="42"/>
        <v>328.30536000000001</v>
      </c>
      <c r="R205" s="25">
        <v>36.137345160000002</v>
      </c>
      <c r="S205" s="25">
        <v>-113.20413000000001</v>
      </c>
      <c r="T205" s="31">
        <f t="shared" si="43"/>
        <v>8.4708755547328565</v>
      </c>
      <c r="U205" s="31">
        <f t="shared" si="44"/>
        <v>9.1245848320400285</v>
      </c>
      <c r="V205" s="31">
        <f t="shared" si="45"/>
        <v>11.290330639130108</v>
      </c>
      <c r="W205" s="31">
        <f t="shared" si="46"/>
        <v>13.020259347862929</v>
      </c>
      <c r="X205" s="31">
        <f t="shared" si="47"/>
        <v>16.071293206604274</v>
      </c>
      <c r="Y205" s="31">
        <f t="shared" si="48"/>
        <v>19.733922246681114</v>
      </c>
      <c r="Z205" s="31">
        <f t="shared" si="49"/>
        <v>22.844656967031607</v>
      </c>
      <c r="AA205" s="31">
        <f t="shared" si="50"/>
        <v>22.562032142696317</v>
      </c>
      <c r="AB205" s="31">
        <f t="shared" si="51"/>
        <v>21.959268923310557</v>
      </c>
      <c r="AC205" s="31">
        <f t="shared" si="52"/>
        <v>21.456394030694504</v>
      </c>
      <c r="AD205" s="31">
        <f t="shared" si="53"/>
        <v>15.540043669254297</v>
      </c>
      <c r="AE205" s="31">
        <f t="shared" si="54"/>
        <v>10.728380868464704</v>
      </c>
    </row>
    <row r="206" spans="15:31" x14ac:dyDescent="0.35">
      <c r="O206" s="18">
        <v>190</v>
      </c>
      <c r="P206" s="18">
        <v>205</v>
      </c>
      <c r="Q206" s="19">
        <f t="shared" si="42"/>
        <v>329.91469999999998</v>
      </c>
      <c r="R206" s="25">
        <v>36.123429780000002</v>
      </c>
      <c r="S206" s="25">
        <v>-113.2021515</v>
      </c>
      <c r="T206" s="31">
        <f t="shared" si="43"/>
        <v>8.4719754022866489</v>
      </c>
      <c r="U206" s="31">
        <f t="shared" si="44"/>
        <v>9.1292660650503699</v>
      </c>
      <c r="V206" s="31">
        <f t="shared" si="45"/>
        <v>11.299664542415851</v>
      </c>
      <c r="W206" s="31">
        <f t="shared" si="46"/>
        <v>13.033757133568106</v>
      </c>
      <c r="X206" s="31">
        <f t="shared" si="47"/>
        <v>16.088196802304477</v>
      </c>
      <c r="Y206" s="31">
        <f t="shared" si="48"/>
        <v>19.750658158462301</v>
      </c>
      <c r="Z206" s="31">
        <f t="shared" si="49"/>
        <v>22.857091838312478</v>
      </c>
      <c r="AA206" s="31">
        <f t="shared" si="50"/>
        <v>22.572237586036724</v>
      </c>
      <c r="AB206" s="31">
        <f t="shared" si="51"/>
        <v>21.965651150853251</v>
      </c>
      <c r="AC206" s="31">
        <f t="shared" si="52"/>
        <v>21.451096867326655</v>
      </c>
      <c r="AD206" s="31">
        <f t="shared" si="53"/>
        <v>15.534806686401382</v>
      </c>
      <c r="AE206" s="31">
        <f t="shared" si="54"/>
        <v>10.724722264995007</v>
      </c>
    </row>
    <row r="207" spans="15:31" x14ac:dyDescent="0.35">
      <c r="O207" s="18">
        <v>191</v>
      </c>
      <c r="P207" s="18">
        <v>206</v>
      </c>
      <c r="Q207" s="19">
        <f t="shared" si="42"/>
        <v>331.52404000000001</v>
      </c>
      <c r="R207" s="25">
        <v>36.112018149999997</v>
      </c>
      <c r="S207" s="25">
        <v>-113.2095223</v>
      </c>
      <c r="T207" s="31">
        <f t="shared" si="43"/>
        <v>8.4730732372246091</v>
      </c>
      <c r="U207" s="31">
        <f t="shared" si="44"/>
        <v>9.1339383174479547</v>
      </c>
      <c r="V207" s="31">
        <f t="shared" si="45"/>
        <v>11.308980103671196</v>
      </c>
      <c r="W207" s="31">
        <f t="shared" si="46"/>
        <v>13.04722737525154</v>
      </c>
      <c r="X207" s="31">
        <f t="shared" si="47"/>
        <v>16.10506670706858</v>
      </c>
      <c r="Y207" s="31">
        <f t="shared" si="48"/>
        <v>19.767363678014185</v>
      </c>
      <c r="Z207" s="31">
        <f t="shared" si="49"/>
        <v>22.869505214964803</v>
      </c>
      <c r="AA207" s="31">
        <f t="shared" si="50"/>
        <v>22.582425227079629</v>
      </c>
      <c r="AB207" s="31">
        <f t="shared" si="51"/>
        <v>21.972020266357323</v>
      </c>
      <c r="AC207" s="31">
        <f t="shared" si="52"/>
        <v>21.445811067584632</v>
      </c>
      <c r="AD207" s="31">
        <f t="shared" si="53"/>
        <v>15.529580168474094</v>
      </c>
      <c r="AE207" s="31">
        <f t="shared" si="54"/>
        <v>10.721070500300218</v>
      </c>
    </row>
    <row r="208" spans="15:31" x14ac:dyDescent="0.35">
      <c r="O208" s="18">
        <v>192</v>
      </c>
      <c r="P208" s="18">
        <v>207</v>
      </c>
      <c r="Q208" s="19">
        <f t="shared" si="42"/>
        <v>333.13337999999999</v>
      </c>
      <c r="R208" s="25">
        <v>36.100458500000002</v>
      </c>
      <c r="S208" s="25">
        <v>-113.21905409999999</v>
      </c>
      <c r="T208" s="31">
        <f t="shared" si="43"/>
        <v>8.4741690632296347</v>
      </c>
      <c r="U208" s="31">
        <f t="shared" si="44"/>
        <v>9.1386016064614495</v>
      </c>
      <c r="V208" s="31">
        <f t="shared" si="45"/>
        <v>11.318277358940023</v>
      </c>
      <c r="W208" s="31">
        <f t="shared" si="46"/>
        <v>13.060670129120467</v>
      </c>
      <c r="X208" s="31">
        <f t="shared" si="47"/>
        <v>16.121902988046742</v>
      </c>
      <c r="Y208" s="31">
        <f t="shared" si="48"/>
        <v>19.784038860528717</v>
      </c>
      <c r="Z208" s="31">
        <f t="shared" si="49"/>
        <v>22.881897134143696</v>
      </c>
      <c r="AA208" s="31">
        <f t="shared" si="50"/>
        <v>22.592595096879219</v>
      </c>
      <c r="AB208" s="31">
        <f t="shared" si="51"/>
        <v>21.978376296760942</v>
      </c>
      <c r="AC208" s="31">
        <f t="shared" si="52"/>
        <v>21.440536607090866</v>
      </c>
      <c r="AD208" s="31">
        <f t="shared" si="53"/>
        <v>15.524364094560649</v>
      </c>
      <c r="AE208" s="31">
        <f t="shared" si="54"/>
        <v>10.717425561597089</v>
      </c>
    </row>
    <row r="209" spans="15:31" x14ac:dyDescent="0.35">
      <c r="O209" s="18">
        <v>193</v>
      </c>
      <c r="P209" s="18">
        <v>208</v>
      </c>
      <c r="Q209" s="19">
        <f t="shared" si="42"/>
        <v>334.74272000000002</v>
      </c>
      <c r="R209" s="25">
        <v>36.090384659999998</v>
      </c>
      <c r="S209" s="25">
        <v>-113.2288106</v>
      </c>
      <c r="T209" s="31">
        <f t="shared" si="43"/>
        <v>8.4752628839778765</v>
      </c>
      <c r="U209" s="31">
        <f t="shared" si="44"/>
        <v>9.1432559492864698</v>
      </c>
      <c r="V209" s="31">
        <f t="shared" si="45"/>
        <v>11.327556344195379</v>
      </c>
      <c r="W209" s="31">
        <f t="shared" si="46"/>
        <v>13.074085451267417</v>
      </c>
      <c r="X209" s="31">
        <f t="shared" si="47"/>
        <v>16.13870571225528</v>
      </c>
      <c r="Y209" s="31">
        <f t="shared" si="48"/>
        <v>19.800683761097623</v>
      </c>
      <c r="Z209" s="31">
        <f t="shared" si="49"/>
        <v>22.894267632940043</v>
      </c>
      <c r="AA209" s="31">
        <f t="shared" si="50"/>
        <v>22.602747226435518</v>
      </c>
      <c r="AB209" s="31">
        <f t="shared" si="51"/>
        <v>21.984719268946943</v>
      </c>
      <c r="AC209" s="31">
        <f t="shared" si="52"/>
        <v>21.435273461520072</v>
      </c>
      <c r="AD209" s="31">
        <f t="shared" si="53"/>
        <v>15.519158443791046</v>
      </c>
      <c r="AE209" s="31">
        <f t="shared" si="54"/>
        <v>10.713787436126266</v>
      </c>
    </row>
    <row r="210" spans="15:31" x14ac:dyDescent="0.35">
      <c r="O210" s="18">
        <v>194</v>
      </c>
      <c r="P210" s="18">
        <v>209</v>
      </c>
      <c r="Q210" s="19">
        <f t="shared" si="42"/>
        <v>336.35205999999999</v>
      </c>
      <c r="R210" s="25">
        <v>36.093845930000001</v>
      </c>
      <c r="S210" s="25">
        <v>-113.245284</v>
      </c>
      <c r="T210" s="31">
        <f t="shared" si="43"/>
        <v>8.4763547031387674</v>
      </c>
      <c r="U210" s="31">
        <f t="shared" si="44"/>
        <v>9.1479013630856443</v>
      </c>
      <c r="V210" s="31">
        <f t="shared" si="45"/>
        <v>11.336817095339626</v>
      </c>
      <c r="W210" s="31">
        <f t="shared" si="46"/>
        <v>13.087473397670456</v>
      </c>
      <c r="X210" s="31">
        <f t="shared" si="47"/>
        <v>16.155474946576952</v>
      </c>
      <c r="Y210" s="31">
        <f t="shared" si="48"/>
        <v>19.817298434712576</v>
      </c>
      <c r="Z210" s="31">
        <f t="shared" si="49"/>
        <v>22.906616748380618</v>
      </c>
      <c r="AA210" s="31">
        <f t="shared" si="50"/>
        <v>22.612881646694472</v>
      </c>
      <c r="AB210" s="31">
        <f t="shared" si="51"/>
        <v>21.991049209742922</v>
      </c>
      <c r="AC210" s="31">
        <f t="shared" si="52"/>
        <v>21.430021606599155</v>
      </c>
      <c r="AD210" s="31">
        <f t="shared" si="53"/>
        <v>15.513963195336991</v>
      </c>
      <c r="AE210" s="31">
        <f t="shared" si="54"/>
        <v>10.710156111152243</v>
      </c>
    </row>
    <row r="211" spans="15:31" x14ac:dyDescent="0.35">
      <c r="O211" s="18">
        <v>195</v>
      </c>
      <c r="P211" s="18">
        <v>210</v>
      </c>
      <c r="Q211" s="19">
        <f t="shared" si="42"/>
        <v>337.96140000000003</v>
      </c>
      <c r="R211" s="25">
        <v>36.090677130000003</v>
      </c>
      <c r="S211" s="25">
        <v>-113.2605295</v>
      </c>
      <c r="T211" s="31">
        <f t="shared" si="43"/>
        <v>8.4774445243750165</v>
      </c>
      <c r="U211" s="31">
        <f t="shared" si="44"/>
        <v>9.1525378649886697</v>
      </c>
      <c r="V211" s="31">
        <f t="shared" si="45"/>
        <v>11.346059648204569</v>
      </c>
      <c r="W211" s="31">
        <f t="shared" si="46"/>
        <v>13.100834024193418</v>
      </c>
      <c r="X211" s="31">
        <f t="shared" si="47"/>
        <v>16.172210757761206</v>
      </c>
      <c r="Y211" s="31">
        <f t="shared" si="48"/>
        <v>19.833882936265383</v>
      </c>
      <c r="Z211" s="31">
        <f t="shared" si="49"/>
        <v>22.918944517428194</v>
      </c>
      <c r="AA211" s="31">
        <f t="shared" si="50"/>
        <v>22.622998388548044</v>
      </c>
      <c r="AB211" s="31">
        <f t="shared" si="51"/>
        <v>21.997366145921365</v>
      </c>
      <c r="AC211" s="31">
        <f t="shared" si="52"/>
        <v>21.424781018107097</v>
      </c>
      <c r="AD211" s="31">
        <f t="shared" si="53"/>
        <v>15.508778328411809</v>
      </c>
      <c r="AE211" s="31">
        <f t="shared" si="54"/>
        <v>10.70653157396332</v>
      </c>
    </row>
    <row r="212" spans="15:31" x14ac:dyDescent="0.35">
      <c r="O212" s="18">
        <v>196</v>
      </c>
      <c r="P212" s="18">
        <v>211</v>
      </c>
      <c r="Q212" s="19">
        <f t="shared" si="42"/>
        <v>339.57074</v>
      </c>
      <c r="R212" s="25">
        <v>36.096650369999999</v>
      </c>
      <c r="S212" s="25">
        <v>-113.2761654</v>
      </c>
      <c r="T212" s="31">
        <f t="shared" si="43"/>
        <v>8.4785323513426363</v>
      </c>
      <c r="U212" s="31">
        <f t="shared" si="44"/>
        <v>9.1571654720923892</v>
      </c>
      <c r="V212" s="31">
        <f t="shared" si="45"/>
        <v>11.355284038551602</v>
      </c>
      <c r="W212" s="31">
        <f t="shared" si="46"/>
        <v>13.114167386586145</v>
      </c>
      <c r="X212" s="31">
        <f t="shared" si="47"/>
        <v>16.188913212424442</v>
      </c>
      <c r="Y212" s="31">
        <f t="shared" si="48"/>
        <v>19.850437320548181</v>
      </c>
      <c r="Z212" s="31">
        <f t="shared" si="49"/>
        <v>22.931250976981648</v>
      </c>
      <c r="AA212" s="31">
        <f t="shared" si="50"/>
        <v>22.633097482834309</v>
      </c>
      <c r="AB212" s="31">
        <f t="shared" si="51"/>
        <v>22.00367010419976</v>
      </c>
      <c r="AC212" s="31">
        <f t="shared" si="52"/>
        <v>21.419551671874828</v>
      </c>
      <c r="AD212" s="31">
        <f t="shared" si="53"/>
        <v>15.503603822270362</v>
      </c>
      <c r="AE212" s="31">
        <f t="shared" si="54"/>
        <v>10.702913811871559</v>
      </c>
    </row>
    <row r="213" spans="15:31" x14ac:dyDescent="0.35">
      <c r="O213" s="18">
        <v>197</v>
      </c>
      <c r="P213" s="18">
        <v>212</v>
      </c>
      <c r="Q213" s="19">
        <f t="shared" si="42"/>
        <v>341.18007999999998</v>
      </c>
      <c r="R213" s="25">
        <v>36.096710620000003</v>
      </c>
      <c r="S213" s="25">
        <v>-113.29318790000001</v>
      </c>
      <c r="T213" s="31">
        <f t="shared" si="43"/>
        <v>8.4796181876909493</v>
      </c>
      <c r="U213" s="31">
        <f t="shared" si="44"/>
        <v>9.1617842014608435</v>
      </c>
      <c r="V213" s="31">
        <f t="shared" si="45"/>
        <v>11.364490302071843</v>
      </c>
      <c r="W213" s="31">
        <f t="shared" si="46"/>
        <v>13.127473540484708</v>
      </c>
      <c r="X213" s="31">
        <f t="shared" si="47"/>
        <v>16.205582377050291</v>
      </c>
      <c r="Y213" s="31">
        <f t="shared" si="48"/>
        <v>19.866961642253592</v>
      </c>
      <c r="Z213" s="31">
        <f t="shared" si="49"/>
        <v>22.943536163876072</v>
      </c>
      <c r="AA213" s="31">
        <f t="shared" si="50"/>
        <v>22.643178960337547</v>
      </c>
      <c r="AB213" s="31">
        <f t="shared" si="51"/>
        <v>22.009961111240688</v>
      </c>
      <c r="AC213" s="31">
        <f t="shared" si="52"/>
        <v>21.414333543785133</v>
      </c>
      <c r="AD213" s="31">
        <f t="shared" si="53"/>
        <v>15.498439656208969</v>
      </c>
      <c r="AE213" s="31">
        <f t="shared" si="54"/>
        <v>10.699302812212739</v>
      </c>
    </row>
    <row r="214" spans="15:31" x14ac:dyDescent="0.35">
      <c r="O214" s="18">
        <v>198</v>
      </c>
      <c r="P214" s="18">
        <v>213</v>
      </c>
      <c r="Q214" s="19">
        <f t="shared" si="42"/>
        <v>342.78942000000001</v>
      </c>
      <c r="R214" s="25">
        <v>36.100041269999998</v>
      </c>
      <c r="S214" s="25">
        <v>-113.309607</v>
      </c>
      <c r="T214" s="31">
        <f t="shared" si="43"/>
        <v>8.4807020370625956</v>
      </c>
      <c r="U214" s="31">
        <f t="shared" si="44"/>
        <v>9.1663940701253317</v>
      </c>
      <c r="V214" s="31">
        <f t="shared" si="45"/>
        <v>11.373678474386278</v>
      </c>
      <c r="W214" s="31">
        <f t="shared" si="46"/>
        <v>13.140752541411647</v>
      </c>
      <c r="X214" s="31">
        <f t="shared" si="47"/>
        <v>16.222218317989878</v>
      </c>
      <c r="Y214" s="31">
        <f t="shared" si="48"/>
        <v>19.883455955974924</v>
      </c>
      <c r="Z214" s="31">
        <f t="shared" si="49"/>
        <v>22.955800114882887</v>
      </c>
      <c r="AA214" s="31">
        <f t="shared" si="50"/>
        <v>22.653242851788345</v>
      </c>
      <c r="AB214" s="31">
        <f t="shared" si="51"/>
        <v>22.016239193651973</v>
      </c>
      <c r="AC214" s="31">
        <f t="shared" si="52"/>
        <v>21.409126609772535</v>
      </c>
      <c r="AD214" s="31">
        <f t="shared" si="53"/>
        <v>15.493285809565318</v>
      </c>
      <c r="AE214" s="31">
        <f t="shared" si="54"/>
        <v>10.695698562346312</v>
      </c>
    </row>
    <row r="215" spans="15:31" x14ac:dyDescent="0.35">
      <c r="O215" s="18">
        <v>199</v>
      </c>
      <c r="P215" s="18">
        <v>214</v>
      </c>
      <c r="Q215" s="19">
        <f t="shared" si="42"/>
        <v>344.39875999999998</v>
      </c>
      <c r="R215" s="25">
        <v>36.092442810000001</v>
      </c>
      <c r="S215" s="25">
        <v>-113.3229108</v>
      </c>
      <c r="T215" s="31">
        <f t="shared" si="43"/>
        <v>8.4817839030935556</v>
      </c>
      <c r="U215" s="31">
        <f t="shared" si="44"/>
        <v>9.1709950950844892</v>
      </c>
      <c r="V215" s="31">
        <f t="shared" si="45"/>
        <v>11.382848591045887</v>
      </c>
      <c r="W215" s="31">
        <f t="shared" si="46"/>
        <v>13.154004444776202</v>
      </c>
      <c r="X215" s="31">
        <f t="shared" si="47"/>
        <v>16.238821101462072</v>
      </c>
      <c r="Y215" s="31">
        <f t="shared" si="48"/>
        <v>19.899920316206334</v>
      </c>
      <c r="Z215" s="31">
        <f t="shared" si="49"/>
        <v>22.968042866709958</v>
      </c>
      <c r="AA215" s="31">
        <f t="shared" si="50"/>
        <v>22.663289187863672</v>
      </c>
      <c r="AB215" s="31">
        <f t="shared" si="51"/>
        <v>22.022504377986756</v>
      </c>
      <c r="AC215" s="31">
        <f t="shared" si="52"/>
        <v>21.403930845823176</v>
      </c>
      <c r="AD215" s="31">
        <f t="shared" si="53"/>
        <v>15.488142261718385</v>
      </c>
      <c r="AE215" s="31">
        <f t="shared" si="54"/>
        <v>10.692101049655356</v>
      </c>
    </row>
    <row r="216" spans="15:31" x14ac:dyDescent="0.35">
      <c r="O216" s="18">
        <v>200</v>
      </c>
      <c r="P216" s="18">
        <v>215</v>
      </c>
      <c r="Q216" s="19">
        <f t="shared" si="42"/>
        <v>346.00810000000001</v>
      </c>
      <c r="R216" s="25">
        <v>36.078594430000003</v>
      </c>
      <c r="S216" s="25">
        <v>-113.3264612</v>
      </c>
      <c r="T216" s="31">
        <f t="shared" si="43"/>
        <v>8.48286378941315</v>
      </c>
      <c r="U216" s="31">
        <f t="shared" si="44"/>
        <v>9.1755872933043356</v>
      </c>
      <c r="V216" s="31">
        <f t="shared" si="45"/>
        <v>11.392000687531795</v>
      </c>
      <c r="W216" s="31">
        <f t="shared" si="46"/>
        <v>13.167229305874546</v>
      </c>
      <c r="X216" s="31">
        <f t="shared" si="47"/>
        <v>16.255390793553772</v>
      </c>
      <c r="Y216" s="31">
        <f t="shared" si="48"/>
        <v>19.916354777343038</v>
      </c>
      <c r="Z216" s="31">
        <f t="shared" si="49"/>
        <v>22.980264456001692</v>
      </c>
      <c r="AA216" s="31">
        <f t="shared" si="50"/>
        <v>22.673317999186995</v>
      </c>
      <c r="AB216" s="31">
        <f t="shared" si="51"/>
        <v>22.028756690743645</v>
      </c>
      <c r="AC216" s="31">
        <f t="shared" si="52"/>
        <v>21.398746227974726</v>
      </c>
      <c r="AD216" s="31">
        <f t="shared" si="53"/>
        <v>15.483008992088358</v>
      </c>
      <c r="AE216" s="31">
        <f t="shared" si="54"/>
        <v>10.688510261546535</v>
      </c>
    </row>
    <row r="217" spans="15:31" x14ac:dyDescent="0.35">
      <c r="O217" s="18">
        <v>201</v>
      </c>
      <c r="P217" s="18">
        <v>216</v>
      </c>
      <c r="Q217" s="19">
        <f t="shared" si="42"/>
        <v>347.61743999999999</v>
      </c>
      <c r="R217" s="25">
        <v>36.066340850000003</v>
      </c>
      <c r="S217" s="25">
        <v>-113.3343519</v>
      </c>
      <c r="T217" s="31">
        <f t="shared" si="43"/>
        <v>8.4839416996440633</v>
      </c>
      <c r="U217" s="31">
        <f t="shared" si="44"/>
        <v>9.1801706817183408</v>
      </c>
      <c r="V217" s="31">
        <f t="shared" si="45"/>
        <v>11.401134799255402</v>
      </c>
      <c r="W217" s="31">
        <f t="shared" si="46"/>
        <v>13.180427179890003</v>
      </c>
      <c r="X217" s="31">
        <f t="shared" si="47"/>
        <v>16.271927460220148</v>
      </c>
      <c r="Y217" s="31">
        <f t="shared" si="48"/>
        <v>19.932759393681451</v>
      </c>
      <c r="Z217" s="31">
        <f t="shared" si="49"/>
        <v>22.992464919339152</v>
      </c>
      <c r="AA217" s="31">
        <f t="shared" si="50"/>
        <v>22.683329316328358</v>
      </c>
      <c r="AB217" s="31">
        <f t="shared" si="51"/>
        <v>22.034996158366788</v>
      </c>
      <c r="AC217" s="31">
        <f t="shared" si="52"/>
        <v>21.393572732316244</v>
      </c>
      <c r="AD217" s="31">
        <f t="shared" si="53"/>
        <v>15.477885980136545</v>
      </c>
      <c r="AE217" s="31">
        <f t="shared" si="54"/>
        <v>10.684926185450049</v>
      </c>
    </row>
    <row r="218" spans="15:31" x14ac:dyDescent="0.35">
      <c r="O218" s="18">
        <v>202</v>
      </c>
      <c r="P218" s="18">
        <v>217</v>
      </c>
      <c r="Q218" s="19">
        <f t="shared" si="42"/>
        <v>349.22678000000002</v>
      </c>
      <c r="R218" s="25">
        <v>36.05590729</v>
      </c>
      <c r="S218" s="25">
        <v>-113.3466014</v>
      </c>
      <c r="T218" s="31">
        <f t="shared" si="43"/>
        <v>8.4850176374023487</v>
      </c>
      <c r="U218" s="31">
        <f t="shared" si="44"/>
        <v>9.184745277227492</v>
      </c>
      <c r="V218" s="31">
        <f t="shared" si="45"/>
        <v>11.410250961558519</v>
      </c>
      <c r="W218" s="31">
        <f t="shared" si="46"/>
        <v>13.193598121893299</v>
      </c>
      <c r="X218" s="31">
        <f t="shared" si="47"/>
        <v>16.288431167284912</v>
      </c>
      <c r="Y218" s="31">
        <f t="shared" si="48"/>
        <v>19.949134219419392</v>
      </c>
      <c r="Z218" s="31">
        <f t="shared" si="49"/>
        <v>23.004644293240169</v>
      </c>
      <c r="AA218" s="31">
        <f t="shared" si="50"/>
        <v>22.693323169804476</v>
      </c>
      <c r="AB218" s="31">
        <f t="shared" si="51"/>
        <v>22.041222807246015</v>
      </c>
      <c r="AC218" s="31">
        <f t="shared" si="52"/>
        <v>21.388410334988095</v>
      </c>
      <c r="AD218" s="31">
        <f t="shared" si="53"/>
        <v>15.472773205365293</v>
      </c>
      <c r="AE218" s="31">
        <f t="shared" si="54"/>
        <v>10.6813488088196</v>
      </c>
    </row>
    <row r="219" spans="15:31" x14ac:dyDescent="0.35">
      <c r="O219" s="18">
        <v>203</v>
      </c>
      <c r="P219" s="18">
        <v>218</v>
      </c>
      <c r="Q219" s="19">
        <f t="shared" si="42"/>
        <v>350.83611999999999</v>
      </c>
      <c r="R219" s="25">
        <v>36.042915559999997</v>
      </c>
      <c r="S219" s="25">
        <v>-113.35381959999999</v>
      </c>
      <c r="T219" s="31">
        <f t="shared" si="43"/>
        <v>8.4860916062974407</v>
      </c>
      <c r="U219" s="31">
        <f t="shared" si="44"/>
        <v>9.1893110967003508</v>
      </c>
      <c r="V219" s="31">
        <f t="shared" si="45"/>
        <v>11.419349209713509</v>
      </c>
      <c r="W219" s="31">
        <f t="shared" si="46"/>
        <v>13.206742186842778</v>
      </c>
      <c r="X219" s="31">
        <f t="shared" si="47"/>
        <v>16.304901980440597</v>
      </c>
      <c r="Y219" s="31">
        <f t="shared" si="48"/>
        <v>19.965479308656267</v>
      </c>
      <c r="Z219" s="31">
        <f t="shared" si="49"/>
        <v>23.016802614159456</v>
      </c>
      <c r="AA219" s="31">
        <f t="shared" si="50"/>
        <v>22.703299590078839</v>
      </c>
      <c r="AB219" s="31">
        <f t="shared" si="51"/>
        <v>22.047436663716937</v>
      </c>
      <c r="AC219" s="31">
        <f t="shared" si="52"/>
        <v>21.383259012181824</v>
      </c>
      <c r="AD219" s="31">
        <f t="shared" si="53"/>
        <v>15.467670647317913</v>
      </c>
      <c r="AE219" s="31">
        <f t="shared" si="54"/>
        <v>10.677778119132336</v>
      </c>
    </row>
    <row r="220" spans="15:31" x14ac:dyDescent="0.35">
      <c r="O220" s="18">
        <v>204</v>
      </c>
      <c r="P220" s="18">
        <v>219</v>
      </c>
      <c r="Q220" s="19">
        <f t="shared" si="42"/>
        <v>352.44546000000003</v>
      </c>
      <c r="R220" s="25">
        <v>36.028834170000003</v>
      </c>
      <c r="S220" s="25">
        <v>-113.35115020000001</v>
      </c>
      <c r="T220" s="31">
        <f t="shared" si="43"/>
        <v>8.487163609932173</v>
      </c>
      <c r="U220" s="31">
        <f t="shared" si="44"/>
        <v>9.1938681569731227</v>
      </c>
      <c r="V220" s="31">
        <f t="shared" si="45"/>
        <v>11.428429578923421</v>
      </c>
      <c r="W220" s="31">
        <f t="shared" si="46"/>
        <v>13.219859429584627</v>
      </c>
      <c r="X220" s="31">
        <f t="shared" si="47"/>
        <v>16.321339965248782</v>
      </c>
      <c r="Y220" s="31">
        <f t="shared" si="48"/>
        <v>19.981794715393228</v>
      </c>
      <c r="Z220" s="31">
        <f t="shared" si="49"/>
        <v>23.0289399184887</v>
      </c>
      <c r="AA220" s="31">
        <f t="shared" si="50"/>
        <v>22.713258607561784</v>
      </c>
      <c r="AB220" s="31">
        <f t="shared" si="51"/>
        <v>22.053637754061064</v>
      </c>
      <c r="AC220" s="31">
        <f t="shared" si="52"/>
        <v>21.378118740140049</v>
      </c>
      <c r="AD220" s="31">
        <f t="shared" si="53"/>
        <v>15.462578285578598</v>
      </c>
      <c r="AE220" s="31">
        <f t="shared" si="54"/>
        <v>10.674214103888817</v>
      </c>
    </row>
    <row r="221" spans="15:31" x14ac:dyDescent="0.35">
      <c r="O221" s="18">
        <v>205</v>
      </c>
      <c r="P221" s="18">
        <v>220</v>
      </c>
      <c r="Q221" s="19">
        <f t="shared" si="42"/>
        <v>354.0548</v>
      </c>
      <c r="R221" s="25">
        <v>36.014595550000003</v>
      </c>
      <c r="S221" s="25">
        <v>-113.3487909</v>
      </c>
      <c r="T221" s="31">
        <f t="shared" si="43"/>
        <v>8.4882336519027817</v>
      </c>
      <c r="U221" s="31">
        <f t="shared" si="44"/>
        <v>9.1984164748497061</v>
      </c>
      <c r="V221" s="31">
        <f t="shared" si="45"/>
        <v>11.437492104322121</v>
      </c>
      <c r="W221" s="31">
        <f t="shared" si="46"/>
        <v>13.232949904853122</v>
      </c>
      <c r="X221" s="31">
        <f t="shared" si="47"/>
        <v>16.337745187140392</v>
      </c>
      <c r="Y221" s="31">
        <f t="shared" si="48"/>
        <v>19.998080493533358</v>
      </c>
      <c r="Z221" s="31">
        <f t="shared" si="49"/>
        <v>23.041056242556692</v>
      </c>
      <c r="AA221" s="31">
        <f t="shared" si="50"/>
        <v>22.72320025261061</v>
      </c>
      <c r="AB221" s="31">
        <f t="shared" si="51"/>
        <v>22.059826104505905</v>
      </c>
      <c r="AC221" s="31">
        <f t="shared" si="52"/>
        <v>21.372989495156357</v>
      </c>
      <c r="AD221" s="31">
        <f t="shared" si="53"/>
        <v>15.457496099772326</v>
      </c>
      <c r="AE221" s="31">
        <f t="shared" si="54"/>
        <v>10.670656750612965</v>
      </c>
    </row>
    <row r="222" spans="15:31" x14ac:dyDescent="0.35">
      <c r="O222" s="18">
        <v>206</v>
      </c>
      <c r="P222" s="18">
        <v>221</v>
      </c>
      <c r="Q222" s="19">
        <f t="shared" si="42"/>
        <v>355.66413999999997</v>
      </c>
      <c r="R222" s="25">
        <v>36.00310941</v>
      </c>
      <c r="S222" s="25">
        <v>-113.3398937</v>
      </c>
      <c r="T222" s="31">
        <f t="shared" si="43"/>
        <v>8.4893017357989269</v>
      </c>
      <c r="U222" s="31">
        <f t="shared" si="44"/>
        <v>9.2029560671017698</v>
      </c>
      <c r="V222" s="31">
        <f t="shared" si="45"/>
        <v>11.446536820974444</v>
      </c>
      <c r="W222" s="31">
        <f t="shared" si="46"/>
        <v>13.246013667270841</v>
      </c>
      <c r="X222" s="31">
        <f t="shared" si="47"/>
        <v>16.354117711415924</v>
      </c>
      <c r="Y222" s="31">
        <f t="shared" si="48"/>
        <v>20.01433669688187</v>
      </c>
      <c r="Z222" s="31">
        <f t="shared" si="49"/>
        <v>23.053151622629422</v>
      </c>
      <c r="AA222" s="31">
        <f t="shared" si="50"/>
        <v>22.733124555529656</v>
      </c>
      <c r="AB222" s="31">
        <f t="shared" si="51"/>
        <v>22.06600174122509</v>
      </c>
      <c r="AC222" s="31">
        <f t="shared" si="52"/>
        <v>21.367871253575188</v>
      </c>
      <c r="AD222" s="31">
        <f t="shared" si="53"/>
        <v>15.452424069564803</v>
      </c>
      <c r="AE222" s="31">
        <f t="shared" si="54"/>
        <v>10.667106046852027</v>
      </c>
    </row>
    <row r="223" spans="15:31" x14ac:dyDescent="0.35">
      <c r="O223" s="18">
        <v>207</v>
      </c>
      <c r="P223" s="18">
        <v>222</v>
      </c>
      <c r="Q223" s="19">
        <f t="shared" si="42"/>
        <v>357.27348000000001</v>
      </c>
      <c r="R223" s="25">
        <v>35.988900579999999</v>
      </c>
      <c r="S223" s="25">
        <v>-113.3407784</v>
      </c>
      <c r="T223" s="31">
        <f t="shared" si="43"/>
        <v>8.4903678652036962</v>
      </c>
      <c r="U223" s="31">
        <f t="shared" si="44"/>
        <v>9.2074869504688017</v>
      </c>
      <c r="V223" s="31">
        <f t="shared" si="45"/>
        <v>11.455563763876313</v>
      </c>
      <c r="W223" s="31">
        <f t="shared" si="46"/>
        <v>13.259050771348896</v>
      </c>
      <c r="X223" s="31">
        <f t="shared" si="47"/>
        <v>16.370457603245733</v>
      </c>
      <c r="Y223" s="31">
        <f t="shared" si="48"/>
        <v>20.030563379146244</v>
      </c>
      <c r="Z223" s="31">
        <f t="shared" si="49"/>
        <v>23.065226094910194</v>
      </c>
      <c r="AA223" s="31">
        <f t="shared" si="50"/>
        <v>22.74303154657041</v>
      </c>
      <c r="AB223" s="31">
        <f t="shared" si="51"/>
        <v>22.072164690338475</v>
      </c>
      <c r="AC223" s="31">
        <f t="shared" si="52"/>
        <v>21.362763991791731</v>
      </c>
      <c r="AD223" s="31">
        <f t="shared" si="53"/>
        <v>15.447362174662356</v>
      </c>
      <c r="AE223" s="31">
        <f t="shared" si="54"/>
        <v>10.663561980176519</v>
      </c>
    </row>
    <row r="224" spans="15:31" x14ac:dyDescent="0.35">
      <c r="O224" s="18">
        <v>208</v>
      </c>
      <c r="P224" s="18">
        <v>223</v>
      </c>
      <c r="Q224" s="19">
        <f t="shared" si="42"/>
        <v>358.88281999999998</v>
      </c>
      <c r="R224" s="25">
        <v>35.978432669999997</v>
      </c>
      <c r="S224" s="25">
        <v>-113.3306695</v>
      </c>
      <c r="T224" s="31">
        <f t="shared" si="43"/>
        <v>8.4914320436936208</v>
      </c>
      <c r="U224" s="31">
        <f t="shared" si="44"/>
        <v>9.2120091416581786</v>
      </c>
      <c r="V224" s="31">
        <f t="shared" si="45"/>
        <v>11.464572967954879</v>
      </c>
      <c r="W224" s="31">
        <f t="shared" si="46"/>
        <v>13.272061271487168</v>
      </c>
      <c r="X224" s="31">
        <f t="shared" si="47"/>
        <v>16.386764927670278</v>
      </c>
      <c r="Y224" s="31">
        <f t="shared" si="48"/>
        <v>20.046760593936447</v>
      </c>
      <c r="Z224" s="31">
        <f t="shared" si="49"/>
        <v>23.077279695539726</v>
      </c>
      <c r="AA224" s="31">
        <f t="shared" si="50"/>
        <v>22.752921255931575</v>
      </c>
      <c r="AB224" s="31">
        <f t="shared" si="51"/>
        <v>22.07831497791225</v>
      </c>
      <c r="AC224" s="31">
        <f t="shared" si="52"/>
        <v>21.357667686251808</v>
      </c>
      <c r="AD224" s="31">
        <f t="shared" si="53"/>
        <v>15.442310394811877</v>
      </c>
      <c r="AE224" s="31">
        <f t="shared" si="54"/>
        <v>10.660024538180199</v>
      </c>
    </row>
    <row r="225" spans="15:31" x14ac:dyDescent="0.35">
      <c r="O225" s="18">
        <v>209</v>
      </c>
      <c r="P225" s="18">
        <v>224</v>
      </c>
      <c r="Q225" s="19">
        <f t="shared" si="42"/>
        <v>360.49216000000001</v>
      </c>
      <c r="R225" s="25">
        <v>35.970138159999998</v>
      </c>
      <c r="S225" s="25">
        <v>-113.31812189999999</v>
      </c>
      <c r="T225" s="31">
        <f t="shared" si="43"/>
        <v>8.4924942748386911</v>
      </c>
      <c r="U225" s="31">
        <f t="shared" si="44"/>
        <v>9.2165226573452284</v>
      </c>
      <c r="V225" s="31">
        <f t="shared" si="45"/>
        <v>11.473564468068663</v>
      </c>
      <c r="W225" s="31">
        <f t="shared" si="46"/>
        <v>13.285045221974524</v>
      </c>
      <c r="X225" s="31">
        <f t="shared" si="47"/>
        <v>16.403039749600392</v>
      </c>
      <c r="Y225" s="31">
        <f t="shared" si="48"/>
        <v>20.062928394765088</v>
      </c>
      <c r="Z225" s="31">
        <f t="shared" si="49"/>
        <v>23.089312460596268</v>
      </c>
      <c r="AA225" s="31">
        <f t="shared" si="50"/>
        <v>22.762793713759176</v>
      </c>
      <c r="AB225" s="31">
        <f t="shared" si="51"/>
        <v>22.084452629959056</v>
      </c>
      <c r="AC225" s="31">
        <f t="shared" si="52"/>
        <v>21.352582313451776</v>
      </c>
      <c r="AD225" s="31">
        <f t="shared" si="53"/>
        <v>15.437268709800716</v>
      </c>
      <c r="AE225" s="31">
        <f t="shared" si="54"/>
        <v>10.65649370848001</v>
      </c>
    </row>
    <row r="226" spans="15:31" x14ac:dyDescent="0.35">
      <c r="O226" s="18">
        <v>210</v>
      </c>
      <c r="P226" s="18">
        <v>225</v>
      </c>
      <c r="Q226" s="19">
        <f t="shared" si="42"/>
        <v>362.10149999999999</v>
      </c>
      <c r="R226" s="25">
        <v>35.958071029999999</v>
      </c>
      <c r="S226" s="25">
        <v>-113.3213057</v>
      </c>
      <c r="T226" s="31">
        <f t="shared" si="43"/>
        <v>8.4935545622023607</v>
      </c>
      <c r="U226" s="31">
        <f t="shared" si="44"/>
        <v>9.2210275141732829</v>
      </c>
      <c r="V226" s="31">
        <f t="shared" si="45"/>
        <v>11.482538299007679</v>
      </c>
      <c r="W226" s="31">
        <f t="shared" si="46"/>
        <v>13.298002676989046</v>
      </c>
      <c r="X226" s="31">
        <f t="shared" si="47"/>
        <v>16.419282133817518</v>
      </c>
      <c r="Y226" s="31">
        <f t="shared" si="48"/>
        <v>20.07906683504758</v>
      </c>
      <c r="Z226" s="31">
        <f t="shared" si="49"/>
        <v>23.101324426095708</v>
      </c>
      <c r="AA226" s="31">
        <f t="shared" si="50"/>
        <v>22.772648950146664</v>
      </c>
      <c r="AB226" s="31">
        <f t="shared" si="51"/>
        <v>22.090577672438094</v>
      </c>
      <c r="AC226" s="31">
        <f t="shared" si="52"/>
        <v>21.34750784993841</v>
      </c>
      <c r="AD226" s="31">
        <f t="shared" si="53"/>
        <v>15.432237099456625</v>
      </c>
      <c r="AE226" s="31">
        <f t="shared" si="54"/>
        <v>10.652969478716043</v>
      </c>
    </row>
    <row r="227" spans="15:31" x14ac:dyDescent="0.35">
      <c r="O227" s="18">
        <v>211</v>
      </c>
      <c r="P227" s="18">
        <v>226</v>
      </c>
      <c r="Q227" s="19">
        <f t="shared" si="42"/>
        <v>363.71084000000002</v>
      </c>
      <c r="R227" s="25">
        <v>35.945865470000001</v>
      </c>
      <c r="S227" s="25">
        <v>-113.3279144</v>
      </c>
      <c r="T227" s="31">
        <f t="shared" si="43"/>
        <v>8.4946129093415621</v>
      </c>
      <c r="U227" s="31">
        <f t="shared" si="44"/>
        <v>9.2255237287537497</v>
      </c>
      <c r="V227" s="31">
        <f t="shared" si="45"/>
        <v>11.491494495493583</v>
      </c>
      <c r="W227" s="31">
        <f t="shared" si="46"/>
        <v>13.310933690598262</v>
      </c>
      <c r="X227" s="31">
        <f t="shared" si="47"/>
        <v>16.435492144973999</v>
      </c>
      <c r="Y227" s="31">
        <f t="shared" si="48"/>
        <v>20.09517596810236</v>
      </c>
      <c r="Z227" s="31">
        <f t="shared" si="49"/>
        <v>23.113315627991675</v>
      </c>
      <c r="AA227" s="31">
        <f t="shared" si="50"/>
        <v>22.782486995134981</v>
      </c>
      <c r="AB227" s="31">
        <f t="shared" si="51"/>
        <v>22.096690131255237</v>
      </c>
      <c r="AC227" s="31">
        <f t="shared" si="52"/>
        <v>21.342444272308796</v>
      </c>
      <c r="AD227" s="31">
        <f t="shared" si="53"/>
        <v>15.427215543647659</v>
      </c>
      <c r="AE227" s="31">
        <f t="shared" si="54"/>
        <v>10.649451836551496</v>
      </c>
    </row>
    <row r="228" spans="15:31" x14ac:dyDescent="0.35">
      <c r="O228" s="18">
        <v>212</v>
      </c>
      <c r="P228" s="18">
        <v>227</v>
      </c>
      <c r="Q228" s="19">
        <f t="shared" si="42"/>
        <v>365.32017999999999</v>
      </c>
      <c r="R228" s="25">
        <v>35.932199590000003</v>
      </c>
      <c r="S228" s="25">
        <v>-113.3267333</v>
      </c>
      <c r="T228" s="31">
        <f t="shared" si="43"/>
        <v>8.4956693198067228</v>
      </c>
      <c r="U228" s="31">
        <f t="shared" si="44"/>
        <v>9.2300113176661647</v>
      </c>
      <c r="V228" s="31">
        <f t="shared" si="45"/>
        <v>11.500433092179792</v>
      </c>
      <c r="W228" s="31">
        <f t="shared" si="46"/>
        <v>13.323838316759362</v>
      </c>
      <c r="X228" s="31">
        <f t="shared" si="47"/>
        <v>16.451669847593298</v>
      </c>
      <c r="Y228" s="31">
        <f t="shared" si="48"/>
        <v>20.111255847151018</v>
      </c>
      <c r="Z228" s="31">
        <f t="shared" si="49"/>
        <v>23.12528610217565</v>
      </c>
      <c r="AA228" s="31">
        <f t="shared" si="50"/>
        <v>22.79230787871268</v>
      </c>
      <c r="AB228" s="31">
        <f t="shared" si="51"/>
        <v>22.102790032263123</v>
      </c>
      <c r="AC228" s="31">
        <f t="shared" si="52"/>
        <v>21.337391557210225</v>
      </c>
      <c r="AD228" s="31">
        <f t="shared" si="53"/>
        <v>15.422204022282102</v>
      </c>
      <c r="AE228" s="31">
        <f t="shared" si="54"/>
        <v>10.645940769672618</v>
      </c>
    </row>
    <row r="229" spans="15:31" x14ac:dyDescent="0.35">
      <c r="O229" s="18">
        <v>213</v>
      </c>
      <c r="P229" s="18">
        <v>228</v>
      </c>
      <c r="Q229" s="19">
        <f t="shared" si="42"/>
        <v>366.92952000000002</v>
      </c>
      <c r="R229" s="25">
        <v>35.919245259999997</v>
      </c>
      <c r="S229" s="25">
        <v>-113.3338102</v>
      </c>
      <c r="T229" s="31">
        <f t="shared" si="43"/>
        <v>8.4967237971417706</v>
      </c>
      <c r="U229" s="31">
        <f t="shared" si="44"/>
        <v>9.2344902974582581</v>
      </c>
      <c r="V229" s="31">
        <f t="shared" si="45"/>
        <v>11.509354123651629</v>
      </c>
      <c r="W229" s="31">
        <f t="shared" si="46"/>
        <v>13.336716609319437</v>
      </c>
      <c r="X229" s="31">
        <f t="shared" si="47"/>
        <v>16.467815306070293</v>
      </c>
      <c r="Y229" s="31">
        <f t="shared" si="48"/>
        <v>20.12730652531851</v>
      </c>
      <c r="Z229" s="31">
        <f t="shared" si="49"/>
        <v>23.137235884477072</v>
      </c>
      <c r="AA229" s="31">
        <f t="shared" si="50"/>
        <v>22.802111630815993</v>
      </c>
      <c r="AB229" s="31">
        <f t="shared" si="51"/>
        <v>22.108877401261282</v>
      </c>
      <c r="AC229" s="31">
        <f t="shared" si="52"/>
        <v>21.332349681340084</v>
      </c>
      <c r="AD229" s="31">
        <f t="shared" si="53"/>
        <v>15.417202515308393</v>
      </c>
      <c r="AE229" s="31">
        <f t="shared" si="54"/>
        <v>10.642436265788687</v>
      </c>
    </row>
    <row r="230" spans="15:31" x14ac:dyDescent="0.35">
      <c r="O230" s="18">
        <v>214</v>
      </c>
      <c r="P230" s="18">
        <v>229</v>
      </c>
      <c r="Q230" s="19">
        <f t="shared" si="42"/>
        <v>368.53886</v>
      </c>
      <c r="R230" s="25">
        <v>35.907468639999998</v>
      </c>
      <c r="S230" s="25">
        <v>-113.32778</v>
      </c>
      <c r="T230" s="31">
        <f t="shared" si="43"/>
        <v>8.4977763448841461</v>
      </c>
      <c r="U230" s="31">
        <f t="shared" si="44"/>
        <v>9.2389606846460186</v>
      </c>
      <c r="V230" s="31">
        <f t="shared" si="45"/>
        <v>11.518257624426459</v>
      </c>
      <c r="W230" s="31">
        <f t="shared" si="46"/>
        <v>13.349568622015688</v>
      </c>
      <c r="X230" s="31">
        <f t="shared" si="47"/>
        <v>16.48392858467151</v>
      </c>
      <c r="Y230" s="31">
        <f t="shared" si="48"/>
        <v>20.143328055633305</v>
      </c>
      <c r="Z230" s="31">
        <f t="shared" si="49"/>
        <v>23.149165010663442</v>
      </c>
      <c r="AA230" s="31">
        <f t="shared" si="50"/>
        <v>22.811898281328929</v>
      </c>
      <c r="AB230" s="31">
        <f t="shared" si="51"/>
        <v>22.114952263996244</v>
      </c>
      <c r="AC230" s="31">
        <f t="shared" si="52"/>
        <v>21.327318621445755</v>
      </c>
      <c r="AD230" s="31">
        <f t="shared" si="53"/>
        <v>15.412211002715029</v>
      </c>
      <c r="AE230" s="31">
        <f t="shared" si="54"/>
        <v>10.638938312631948</v>
      </c>
    </row>
    <row r="231" spans="15:31" x14ac:dyDescent="0.35">
      <c r="O231" s="18">
        <v>215</v>
      </c>
      <c r="P231" s="18">
        <v>230</v>
      </c>
      <c r="Q231" s="19">
        <f t="shared" si="42"/>
        <v>370.14819999999997</v>
      </c>
      <c r="R231" s="25">
        <v>35.896083969999999</v>
      </c>
      <c r="S231" s="25">
        <v>-113.3185166</v>
      </c>
      <c r="T231" s="31">
        <f t="shared" si="43"/>
        <v>8.4988269665648239</v>
      </c>
      <c r="U231" s="31">
        <f t="shared" si="44"/>
        <v>9.2434224957137427</v>
      </c>
      <c r="V231" s="31">
        <f t="shared" si="45"/>
        <v>11.527143628953805</v>
      </c>
      <c r="W231" s="31">
        <f t="shared" si="46"/>
        <v>13.362394408475669</v>
      </c>
      <c r="X231" s="31">
        <f t="shared" si="47"/>
        <v>16.500009747535373</v>
      </c>
      <c r="Y231" s="31">
        <f t="shared" si="48"/>
        <v>20.159320491027586</v>
      </c>
      <c r="Z231" s="31">
        <f t="shared" si="49"/>
        <v>23.161073516440446</v>
      </c>
      <c r="AA231" s="31">
        <f t="shared" si="50"/>
        <v>22.821667860083373</v>
      </c>
      <c r="AB231" s="31">
        <f t="shared" si="51"/>
        <v>22.121014646161644</v>
      </c>
      <c r="AC231" s="31">
        <f t="shared" si="52"/>
        <v>21.322298354324499</v>
      </c>
      <c r="AD231" s="31">
        <f t="shared" si="53"/>
        <v>15.407229464530509</v>
      </c>
      <c r="AE231" s="31">
        <f t="shared" si="54"/>
        <v>10.635446897957577</v>
      </c>
    </row>
    <row r="232" spans="15:31" x14ac:dyDescent="0.35">
      <c r="O232" s="18">
        <v>216</v>
      </c>
      <c r="P232" s="18">
        <v>231</v>
      </c>
      <c r="Q232" s="19">
        <f t="shared" si="42"/>
        <v>371.75754000000001</v>
      </c>
      <c r="R232" s="25">
        <v>35.885856910000001</v>
      </c>
      <c r="S232" s="25">
        <v>-113.3092056</v>
      </c>
      <c r="T232" s="31">
        <f t="shared" si="43"/>
        <v>8.4998756657083092</v>
      </c>
      <c r="U232" s="31">
        <f t="shared" si="44"/>
        <v>9.2478757471141098</v>
      </c>
      <c r="V232" s="31">
        <f t="shared" si="45"/>
        <v>11.536012171615504</v>
      </c>
      <c r="W232" s="31">
        <f t="shared" si="46"/>
        <v>13.375194022217489</v>
      </c>
      <c r="X232" s="31">
        <f t="shared" si="47"/>
        <v>16.516058858672487</v>
      </c>
      <c r="Y232" s="31">
        <f t="shared" si="48"/>
        <v>20.1752838843374</v>
      </c>
      <c r="Z232" s="31">
        <f t="shared" si="49"/>
        <v>23.172961437452038</v>
      </c>
      <c r="AA232" s="31">
        <f t="shared" si="50"/>
        <v>22.831420396859173</v>
      </c>
      <c r="AB232" s="31">
        <f t="shared" si="51"/>
        <v>22.127064573398325</v>
      </c>
      <c r="AC232" s="31">
        <f t="shared" si="52"/>
        <v>21.31728885682335</v>
      </c>
      <c r="AD232" s="31">
        <f t="shared" si="53"/>
        <v>15.402257880823228</v>
      </c>
      <c r="AE232" s="31">
        <f t="shared" si="54"/>
        <v>10.631962009543642</v>
      </c>
    </row>
    <row r="233" spans="15:31" x14ac:dyDescent="0.35">
      <c r="O233" s="18">
        <v>217</v>
      </c>
      <c r="P233" s="18">
        <v>232</v>
      </c>
      <c r="Q233" s="19">
        <f t="shared" si="42"/>
        <v>373.36687999999998</v>
      </c>
      <c r="R233" s="25">
        <v>35.871799959999997</v>
      </c>
      <c r="S233" s="25">
        <v>-113.312755</v>
      </c>
      <c r="T233" s="31">
        <f t="shared" si="43"/>
        <v>8.5009224458326607</v>
      </c>
      <c r="U233" s="31">
        <f t="shared" si="44"/>
        <v>9.252320455268233</v>
      </c>
      <c r="V233" s="31">
        <f t="shared" si="45"/>
        <v>11.544863286725821</v>
      </c>
      <c r="W233" s="31">
        <f t="shared" si="46"/>
        <v>13.38796751665005</v>
      </c>
      <c r="X233" s="31">
        <f t="shared" si="47"/>
        <v>16.532075981965868</v>
      </c>
      <c r="Y233" s="31">
        <f t="shared" si="48"/>
        <v>20.191218288302849</v>
      </c>
      <c r="Z233" s="31">
        <f t="shared" si="49"/>
        <v>23.184828809280567</v>
      </c>
      <c r="AA233" s="31">
        <f t="shared" si="50"/>
        <v>22.841155921384225</v>
      </c>
      <c r="AB233" s="31">
        <f t="shared" si="51"/>
        <v>22.133102071294452</v>
      </c>
      <c r="AC233" s="31">
        <f t="shared" si="52"/>
        <v>21.312290105839011</v>
      </c>
      <c r="AD233" s="31">
        <f t="shared" si="53"/>
        <v>15.397296231701416</v>
      </c>
      <c r="AE233" s="31">
        <f t="shared" si="54"/>
        <v>10.628483635191056</v>
      </c>
    </row>
    <row r="234" spans="15:31" x14ac:dyDescent="0.35">
      <c r="O234" s="18">
        <v>218</v>
      </c>
      <c r="P234" s="18">
        <v>233</v>
      </c>
      <c r="Q234" s="19">
        <f t="shared" si="42"/>
        <v>374.97622000000001</v>
      </c>
      <c r="R234" s="25">
        <v>35.858228089999997</v>
      </c>
      <c r="S234" s="25">
        <v>-113.31320890000001</v>
      </c>
      <c r="T234" s="31">
        <f t="shared" si="43"/>
        <v>8.501967310449503</v>
      </c>
      <c r="U234" s="31">
        <f t="shared" si="44"/>
        <v>9.2567566365657221</v>
      </c>
      <c r="V234" s="31">
        <f t="shared" si="45"/>
        <v>11.5536970085316</v>
      </c>
      <c r="W234" s="31">
        <f t="shared" si="46"/>
        <v>13.400714945073265</v>
      </c>
      <c r="X234" s="31">
        <f t="shared" si="47"/>
        <v>16.548061181171207</v>
      </c>
      <c r="Y234" s="31">
        <f t="shared" si="48"/>
        <v>20.207123755568258</v>
      </c>
      <c r="Z234" s="31">
        <f t="shared" si="49"/>
        <v>23.196675667446872</v>
      </c>
      <c r="AA234" s="31">
        <f t="shared" si="50"/>
        <v>22.850874463334566</v>
      </c>
      <c r="AB234" s="31">
        <f t="shared" si="51"/>
        <v>22.139127165385627</v>
      </c>
      <c r="AC234" s="31">
        <f t="shared" si="52"/>
        <v>21.30730207831775</v>
      </c>
      <c r="AD234" s="31">
        <f t="shared" si="53"/>
        <v>15.392344497313051</v>
      </c>
      <c r="AE234" s="31">
        <f t="shared" si="54"/>
        <v>10.625011762723531</v>
      </c>
    </row>
    <row r="235" spans="15:31" x14ac:dyDescent="0.35">
      <c r="O235" s="18">
        <v>219</v>
      </c>
      <c r="P235" s="18">
        <v>234</v>
      </c>
      <c r="Q235" s="19">
        <f t="shared" si="42"/>
        <v>376.58555999999999</v>
      </c>
      <c r="R235" s="25">
        <v>35.846521060000001</v>
      </c>
      <c r="S235" s="25">
        <v>-113.323268</v>
      </c>
      <c r="T235" s="31">
        <f t="shared" si="43"/>
        <v>8.5030102630640307</v>
      </c>
      <c r="U235" s="31">
        <f t="shared" si="44"/>
        <v>9.2611843073647453</v>
      </c>
      <c r="V235" s="31">
        <f t="shared" si="45"/>
        <v>11.562513371212377</v>
      </c>
      <c r="W235" s="31">
        <f t="shared" si="46"/>
        <v>13.413436360678286</v>
      </c>
      <c r="X235" s="31">
        <f t="shared" si="47"/>
        <v>16.564014519917109</v>
      </c>
      <c r="Y235" s="31">
        <f t="shared" si="48"/>
        <v>20.223000338682354</v>
      </c>
      <c r="Z235" s="31">
        <f t="shared" si="49"/>
        <v>23.208502047410384</v>
      </c>
      <c r="AA235" s="31">
        <f t="shared" si="50"/>
        <v>22.860576052334476</v>
      </c>
      <c r="AB235" s="31">
        <f t="shared" si="51"/>
        <v>22.145139881154982</v>
      </c>
      <c r="AC235" s="31">
        <f t="shared" si="52"/>
        <v>21.302324751255288</v>
      </c>
      <c r="AD235" s="31">
        <f t="shared" si="53"/>
        <v>15.387402657845783</v>
      </c>
      <c r="AE235" s="31">
        <f t="shared" si="54"/>
        <v>10.621546379987542</v>
      </c>
    </row>
    <row r="236" spans="15:31" x14ac:dyDescent="0.35">
      <c r="O236" s="18">
        <v>220</v>
      </c>
      <c r="P236" s="18">
        <v>235</v>
      </c>
      <c r="Q236" s="19">
        <f t="shared" si="42"/>
        <v>378.19490000000002</v>
      </c>
      <c r="R236" s="25">
        <v>35.83293037</v>
      </c>
      <c r="S236" s="25">
        <v>-113.32676240000001</v>
      </c>
      <c r="T236" s="31">
        <f t="shared" si="43"/>
        <v>8.5040513071750237</v>
      </c>
      <c r="U236" s="31">
        <f t="shared" si="44"/>
        <v>9.2656034839920896</v>
      </c>
      <c r="V236" s="31">
        <f t="shared" si="45"/>
        <v>11.571312408880528</v>
      </c>
      <c r="W236" s="31">
        <f t="shared" si="46"/>
        <v>13.426131816547718</v>
      </c>
      <c r="X236" s="31">
        <f t="shared" si="47"/>
        <v>16.579936061705382</v>
      </c>
      <c r="Y236" s="31">
        <f t="shared" si="48"/>
        <v>20.238848090098429</v>
      </c>
      <c r="Z236" s="31">
        <f t="shared" si="49"/>
        <v>23.22030798456926</v>
      </c>
      <c r="AA236" s="31">
        <f t="shared" si="50"/>
        <v>22.870260717956551</v>
      </c>
      <c r="AB236" s="31">
        <f t="shared" si="51"/>
        <v>22.1511402440333</v>
      </c>
      <c r="AC236" s="31">
        <f t="shared" si="52"/>
        <v>21.297358101696691</v>
      </c>
      <c r="AD236" s="31">
        <f t="shared" si="53"/>
        <v>15.382470693526848</v>
      </c>
      <c r="AE236" s="31">
        <f t="shared" si="54"/>
        <v>10.618087474852285</v>
      </c>
    </row>
    <row r="237" spans="15:31" x14ac:dyDescent="0.35">
      <c r="O237" s="18">
        <v>221</v>
      </c>
      <c r="P237" s="18">
        <v>236</v>
      </c>
      <c r="Q237" s="19">
        <f t="shared" si="42"/>
        <v>379.80423999999999</v>
      </c>
      <c r="R237" s="25">
        <v>35.821314569999998</v>
      </c>
      <c r="S237" s="25">
        <v>-113.33345</v>
      </c>
      <c r="T237" s="31">
        <f t="shared" si="43"/>
        <v>8.5050904462748615</v>
      </c>
      <c r="U237" s="31">
        <f t="shared" si="44"/>
        <v>9.2700141827432194</v>
      </c>
      <c r="V237" s="31">
        <f t="shared" si="45"/>
        <v>11.580094155581392</v>
      </c>
      <c r="W237" s="31">
        <f t="shared" si="46"/>
        <v>13.438801365655841</v>
      </c>
      <c r="X237" s="31">
        <f t="shared" si="47"/>
        <v>16.595825869911252</v>
      </c>
      <c r="Y237" s="31">
        <f t="shared" si="48"/>
        <v>20.254667062174533</v>
      </c>
      <c r="Z237" s="31">
        <f t="shared" si="49"/>
        <v>23.232093514260441</v>
      </c>
      <c r="AA237" s="31">
        <f t="shared" si="50"/>
        <v>22.879928489721799</v>
      </c>
      <c r="AB237" s="31">
        <f t="shared" si="51"/>
        <v>22.157128279399114</v>
      </c>
      <c r="AC237" s="31">
        <f t="shared" si="52"/>
        <v>21.292402106736279</v>
      </c>
      <c r="AD237" s="31">
        <f t="shared" si="53"/>
        <v>15.377548584622996</v>
      </c>
      <c r="AE237" s="31">
        <f t="shared" si="54"/>
        <v>10.614635035209627</v>
      </c>
    </row>
    <row r="238" spans="15:31" x14ac:dyDescent="0.35">
      <c r="O238" s="18">
        <v>222</v>
      </c>
      <c r="P238" s="18">
        <v>237</v>
      </c>
      <c r="Q238" s="19">
        <f t="shared" si="42"/>
        <v>381.41358000000002</v>
      </c>
      <c r="R238" s="25">
        <v>35.807887209999997</v>
      </c>
      <c r="S238" s="25">
        <v>-113.3313787</v>
      </c>
      <c r="T238" s="31">
        <f t="shared" si="43"/>
        <v>8.5061276838495328</v>
      </c>
      <c r="U238" s="31">
        <f t="shared" si="44"/>
        <v>9.2744164198823373</v>
      </c>
      <c r="V238" s="31">
        <f t="shared" si="45"/>
        <v>11.588858645293403</v>
      </c>
      <c r="W238" s="31">
        <f t="shared" si="46"/>
        <v>13.451445060868842</v>
      </c>
      <c r="X238" s="31">
        <f t="shared" si="47"/>
        <v>16.611684007783637</v>
      </c>
      <c r="Y238" s="31">
        <f t="shared" si="48"/>
        <v>20.270457307173622</v>
      </c>
      <c r="Z238" s="31">
        <f t="shared" si="49"/>
        <v>23.24385867175981</v>
      </c>
      <c r="AA238" s="31">
        <f t="shared" si="50"/>
        <v>22.889579397099737</v>
      </c>
      <c r="AB238" s="31">
        <f t="shared" si="51"/>
        <v>22.16310401257882</v>
      </c>
      <c r="AC238" s="31">
        <f t="shared" si="52"/>
        <v>21.287456743517506</v>
      </c>
      <c r="AD238" s="31">
        <f t="shared" si="53"/>
        <v>15.372636311440409</v>
      </c>
      <c r="AE238" s="31">
        <f t="shared" si="54"/>
        <v>10.611189048974067</v>
      </c>
    </row>
    <row r="239" spans="15:31" x14ac:dyDescent="0.35">
      <c r="O239" s="18">
        <v>223</v>
      </c>
      <c r="P239" s="18">
        <v>238</v>
      </c>
      <c r="Q239" s="19">
        <f t="shared" si="42"/>
        <v>383.02292</v>
      </c>
      <c r="R239" s="25">
        <v>35.794602910000002</v>
      </c>
      <c r="S239" s="25">
        <v>-113.337142</v>
      </c>
      <c r="T239" s="31">
        <f t="shared" si="43"/>
        <v>8.5071630233786468</v>
      </c>
      <c r="U239" s="31">
        <f t="shared" si="44"/>
        <v>9.278810211642444</v>
      </c>
      <c r="V239" s="31">
        <f t="shared" si="45"/>
        <v>11.597605911928234</v>
      </c>
      <c r="W239" s="31">
        <f t="shared" si="46"/>
        <v>13.464062954945017</v>
      </c>
      <c r="X239" s="31">
        <f t="shared" si="47"/>
        <v>16.627510538445389</v>
      </c>
      <c r="Y239" s="31">
        <f t="shared" si="48"/>
        <v>20.286218877263753</v>
      </c>
      <c r="Z239" s="31">
        <f t="shared" si="49"/>
        <v>23.255603492282255</v>
      </c>
      <c r="AA239" s="31">
        <f t="shared" si="50"/>
        <v>22.899213469508474</v>
      </c>
      <c r="AB239" s="31">
        <f t="shared" si="51"/>
        <v>22.169067468846787</v>
      </c>
      <c r="AC239" s="31">
        <f t="shared" si="52"/>
        <v>21.282521989232851</v>
      </c>
      <c r="AD239" s="31">
        <f t="shared" si="53"/>
        <v>15.367733854324626</v>
      </c>
      <c r="AE239" s="31">
        <f t="shared" si="54"/>
        <v>10.607749504082699</v>
      </c>
    </row>
    <row r="240" spans="15:31" x14ac:dyDescent="0.35">
      <c r="O240" s="18">
        <v>224</v>
      </c>
      <c r="P240" s="18">
        <v>239</v>
      </c>
      <c r="Q240" s="19">
        <f t="shared" si="42"/>
        <v>384.63225999999997</v>
      </c>
      <c r="R240" s="25">
        <v>35.783491810000001</v>
      </c>
      <c r="S240" s="25">
        <v>-113.34770810000001</v>
      </c>
      <c r="T240" s="31">
        <f t="shared" si="43"/>
        <v>8.5081964683354432</v>
      </c>
      <c r="U240" s="31">
        <f t="shared" si="44"/>
        <v>9.2831955742254006</v>
      </c>
      <c r="V240" s="31">
        <f t="shared" si="45"/>
        <v>11.606335989330905</v>
      </c>
      <c r="W240" s="31">
        <f t="shared" si="46"/>
        <v>13.476655100535011</v>
      </c>
      <c r="X240" s="31">
        <f t="shared" si="47"/>
        <v>16.643305524893549</v>
      </c>
      <c r="Y240" s="31">
        <f t="shared" si="48"/>
        <v>20.301951824518234</v>
      </c>
      <c r="Z240" s="31">
        <f t="shared" si="49"/>
        <v>23.26732801098181</v>
      </c>
      <c r="AA240" s="31">
        <f t="shared" si="50"/>
        <v>22.908830736314798</v>
      </c>
      <c r="AB240" s="31">
        <f t="shared" si="51"/>
        <v>22.175018673425445</v>
      </c>
      <c r="AC240" s="31">
        <f t="shared" si="52"/>
        <v>21.277597821123727</v>
      </c>
      <c r="AD240" s="31">
        <f t="shared" si="53"/>
        <v>15.362841193660454</v>
      </c>
      <c r="AE240" s="31">
        <f t="shared" si="54"/>
        <v>10.60431638849516</v>
      </c>
    </row>
    <row r="241" spans="15:31" x14ac:dyDescent="0.35">
      <c r="O241" s="18">
        <v>225</v>
      </c>
      <c r="P241" s="18">
        <v>240</v>
      </c>
      <c r="Q241" s="19">
        <f t="shared" si="42"/>
        <v>386.24160000000001</v>
      </c>
      <c r="R241" s="25">
        <v>35.7741908</v>
      </c>
      <c r="S241" s="25">
        <v>-113.36114670000001</v>
      </c>
      <c r="T241" s="31">
        <f t="shared" si="43"/>
        <v>8.5092280221868126</v>
      </c>
      <c r="U241" s="31">
        <f t="shared" si="44"/>
        <v>9.2875725238019822</v>
      </c>
      <c r="V241" s="31">
        <f t="shared" si="45"/>
        <v>11.61504891127994</v>
      </c>
      <c r="W241" s="31">
        <f t="shared" si="46"/>
        <v>13.489221550182023</v>
      </c>
      <c r="X241" s="31">
        <f t="shared" si="47"/>
        <v>16.659069029999596</v>
      </c>
      <c r="Y241" s="31">
        <f t="shared" si="48"/>
        <v>20.317656200915817</v>
      </c>
      <c r="Z241" s="31">
        <f t="shared" si="49"/>
        <v>23.279032262951723</v>
      </c>
      <c r="AA241" s="31">
        <f t="shared" si="50"/>
        <v>22.918431226834279</v>
      </c>
      <c r="AB241" s="31">
        <f t="shared" si="51"/>
        <v>22.180957651485421</v>
      </c>
      <c r="AC241" s="31">
        <f t="shared" si="52"/>
        <v>21.272684216480375</v>
      </c>
      <c r="AD241" s="31">
        <f t="shared" si="53"/>
        <v>15.357958309871904</v>
      </c>
      <c r="AE241" s="31">
        <f t="shared" si="54"/>
        <v>10.600889690193601</v>
      </c>
    </row>
    <row r="242" spans="15:31" x14ac:dyDescent="0.35">
      <c r="O242" s="18">
        <v>226</v>
      </c>
      <c r="P242" s="18">
        <v>241</v>
      </c>
      <c r="Q242" s="19">
        <f t="shared" si="42"/>
        <v>387.85093999999998</v>
      </c>
      <c r="R242" s="25">
        <v>35.765712999999998</v>
      </c>
      <c r="S242" s="25">
        <v>-113.3747783</v>
      </c>
      <c r="T242" s="31">
        <f t="shared" si="43"/>
        <v>8.5102576883932937</v>
      </c>
      <c r="U242" s="31">
        <f t="shared" si="44"/>
        <v>9.2919410765119448</v>
      </c>
      <c r="V242" s="31">
        <f t="shared" si="45"/>
        <v>11.623744711487474</v>
      </c>
      <c r="W242" s="31">
        <f t="shared" si="46"/>
        <v>13.501762356322034</v>
      </c>
      <c r="X242" s="31">
        <f t="shared" si="47"/>
        <v>16.674801116509702</v>
      </c>
      <c r="Y242" s="31">
        <f t="shared" si="48"/>
        <v>20.333332058340865</v>
      </c>
      <c r="Z242" s="31">
        <f t="shared" si="49"/>
        <v>23.290716283224597</v>
      </c>
      <c r="AA242" s="31">
        <f t="shared" si="50"/>
        <v>22.92801497033134</v>
      </c>
      <c r="AB242" s="31">
        <f t="shared" si="51"/>
        <v>22.186884428145618</v>
      </c>
      <c r="AC242" s="31">
        <f t="shared" si="52"/>
        <v>21.267781152641739</v>
      </c>
      <c r="AD242" s="31">
        <f t="shared" si="53"/>
        <v>15.353085183422097</v>
      </c>
      <c r="AE242" s="31">
        <f t="shared" si="54"/>
        <v>10.597469397182627</v>
      </c>
    </row>
    <row r="243" spans="15:31" x14ac:dyDescent="0.35">
      <c r="O243" s="18">
        <v>227</v>
      </c>
      <c r="P243" s="18">
        <v>242</v>
      </c>
      <c r="Q243" s="19">
        <f t="shared" si="42"/>
        <v>389.46028000000001</v>
      </c>
      <c r="R243" s="25">
        <v>35.754087939999998</v>
      </c>
      <c r="S243" s="25">
        <v>-113.3846903</v>
      </c>
      <c r="T243" s="31">
        <f t="shared" si="43"/>
        <v>8.5112854704090957</v>
      </c>
      <c r="U243" s="31">
        <f t="shared" si="44"/>
        <v>9.2963012484640792</v>
      </c>
      <c r="V243" s="31">
        <f t="shared" si="45"/>
        <v>11.6324234235994</v>
      </c>
      <c r="W243" s="31">
        <f t="shared" si="46"/>
        <v>13.514277571284019</v>
      </c>
      <c r="X243" s="31">
        <f t="shared" si="47"/>
        <v>16.690501847044974</v>
      </c>
      <c r="Y243" s="31">
        <f t="shared" si="48"/>
        <v>20.348979448583506</v>
      </c>
      <c r="Z243" s="31">
        <f t="shared" si="49"/>
        <v>23.302380106772468</v>
      </c>
      <c r="AA243" s="31">
        <f t="shared" si="50"/>
        <v>22.937581996019365</v>
      </c>
      <c r="AB243" s="31">
        <f t="shared" si="51"/>
        <v>22.192799028473342</v>
      </c>
      <c r="AC243" s="31">
        <f t="shared" si="52"/>
        <v>21.262888606995389</v>
      </c>
      <c r="AD243" s="31">
        <f t="shared" si="53"/>
        <v>15.348221794813202</v>
      </c>
      <c r="AE243" s="31">
        <f t="shared" si="54"/>
        <v>10.594055497489274</v>
      </c>
    </row>
    <row r="244" spans="15:31" x14ac:dyDescent="0.35">
      <c r="O244" s="18">
        <v>228</v>
      </c>
      <c r="P244" s="18">
        <v>243</v>
      </c>
      <c r="Q244" s="19">
        <f t="shared" si="42"/>
        <v>391.06961999999999</v>
      </c>
      <c r="R244" s="25">
        <v>35.75234141</v>
      </c>
      <c r="S244" s="25">
        <v>-113.4020696</v>
      </c>
      <c r="T244" s="31">
        <f t="shared" si="43"/>
        <v>8.5123113716821095</v>
      </c>
      <c r="U244" s="31">
        <f t="shared" si="44"/>
        <v>9.300653055736273</v>
      </c>
      <c r="V244" s="31">
        <f t="shared" si="45"/>
        <v>11.641085081195495</v>
      </c>
      <c r="W244" s="31">
        <f t="shared" si="46"/>
        <v>13.526767247290172</v>
      </c>
      <c r="X244" s="31">
        <f t="shared" si="47"/>
        <v>16.706171284101707</v>
      </c>
      <c r="Y244" s="31">
        <f t="shared" si="48"/>
        <v>20.364598423339835</v>
      </c>
      <c r="Z244" s="31">
        <f t="shared" si="49"/>
        <v>23.314023768506924</v>
      </c>
      <c r="AA244" s="31">
        <f t="shared" si="50"/>
        <v>22.947132333060765</v>
      </c>
      <c r="AB244" s="31">
        <f t="shared" si="51"/>
        <v>22.198701477484391</v>
      </c>
      <c r="AC244" s="31">
        <f t="shared" si="52"/>
        <v>21.258006556977396</v>
      </c>
      <c r="AD244" s="31">
        <f t="shared" si="53"/>
        <v>15.343368124586346</v>
      </c>
      <c r="AE244" s="31">
        <f t="shared" si="54"/>
        <v>10.590647979162952</v>
      </c>
    </row>
    <row r="245" spans="15:31" x14ac:dyDescent="0.35">
      <c r="O245" s="18">
        <v>229</v>
      </c>
      <c r="P245" s="18">
        <v>244</v>
      </c>
      <c r="Q245" s="19">
        <f t="shared" si="42"/>
        <v>392.67896000000002</v>
      </c>
      <c r="R245" s="25">
        <v>35.750749079999999</v>
      </c>
      <c r="S245" s="25">
        <v>-113.4195086</v>
      </c>
      <c r="T245" s="31">
        <f t="shared" si="43"/>
        <v>8.5133353956539128</v>
      </c>
      <c r="U245" s="31">
        <f t="shared" si="44"/>
        <v>9.3049965143755724</v>
      </c>
      <c r="V245" s="31">
        <f t="shared" si="45"/>
        <v>11.649729717789544</v>
      </c>
      <c r="W245" s="31">
        <f t="shared" si="46"/>
        <v>13.539231436456118</v>
      </c>
      <c r="X245" s="31">
        <f t="shared" si="47"/>
        <v>16.721809490051641</v>
      </c>
      <c r="Y245" s="31">
        <f t="shared" si="48"/>
        <v>20.380189034212052</v>
      </c>
      <c r="Z245" s="31">
        <f t="shared" si="49"/>
        <v>23.325647303279208</v>
      </c>
      <c r="AA245" s="31">
        <f t="shared" si="50"/>
        <v>22.956666010567091</v>
      </c>
      <c r="AB245" s="31">
        <f t="shared" si="51"/>
        <v>22.204591800143174</v>
      </c>
      <c r="AC245" s="31">
        <f t="shared" si="52"/>
        <v>21.253134980072243</v>
      </c>
      <c r="AD245" s="31">
        <f t="shared" si="53"/>
        <v>15.338524153321542</v>
      </c>
      <c r="AE245" s="31">
        <f t="shared" si="54"/>
        <v>10.587246830275417</v>
      </c>
    </row>
    <row r="246" spans="15:31" x14ac:dyDescent="0.35">
      <c r="O246" s="18">
        <v>230</v>
      </c>
      <c r="P246" s="18">
        <v>245</v>
      </c>
      <c r="Q246" s="19">
        <f t="shared" si="42"/>
        <v>394.28829999999999</v>
      </c>
      <c r="R246" s="25">
        <v>35.752588000000003</v>
      </c>
      <c r="S246" s="25">
        <v>-113.436927</v>
      </c>
      <c r="T246" s="31">
        <f t="shared" si="43"/>
        <v>8.5143575457597898</v>
      </c>
      <c r="U246" s="31">
        <f t="shared" si="44"/>
        <v>9.3093316403982342</v>
      </c>
      <c r="V246" s="31">
        <f t="shared" si="45"/>
        <v>11.658357366829476</v>
      </c>
      <c r="W246" s="31">
        <f t="shared" si="46"/>
        <v>13.551670190791135</v>
      </c>
      <c r="X246" s="31">
        <f t="shared" si="47"/>
        <v>16.737416527142194</v>
      </c>
      <c r="Y246" s="31">
        <f t="shared" si="48"/>
        <v>20.395751332708656</v>
      </c>
      <c r="Z246" s="31">
        <f t="shared" si="49"/>
        <v>23.337250745880315</v>
      </c>
      <c r="AA246" s="31">
        <f t="shared" si="50"/>
        <v>22.966183057599107</v>
      </c>
      <c r="AB246" s="31">
        <f t="shared" si="51"/>
        <v>22.210470021362816</v>
      </c>
      <c r="AC246" s="31">
        <f t="shared" si="52"/>
        <v>21.248273853812709</v>
      </c>
      <c r="AD246" s="31">
        <f t="shared" si="53"/>
        <v>15.333689861637605</v>
      </c>
      <c r="AE246" s="31">
        <f t="shared" si="54"/>
        <v>10.58385203892071</v>
      </c>
    </row>
    <row r="247" spans="15:31" x14ac:dyDescent="0.35">
      <c r="O247" s="18">
        <v>231</v>
      </c>
      <c r="P247" s="18">
        <v>246</v>
      </c>
      <c r="Q247" s="19">
        <f t="shared" si="42"/>
        <v>395.89764000000002</v>
      </c>
      <c r="R247" s="25">
        <v>35.758368609999998</v>
      </c>
      <c r="S247" s="25">
        <v>-113.4529749</v>
      </c>
      <c r="T247" s="31">
        <f t="shared" si="43"/>
        <v>8.5153778254287325</v>
      </c>
      <c r="U247" s="31">
        <f t="shared" si="44"/>
        <v>9.3136584497897914</v>
      </c>
      <c r="V247" s="31">
        <f t="shared" si="45"/>
        <v>11.666968061697494</v>
      </c>
      <c r="W247" s="31">
        <f t="shared" si="46"/>
        <v>13.564083562198368</v>
      </c>
      <c r="X247" s="31">
        <f t="shared" si="47"/>
        <v>16.752992457496724</v>
      </c>
      <c r="Y247" s="31">
        <f t="shared" si="48"/>
        <v>20.411285370244606</v>
      </c>
      <c r="Z247" s="31">
        <f t="shared" si="49"/>
        <v>23.348834131041102</v>
      </c>
      <c r="AA247" s="31">
        <f t="shared" si="50"/>
        <v>22.975683503166891</v>
      </c>
      <c r="AB247" s="31">
        <f t="shared" si="51"/>
        <v>22.216336166005249</v>
      </c>
      <c r="AC247" s="31">
        <f t="shared" si="52"/>
        <v>21.243423155779766</v>
      </c>
      <c r="AD247" s="31">
        <f t="shared" si="53"/>
        <v>15.328865230192084</v>
      </c>
      <c r="AE247" s="31">
        <f t="shared" si="54"/>
        <v>10.580463593215139</v>
      </c>
    </row>
    <row r="248" spans="15:31" x14ac:dyDescent="0.35">
      <c r="O248" s="18">
        <v>232</v>
      </c>
      <c r="P248" s="18">
        <v>247</v>
      </c>
      <c r="Q248" s="19">
        <f t="shared" si="42"/>
        <v>397.50698</v>
      </c>
      <c r="R248" s="25">
        <v>35.764675850000003</v>
      </c>
      <c r="S248" s="25">
        <v>-113.4687958</v>
      </c>
      <c r="T248" s="31">
        <f t="shared" si="43"/>
        <v>8.5163962380834644</v>
      </c>
      <c r="U248" s="31">
        <f t="shared" si="44"/>
        <v>9.3179769585051098</v>
      </c>
      <c r="V248" s="31">
        <f t="shared" si="45"/>
        <v>11.675561835710196</v>
      </c>
      <c r="W248" s="31">
        <f t="shared" si="46"/>
        <v>13.576471602475049</v>
      </c>
      <c r="X248" s="31">
        <f t="shared" si="47"/>
        <v>16.768537343114755</v>
      </c>
      <c r="Y248" s="31">
        <f t="shared" si="48"/>
        <v>20.426791198141494</v>
      </c>
      <c r="Z248" s="31">
        <f t="shared" si="49"/>
        <v>23.360397493432398</v>
      </c>
      <c r="AA248" s="31">
        <f t="shared" si="50"/>
        <v>22.985167376229903</v>
      </c>
      <c r="AB248" s="31">
        <f t="shared" si="51"/>
        <v>22.222190258881326</v>
      </c>
      <c r="AC248" s="31">
        <f t="shared" si="52"/>
        <v>21.238582863602492</v>
      </c>
      <c r="AD248" s="31">
        <f t="shared" si="53"/>
        <v>15.32405023968118</v>
      </c>
      <c r="AE248" s="31">
        <f t="shared" si="54"/>
        <v>10.577081481297219</v>
      </c>
    </row>
    <row r="249" spans="15:31" x14ac:dyDescent="0.35">
      <c r="O249" s="18">
        <v>233</v>
      </c>
      <c r="P249" s="18">
        <v>248</v>
      </c>
      <c r="Q249" s="19">
        <f t="shared" si="42"/>
        <v>399.11631999999997</v>
      </c>
      <c r="R249" s="25">
        <v>35.766698380000001</v>
      </c>
      <c r="S249" s="25">
        <v>-113.4863057</v>
      </c>
      <c r="T249" s="31">
        <f t="shared" si="43"/>
        <v>8.5174127871404401</v>
      </c>
      <c r="U249" s="31">
        <f t="shared" si="44"/>
        <v>9.3222871824684468</v>
      </c>
      <c r="V249" s="31">
        <f t="shared" si="45"/>
        <v>11.684138722118718</v>
      </c>
      <c r="W249" s="31">
        <f t="shared" si="46"/>
        <v>13.588834363312706</v>
      </c>
      <c r="X249" s="31">
        <f t="shared" si="47"/>
        <v>16.784051245872256</v>
      </c>
      <c r="Y249" s="31">
        <f t="shared" si="48"/>
        <v>20.442268867627707</v>
      </c>
      <c r="Z249" s="31">
        <f t="shared" si="49"/>
        <v>23.371940867665092</v>
      </c>
      <c r="AA249" s="31">
        <f t="shared" si="50"/>
        <v>22.994634705697102</v>
      </c>
      <c r="AB249" s="31">
        <f t="shared" si="51"/>
        <v>22.228032324750949</v>
      </c>
      <c r="AC249" s="31">
        <f t="shared" si="52"/>
        <v>21.233752954957943</v>
      </c>
      <c r="AD249" s="31">
        <f t="shared" si="53"/>
        <v>15.319244870839661</v>
      </c>
      <c r="AE249" s="31">
        <f t="shared" si="54"/>
        <v>10.573705691327635</v>
      </c>
    </row>
    <row r="250" spans="15:31" x14ac:dyDescent="0.35">
      <c r="O250" s="18">
        <v>234</v>
      </c>
      <c r="P250" s="18">
        <v>249</v>
      </c>
      <c r="Q250" s="19">
        <f t="shared" si="42"/>
        <v>400.72566</v>
      </c>
      <c r="R250" s="25">
        <v>35.765965919999999</v>
      </c>
      <c r="S250" s="25">
        <v>-113.50387360000001</v>
      </c>
      <c r="T250" s="31">
        <f t="shared" si="43"/>
        <v>8.5184274760098688</v>
      </c>
      <c r="U250" s="31">
        <f t="shared" si="44"/>
        <v>9.3265891375735102</v>
      </c>
      <c r="V250" s="31">
        <f t="shared" si="45"/>
        <v>11.692698754108847</v>
      </c>
      <c r="W250" s="31">
        <f t="shared" si="46"/>
        <v>13.601171896297391</v>
      </c>
      <c r="X250" s="31">
        <f t="shared" si="47"/>
        <v>16.799534227521857</v>
      </c>
      <c r="Y250" s="31">
        <f t="shared" si="48"/>
        <v>20.457718429838607</v>
      </c>
      <c r="Z250" s="31">
        <f t="shared" si="49"/>
        <v>23.383464288290252</v>
      </c>
      <c r="AA250" s="31">
        <f t="shared" si="50"/>
        <v>23.004085520427004</v>
      </c>
      <c r="AB250" s="31">
        <f t="shared" si="51"/>
        <v>22.233862388323121</v>
      </c>
      <c r="AC250" s="31">
        <f t="shared" si="52"/>
        <v>21.228933407571073</v>
      </c>
      <c r="AD250" s="31">
        <f t="shared" si="53"/>
        <v>15.314449104440801</v>
      </c>
      <c r="AE250" s="31">
        <f t="shared" si="54"/>
        <v>10.570336211489209</v>
      </c>
    </row>
    <row r="251" spans="15:31" x14ac:dyDescent="0.35">
      <c r="O251" s="18">
        <v>235</v>
      </c>
      <c r="P251" s="18">
        <v>250</v>
      </c>
      <c r="Q251" s="19">
        <f t="shared" si="42"/>
        <v>402.33499999999998</v>
      </c>
      <c r="R251" s="25">
        <v>35.77125874</v>
      </c>
      <c r="S251" s="25">
        <v>-113.5196983</v>
      </c>
      <c r="T251" s="31">
        <f t="shared" si="43"/>
        <v>8.519440308095712</v>
      </c>
      <c r="U251" s="31">
        <f t="shared" si="44"/>
        <v>9.3308828396835164</v>
      </c>
      <c r="V251" s="31">
        <f t="shared" si="45"/>
        <v>11.701241964801156</v>
      </c>
      <c r="W251" s="31">
        <f t="shared" si="46"/>
        <v>13.613484252909879</v>
      </c>
      <c r="X251" s="31">
        <f t="shared" si="47"/>
        <v>16.814986349693115</v>
      </c>
      <c r="Y251" s="31">
        <f t="shared" si="48"/>
        <v>20.47313993581669</v>
      </c>
      <c r="Z251" s="31">
        <f t="shared" si="49"/>
        <v>23.394967789799214</v>
      </c>
      <c r="AA251" s="31">
        <f t="shared" si="50"/>
        <v>23.013519849227794</v>
      </c>
      <c r="AB251" s="31">
        <f t="shared" si="51"/>
        <v>22.239680474256101</v>
      </c>
      <c r="AC251" s="31">
        <f t="shared" si="52"/>
        <v>21.224124199214618</v>
      </c>
      <c r="AD251" s="31">
        <f t="shared" si="53"/>
        <v>15.309662921296288</v>
      </c>
      <c r="AE251" s="31">
        <f t="shared" si="54"/>
        <v>10.566973029986848</v>
      </c>
    </row>
    <row r="252" spans="15:31" x14ac:dyDescent="0.35">
      <c r="O252" s="18">
        <v>236</v>
      </c>
      <c r="P252" s="18">
        <v>251</v>
      </c>
      <c r="Q252" s="19">
        <f t="shared" si="42"/>
        <v>403.94434000000001</v>
      </c>
      <c r="R252" s="25">
        <v>35.781955609999997</v>
      </c>
      <c r="S252" s="25">
        <v>-113.531486</v>
      </c>
      <c r="T252" s="31">
        <f t="shared" si="43"/>
        <v>8.5204512867957085</v>
      </c>
      <c r="U252" s="31">
        <f t="shared" si="44"/>
        <v>9.3351683046312495</v>
      </c>
      <c r="V252" s="31">
        <f t="shared" si="45"/>
        <v>11.709768387251142</v>
      </c>
      <c r="W252" s="31">
        <f t="shared" si="46"/>
        <v>13.625771484525899</v>
      </c>
      <c r="X252" s="31">
        <f t="shared" si="47"/>
        <v>16.830407673892751</v>
      </c>
      <c r="Y252" s="31">
        <f t="shared" si="48"/>
        <v>20.488533436511766</v>
      </c>
      <c r="Z252" s="31">
        <f t="shared" si="49"/>
        <v>23.406451406623699</v>
      </c>
      <c r="AA252" s="31">
        <f t="shared" si="50"/>
        <v>23.022937720857399</v>
      </c>
      <c r="AB252" s="31">
        <f t="shared" si="51"/>
        <v>22.245486607157485</v>
      </c>
      <c r="AC252" s="31">
        <f t="shared" si="52"/>
        <v>21.219325307708989</v>
      </c>
      <c r="AD252" s="31">
        <f t="shared" si="53"/>
        <v>15.304886302256158</v>
      </c>
      <c r="AE252" s="31">
        <f t="shared" si="54"/>
        <v>10.563616135047504</v>
      </c>
    </row>
    <row r="253" spans="15:31" x14ac:dyDescent="0.35">
      <c r="O253" s="18">
        <v>237</v>
      </c>
      <c r="P253" s="18">
        <v>252</v>
      </c>
      <c r="Q253" s="19">
        <f t="shared" si="42"/>
        <v>405.55367999999999</v>
      </c>
      <c r="R253" s="25">
        <v>35.793849790000003</v>
      </c>
      <c r="S253" s="25">
        <v>-113.5414555</v>
      </c>
      <c r="T253" s="31">
        <f t="shared" si="43"/>
        <v>8.5214604155013767</v>
      </c>
      <c r="U253" s="31">
        <f t="shared" si="44"/>
        <v>9.3394455482191212</v>
      </c>
      <c r="V253" s="31">
        <f t="shared" si="45"/>
        <v>11.718278054449332</v>
      </c>
      <c r="W253" s="31">
        <f t="shared" si="46"/>
        <v>13.638033642416339</v>
      </c>
      <c r="X253" s="31">
        <f t="shared" si="47"/>
        <v>16.845798261504893</v>
      </c>
      <c r="Y253" s="31">
        <f t="shared" si="48"/>
        <v>20.503898982781113</v>
      </c>
      <c r="Z253" s="31">
        <f t="shared" si="49"/>
        <v>23.417915173135913</v>
      </c>
      <c r="AA253" s="31">
        <f t="shared" si="50"/>
        <v>23.032339164023583</v>
      </c>
      <c r="AB253" s="31">
        <f t="shared" si="51"/>
        <v>22.251280811584309</v>
      </c>
      <c r="AC253" s="31">
        <f t="shared" si="52"/>
        <v>21.214536710922189</v>
      </c>
      <c r="AD253" s="31">
        <f t="shared" si="53"/>
        <v>15.300119228208711</v>
      </c>
      <c r="AE253" s="31">
        <f t="shared" si="54"/>
        <v>10.560265514920143</v>
      </c>
    </row>
    <row r="254" spans="15:31" x14ac:dyDescent="0.35">
      <c r="O254" s="18">
        <v>238</v>
      </c>
      <c r="P254" s="18">
        <v>253</v>
      </c>
      <c r="Q254" s="19">
        <f t="shared" si="42"/>
        <v>407.16302000000002</v>
      </c>
      <c r="R254" s="25">
        <v>35.800684670000003</v>
      </c>
      <c r="S254" s="25">
        <v>-113.5568586</v>
      </c>
      <c r="T254" s="31">
        <f t="shared" si="43"/>
        <v>8.5224676975980298</v>
      </c>
      <c r="U254" s="31">
        <f t="shared" si="44"/>
        <v>9.3437145862192228</v>
      </c>
      <c r="V254" s="31">
        <f t="shared" si="45"/>
        <v>11.726770999321438</v>
      </c>
      <c r="W254" s="31">
        <f t="shared" si="46"/>
        <v>13.650270777747458</v>
      </c>
      <c r="X254" s="31">
        <f t="shared" si="47"/>
        <v>16.861158173791321</v>
      </c>
      <c r="Y254" s="31">
        <f t="shared" si="48"/>
        <v>20.519236625389659</v>
      </c>
      <c r="Z254" s="31">
        <f t="shared" si="49"/>
        <v>23.429359123648638</v>
      </c>
      <c r="AA254" s="31">
        <f t="shared" si="50"/>
        <v>23.041724207384036</v>
      </c>
      <c r="AB254" s="31">
        <f t="shared" si="51"/>
        <v>22.257063112043166</v>
      </c>
      <c r="AC254" s="31">
        <f t="shared" si="52"/>
        <v>21.209758386769689</v>
      </c>
      <c r="AD254" s="31">
        <f t="shared" si="53"/>
        <v>15.295361680080438</v>
      </c>
      <c r="AE254" s="31">
        <f t="shared" si="54"/>
        <v>10.556921157875689</v>
      </c>
    </row>
    <row r="255" spans="15:31" x14ac:dyDescent="0.35">
      <c r="O255" s="18">
        <v>239</v>
      </c>
      <c r="P255" s="18">
        <v>254</v>
      </c>
      <c r="Q255" s="19">
        <f t="shared" si="42"/>
        <v>408.77235999999999</v>
      </c>
      <c r="R255" s="25">
        <v>35.811717469999998</v>
      </c>
      <c r="S255" s="25">
        <v>-113.56732909999999</v>
      </c>
      <c r="T255" s="31">
        <f t="shared" si="43"/>
        <v>8.5234731364647853</v>
      </c>
      <c r="U255" s="31">
        <f t="shared" si="44"/>
        <v>9.3479754343733958</v>
      </c>
      <c r="V255" s="31">
        <f t="shared" si="45"/>
        <v>11.735247254728455</v>
      </c>
      <c r="W255" s="31">
        <f t="shared" si="46"/>
        <v>13.662482941581111</v>
      </c>
      <c r="X255" s="31">
        <f t="shared" si="47"/>
        <v>16.876487471891714</v>
      </c>
      <c r="Y255" s="31">
        <f t="shared" si="48"/>
        <v>20.534546415010141</v>
      </c>
      <c r="Z255" s="31">
        <f t="shared" si="49"/>
        <v>23.44078329241535</v>
      </c>
      <c r="AA255" s="31">
        <f t="shared" si="50"/>
        <v>23.051092879546449</v>
      </c>
      <c r="AB255" s="31">
        <f t="shared" si="51"/>
        <v>22.262833532990292</v>
      </c>
      <c r="AC255" s="31">
        <f t="shared" si="52"/>
        <v>21.204990313214346</v>
      </c>
      <c r="AD255" s="31">
        <f t="shared" si="53"/>
        <v>15.290613638835945</v>
      </c>
      <c r="AE255" s="31">
        <f t="shared" si="54"/>
        <v>10.553583052206996</v>
      </c>
    </row>
    <row r="256" spans="15:31" x14ac:dyDescent="0.35">
      <c r="O256" s="18">
        <v>240</v>
      </c>
      <c r="P256" s="18">
        <v>255</v>
      </c>
      <c r="Q256" s="19">
        <f t="shared" si="42"/>
        <v>410.38170000000002</v>
      </c>
      <c r="R256" s="25">
        <v>35.824718869999998</v>
      </c>
      <c r="S256" s="25">
        <v>-113.57318220000001</v>
      </c>
      <c r="T256" s="31">
        <f t="shared" si="43"/>
        <v>8.5244767354745772</v>
      </c>
      <c r="U256" s="31">
        <f t="shared" si="44"/>
        <v>9.3522281083932732</v>
      </c>
      <c r="V256" s="31">
        <f t="shared" si="45"/>
        <v>11.743706853466813</v>
      </c>
      <c r="W256" s="31">
        <f t="shared" si="46"/>
        <v>13.674670184874945</v>
      </c>
      <c r="X256" s="31">
        <f t="shared" si="47"/>
        <v>16.891786216823899</v>
      </c>
      <c r="Y256" s="31">
        <f t="shared" si="48"/>
        <v>20.549828402223277</v>
      </c>
      <c r="Z256" s="31">
        <f t="shared" si="49"/>
        <v>23.452187713630316</v>
      </c>
      <c r="AA256" s="31">
        <f t="shared" si="50"/>
        <v>23.060445209068618</v>
      </c>
      <c r="AB256" s="31">
        <f t="shared" si="51"/>
        <v>22.268592098831682</v>
      </c>
      <c r="AC256" s="31">
        <f t="shared" si="52"/>
        <v>21.200232468266286</v>
      </c>
      <c r="AD256" s="31">
        <f t="shared" si="53"/>
        <v>15.285875085477874</v>
      </c>
      <c r="AE256" s="31">
        <f t="shared" si="54"/>
        <v>10.550251186228795</v>
      </c>
    </row>
    <row r="257" spans="15:31" x14ac:dyDescent="0.35">
      <c r="O257" s="18">
        <v>241</v>
      </c>
      <c r="P257" s="18">
        <v>256</v>
      </c>
      <c r="Q257" s="19">
        <f t="shared" si="42"/>
        <v>411.99104</v>
      </c>
      <c r="R257" s="25">
        <v>35.834829360000001</v>
      </c>
      <c r="S257" s="25">
        <v>-113.585838</v>
      </c>
      <c r="T257" s="31">
        <f t="shared" si="43"/>
        <v>8.5254784979941682</v>
      </c>
      <c r="U257" s="31">
        <f t="shared" si="44"/>
        <v>9.356472623960352</v>
      </c>
      <c r="V257" s="31">
        <f t="shared" si="45"/>
        <v>11.75214982826849</v>
      </c>
      <c r="W257" s="31">
        <f t="shared" si="46"/>
        <v>13.68683255848263</v>
      </c>
      <c r="X257" s="31">
        <f t="shared" si="47"/>
        <v>16.907054469484081</v>
      </c>
      <c r="Y257" s="31">
        <f t="shared" si="48"/>
        <v>20.565082637517925</v>
      </c>
      <c r="Z257" s="31">
        <f t="shared" si="49"/>
        <v>23.46357242142869</v>
      </c>
      <c r="AA257" s="31">
        <f t="shared" si="50"/>
        <v>23.069781224458517</v>
      </c>
      <c r="AB257" s="31">
        <f t="shared" si="51"/>
        <v>22.274338833923188</v>
      </c>
      <c r="AC257" s="31">
        <f t="shared" si="52"/>
        <v>21.195484829982806</v>
      </c>
      <c r="AD257" s="31">
        <f t="shared" si="53"/>
        <v>15.281146001046832</v>
      </c>
      <c r="AE257" s="31">
        <f t="shared" si="54"/>
        <v>10.546925548277667</v>
      </c>
    </row>
    <row r="258" spans="15:31" x14ac:dyDescent="0.35">
      <c r="O258" s="18">
        <v>242</v>
      </c>
      <c r="P258" s="18">
        <v>257</v>
      </c>
      <c r="Q258" s="19">
        <f t="shared" ref="Q258:Q297" si="55">P258*1.60934</f>
        <v>413.60037999999997</v>
      </c>
      <c r="R258" s="25">
        <v>35.844805200000003</v>
      </c>
      <c r="S258" s="25">
        <v>-113.5986984</v>
      </c>
      <c r="T258" s="31">
        <f t="shared" ref="T258:T297" si="56">($A$13+($C$13*((B$9-225.339847531039)/100))+($B$13*((B$8-15.2053904276387)/10)))+(B$6-($A$13+($C$13*((B$9-225.339847531039)/100))+($B$13*((B$8-15.2053904276387)/10))))*EXP(-1*($E$13*((B$7/3.281^3)^(-1*$D$13)))*$P258)</f>
        <v>8.5264784273841592</v>
      </c>
      <c r="U258" s="31">
        <f t="shared" ref="U258:U297" si="57">($A$13+($C$13*((C$9-225.339847531039)/100))+($B$13*((C$8-15.2053904276387)/10)))+(C$6-($A$13+($C$13*((C$9-225.339847531039)/100))+($B$13*((C$8-15.2053904276387)/10))))*EXP(-1*($E$13*((C$7/3.281^3)^(-1*$D$13)))*$P258)</f>
        <v>9.3607089967260464</v>
      </c>
      <c r="V258" s="31">
        <f t="shared" ref="V258:V297" si="58">($A$13+($C$13*((D$9-225.339847531039)/100))+($B$13*((D$8-15.2053904276387)/10)))+(D$6-($A$13+($C$13*((D$9-225.339847531039)/100))+($B$13*((D$8-15.2053904276387)/10))))*EXP(-1*($E$13*((D$7/3.281^3)^(-1*$D$13)))*$P258)</f>
        <v>11.760576211801144</v>
      </c>
      <c r="W258" s="31">
        <f t="shared" ref="W258:W297" si="59">($A$13+($C$13*((E$9-225.339847531039)/100))+($B$13*((E$8-15.2053904276387)/10)))+(E$6-($A$13+($C$13*((E$9-225.339847531039)/100))+($B$13*((E$8-15.2053904276387)/10))))*EXP(-1*($E$13*((E$7/3.281^3)^(-1*$D$13)))*$P258)</f>
        <v>13.698970113154058</v>
      </c>
      <c r="X258" s="31">
        <f t="shared" ref="X258:X297" si="60">($A$13+($C$13*((F$9-225.339847531039)/100))+($B$13*((F$8-15.2053904276387)/10)))+(F$6-($A$13+($C$13*((F$9-225.339847531039)/100))+($B$13*((F$8-15.2053904276387)/10))))*EXP(-1*($E$13*((F$7/3.281^3)^(-1*$D$13)))*$P258)</f>
        <v>16.922292290647086</v>
      </c>
      <c r="Y258" s="31">
        <f t="shared" ref="Y258:Y297" si="61">($A$13+($C$13*((G$9-225.339847531039)/100))+($B$13*((G$8-15.2053904276387)/10)))+(G$6-($A$13+($C$13*((G$9-225.339847531039)/100))+($B$13*((G$8-15.2053904276387)/10))))*EXP(-1*($E$13*((G$7/3.281^3)^(-1*$D$13)))*$P258)</f>
        <v>20.580309171291255</v>
      </c>
      <c r="Z258" s="31">
        <f t="shared" ref="Z258:Z297" si="62">($A$13+($C$13*((H$9-225.339847531039)/100))+($B$13*((H$8-15.2053904276387)/10)))+(H$6-($A$13+($C$13*((H$9-225.339847531039)/100))+($B$13*((H$8-15.2053904276387)/10))))*EXP(-1*($E$13*((H$7/3.281^3)^(-1*$D$13)))*$P258)</f>
        <v>23.474937449886628</v>
      </c>
      <c r="AA258" s="31">
        <f t="shared" ref="AA258:AA297" si="63">($A$13+($C$13*((I$9-225.339847531039)/100))+($B$13*((I$8-15.2053904276387)/10)))+(I$6-($A$13+($C$13*((I$9-225.339847531039)/100))+($B$13*((I$8-15.2053904276387)/10))))*EXP(-1*($E$13*((I$7/3.281^3)^(-1*$D$13)))*$P258)</f>
        <v>23.079100954174397</v>
      </c>
      <c r="AB258" s="31">
        <f t="shared" ref="AB258:AB297" si="64">($A$13+($C$13*((J$9-225.339847531039)/100))+($B$13*((J$8-15.2053904276387)/10)))+(J$6-($A$13+($C$13*((J$9-225.339847531039)/100))+($B$13*((J$8-15.2053904276387)/10))))*EXP(-1*($E$13*((J$7/3.281^3)^(-1*$D$13)))*$P258)</f>
        <v>22.280073762570634</v>
      </c>
      <c r="AC258" s="31">
        <f t="shared" ref="AC258:AC297" si="65">($A$13+($C$13*((K$9-225.339847531039)/100))+($B$13*((K$8-15.2053904276387)/10)))+(K$6-($A$13+($C$13*((K$9-225.339847531039)/100))+($B$13*((K$8-15.2053904276387)/10))))*EXP(-1*($E$13*((K$7/3.281^3)^(-1*$D$13)))*$P258)</f>
        <v>21.190747376468281</v>
      </c>
      <c r="AD258" s="31">
        <f t="shared" ref="AD258:AD297" si="66">($A$13+($C$13*((L$9-225.339847531039)/100))+($B$13*((L$8-15.2053904276387)/10)))+(L$6-($A$13+($C$13*((L$9-225.339847531039)/100))+($B$13*((L$8-15.2053904276387)/10))))*EXP(-1*($E$13*((L$7/3.281^3)^(-1*$D$13)))*$P258)</f>
        <v>15.276426366621306</v>
      </c>
      <c r="AE258" s="31">
        <f t="shared" ref="AE258:AE297" si="67">($A$13+($C$13*((M$9-225.339847531039)/100))+($B$13*((M$8-15.2053904276387)/10)))+(M$6-($A$13+($C$13*((M$9-225.339847531039)/100))+($B$13*((M$8-15.2053904276387)/10))))*EXP(-1*($E$13*((M$7/3.281^3)^(-1*$D$13)))*$P258)</f>
        <v>10.543606126711989</v>
      </c>
    </row>
    <row r="259" spans="15:31" x14ac:dyDescent="0.35">
      <c r="O259" s="18">
        <v>243</v>
      </c>
      <c r="P259" s="18">
        <v>258</v>
      </c>
      <c r="Q259" s="19">
        <f t="shared" si="55"/>
        <v>415.20972</v>
      </c>
      <c r="R259" s="25">
        <v>35.848422530000001</v>
      </c>
      <c r="S259" s="25">
        <v>-113.6138583</v>
      </c>
      <c r="T259" s="31">
        <f t="shared" si="56"/>
        <v>8.5274765269990009</v>
      </c>
      <c r="U259" s="31">
        <f t="shared" si="57"/>
        <v>9.3649372423117381</v>
      </c>
      <c r="V259" s="31">
        <f t="shared" si="58"/>
        <v>11.768986036668236</v>
      </c>
      <c r="W259" s="31">
        <f t="shared" si="59"/>
        <v>13.71108289953556</v>
      </c>
      <c r="X259" s="31">
        <f t="shared" si="60"/>
        <v>16.937499740966619</v>
      </c>
      <c r="Y259" s="31">
        <f t="shared" si="61"/>
        <v>20.595508053848935</v>
      </c>
      <c r="Z259" s="31">
        <f t="shared" si="62"/>
        <v>23.486282833021377</v>
      </c>
      <c r="AA259" s="31">
        <f t="shared" si="63"/>
        <v>23.088404426624862</v>
      </c>
      <c r="AB259" s="31">
        <f t="shared" si="64"/>
        <v>22.285796909029898</v>
      </c>
      <c r="AC259" s="31">
        <f t="shared" si="65"/>
        <v>21.186020085874055</v>
      </c>
      <c r="AD259" s="31">
        <f t="shared" si="66"/>
        <v>15.271716163317603</v>
      </c>
      <c r="AE259" s="31">
        <f t="shared" si="67"/>
        <v>10.540292909911901</v>
      </c>
    </row>
    <row r="260" spans="15:31" x14ac:dyDescent="0.35">
      <c r="O260" s="18">
        <v>244</v>
      </c>
      <c r="P260" s="18">
        <v>259</v>
      </c>
      <c r="Q260" s="19">
        <f t="shared" si="55"/>
        <v>416.81905999999998</v>
      </c>
      <c r="R260" s="25">
        <v>35.835365699999997</v>
      </c>
      <c r="S260" s="25">
        <v>-113.6204597</v>
      </c>
      <c r="T260" s="31">
        <f t="shared" si="56"/>
        <v>8.5284728001870107</v>
      </c>
      <c r="U260" s="31">
        <f t="shared" si="57"/>
        <v>9.3691573763088449</v>
      </c>
      <c r="V260" s="31">
        <f t="shared" si="58"/>
        <v>11.777379335409158</v>
      </c>
      <c r="W260" s="31">
        <f t="shared" si="59"/>
        <v>13.723170968170114</v>
      </c>
      <c r="X260" s="31">
        <f t="shared" si="60"/>
        <v>16.952676880975488</v>
      </c>
      <c r="Y260" s="31">
        <f t="shared" si="61"/>
        <v>20.610679335405251</v>
      </c>
      <c r="Z260" s="31">
        <f t="shared" si="62"/>
        <v>23.497608604791385</v>
      </c>
      <c r="AA260" s="31">
        <f t="shared" si="63"/>
        <v>23.09769167016896</v>
      </c>
      <c r="AB260" s="31">
        <f t="shared" si="64"/>
        <v>22.291508297507022</v>
      </c>
      <c r="AC260" s="31">
        <f t="shared" si="65"/>
        <v>21.181302936398339</v>
      </c>
      <c r="AD260" s="31">
        <f t="shared" si="66"/>
        <v>15.267015372289755</v>
      </c>
      <c r="AE260" s="31">
        <f t="shared" si="67"/>
        <v>10.536985886279266</v>
      </c>
    </row>
    <row r="261" spans="15:31" x14ac:dyDescent="0.35">
      <c r="O261" s="18">
        <v>245</v>
      </c>
      <c r="P261" s="18">
        <v>260</v>
      </c>
      <c r="Q261" s="19">
        <f t="shared" si="55"/>
        <v>418.42840000000001</v>
      </c>
      <c r="R261" s="25">
        <v>35.822607920000003</v>
      </c>
      <c r="S261" s="25">
        <v>-113.6281291</v>
      </c>
      <c r="T261" s="31">
        <f t="shared" si="56"/>
        <v>8.5294672502903701</v>
      </c>
      <c r="U261" s="31">
        <f t="shared" si="57"/>
        <v>9.3733694142788764</v>
      </c>
      <c r="V261" s="31">
        <f t="shared" si="58"/>
        <v>11.785756140499362</v>
      </c>
      <c r="W261" s="31">
        <f t="shared" si="59"/>
        <v>13.735234369497565</v>
      </c>
      <c r="X261" s="31">
        <f t="shared" si="60"/>
        <v>16.967823771085857</v>
      </c>
      <c r="Y261" s="31">
        <f t="shared" si="61"/>
        <v>20.625823066083328</v>
      </c>
      <c r="Z261" s="31">
        <f t="shared" si="62"/>
        <v>23.508914799096399</v>
      </c>
      <c r="AA261" s="31">
        <f t="shared" si="63"/>
        <v>23.106962713116275</v>
      </c>
      <c r="AB261" s="31">
        <f t="shared" si="64"/>
        <v>22.297207952158331</v>
      </c>
      <c r="AC261" s="31">
        <f t="shared" si="65"/>
        <v>21.176595906286117</v>
      </c>
      <c r="AD261" s="31">
        <f t="shared" si="66"/>
        <v>15.262323974729462</v>
      </c>
      <c r="AE261" s="31">
        <f t="shared" si="67"/>
        <v>10.53368504423762</v>
      </c>
    </row>
    <row r="262" spans="15:31" x14ac:dyDescent="0.35">
      <c r="O262" s="18">
        <v>246</v>
      </c>
      <c r="P262" s="18">
        <v>261</v>
      </c>
      <c r="Q262" s="19">
        <f t="shared" si="55"/>
        <v>420.03773999999999</v>
      </c>
      <c r="R262" s="25">
        <v>35.821708350000002</v>
      </c>
      <c r="S262" s="25">
        <v>-113.6430021</v>
      </c>
      <c r="T262" s="31">
        <f t="shared" si="56"/>
        <v>8.5304598806451537</v>
      </c>
      <c r="U262" s="31">
        <f t="shared" si="57"/>
        <v>9.3775733717534813</v>
      </c>
      <c r="V262" s="31">
        <f t="shared" si="58"/>
        <v>11.794116484350479</v>
      </c>
      <c r="W262" s="31">
        <f t="shared" si="59"/>
        <v>13.74727315385482</v>
      </c>
      <c r="X262" s="31">
        <f t="shared" si="60"/>
        <v>16.982940471589473</v>
      </c>
      <c r="Y262" s="31">
        <f t="shared" si="61"/>
        <v>20.640939295915238</v>
      </c>
      <c r="Z262" s="31">
        <f t="shared" si="62"/>
        <v>23.520201449777566</v>
      </c>
      <c r="AA262" s="31">
        <f t="shared" si="63"/>
        <v>23.116217583727003</v>
      </c>
      <c r="AB262" s="31">
        <f t="shared" si="64"/>
        <v>22.302895897090508</v>
      </c>
      <c r="AC262" s="31">
        <f t="shared" si="65"/>
        <v>21.171898973829041</v>
      </c>
      <c r="AD262" s="31">
        <f t="shared" si="66"/>
        <v>15.257641951865999</v>
      </c>
      <c r="AE262" s="31">
        <f t="shared" si="67"/>
        <v>10.530390372232141</v>
      </c>
    </row>
    <row r="263" spans="15:31" x14ac:dyDescent="0.35">
      <c r="O263" s="18">
        <v>247</v>
      </c>
      <c r="P263" s="18">
        <v>262</v>
      </c>
      <c r="Q263" s="19">
        <f t="shared" si="55"/>
        <v>421.64708000000002</v>
      </c>
      <c r="R263" s="25">
        <v>35.832885410000003</v>
      </c>
      <c r="S263" s="25">
        <v>-113.6538535</v>
      </c>
      <c r="T263" s="31">
        <f t="shared" si="56"/>
        <v>8.5314506945813253</v>
      </c>
      <c r="U263" s="31">
        <f t="shared" si="57"/>
        <v>9.3817692642345172</v>
      </c>
      <c r="V263" s="31">
        <f t="shared" si="58"/>
        <v>11.802460399310451</v>
      </c>
      <c r="W263" s="31">
        <f t="shared" si="59"/>
        <v>13.759287371476072</v>
      </c>
      <c r="X263" s="31">
        <f t="shared" si="60"/>
        <v>16.998027042657924</v>
      </c>
      <c r="Y263" s="31">
        <f t="shared" si="61"/>
        <v>20.656028074842219</v>
      </c>
      <c r="Z263" s="31">
        <f t="shared" si="62"/>
        <v>23.531468590617546</v>
      </c>
      <c r="AA263" s="31">
        <f t="shared" si="63"/>
        <v>23.125456310212048</v>
      </c>
      <c r="AB263" s="31">
        <f t="shared" si="64"/>
        <v>22.308572156360725</v>
      </c>
      <c r="AC263" s="31">
        <f t="shared" si="65"/>
        <v>21.167212117365338</v>
      </c>
      <c r="AD263" s="31">
        <f t="shared" si="66"/>
        <v>15.252969284966159</v>
      </c>
      <c r="AE263" s="31">
        <f t="shared" si="67"/>
        <v>10.527101858729608</v>
      </c>
    </row>
    <row r="264" spans="15:31" x14ac:dyDescent="0.35">
      <c r="O264" s="18">
        <v>248</v>
      </c>
      <c r="P264" s="18">
        <v>263</v>
      </c>
      <c r="Q264" s="19">
        <f t="shared" si="55"/>
        <v>423.25641999999999</v>
      </c>
      <c r="R264" s="25">
        <v>35.8467184</v>
      </c>
      <c r="S264" s="25">
        <v>-113.65505810000001</v>
      </c>
      <c r="T264" s="31">
        <f t="shared" si="56"/>
        <v>8.5324396954227595</v>
      </c>
      <c r="U264" s="31">
        <f t="shared" si="57"/>
        <v>9.3859571071941001</v>
      </c>
      <c r="V264" s="31">
        <f t="shared" si="58"/>
        <v>11.810787917663649</v>
      </c>
      <c r="W264" s="31">
        <f t="shared" si="59"/>
        <v>13.771277072493007</v>
      </c>
      <c r="X264" s="31">
        <f t="shared" si="60"/>
        <v>17.013083544342862</v>
      </c>
      <c r="Y264" s="31">
        <f t="shared" si="61"/>
        <v>20.67108945271481</v>
      </c>
      <c r="Z264" s="31">
        <f t="shared" si="62"/>
        <v>23.54271625534059</v>
      </c>
      <c r="AA264" s="31">
        <f t="shared" si="63"/>
        <v>23.134678920733094</v>
      </c>
      <c r="AB264" s="31">
        <f t="shared" si="64"/>
        <v>22.314236753976711</v>
      </c>
      <c r="AC264" s="31">
        <f t="shared" si="65"/>
        <v>21.162535315279698</v>
      </c>
      <c r="AD264" s="31">
        <f t="shared" si="66"/>
        <v>15.248305955334164</v>
      </c>
      <c r="AE264" s="31">
        <f t="shared" si="67"/>
        <v>10.523819492218358</v>
      </c>
    </row>
    <row r="265" spans="15:31" x14ac:dyDescent="0.35">
      <c r="O265" s="18">
        <v>249</v>
      </c>
      <c r="P265" s="18">
        <v>264</v>
      </c>
      <c r="Q265" s="19">
        <f t="shared" si="55"/>
        <v>424.86576000000002</v>
      </c>
      <c r="R265" s="25">
        <v>35.85823808</v>
      </c>
      <c r="S265" s="25">
        <v>-113.6652289</v>
      </c>
      <c r="T265" s="31">
        <f t="shared" si="56"/>
        <v>8.5334268864872413</v>
      </c>
      <c r="U265" s="31">
        <f t="shared" si="57"/>
        <v>9.3901369160746651</v>
      </c>
      <c r="V265" s="31">
        <f t="shared" si="58"/>
        <v>11.819099071631008</v>
      </c>
      <c r="W265" s="31">
        <f t="shared" si="59"/>
        <v>13.783242306935005</v>
      </c>
      <c r="X265" s="31">
        <f t="shared" si="60"/>
        <v>17.028110036576248</v>
      </c>
      <c r="Y265" s="31">
        <f t="shared" si="61"/>
        <v>20.68612347929302</v>
      </c>
      <c r="Z265" s="31">
        <f t="shared" si="62"/>
        <v>23.55394447761266</v>
      </c>
      <c r="AA265" s="31">
        <f t="shared" si="63"/>
        <v>23.143885443402706</v>
      </c>
      <c r="AB265" s="31">
        <f t="shared" si="64"/>
        <v>22.319889713896888</v>
      </c>
      <c r="AC265" s="31">
        <f t="shared" si="65"/>
        <v>21.157868546003179</v>
      </c>
      <c r="AD265" s="31">
        <f t="shared" si="66"/>
        <v>15.243651944311594</v>
      </c>
      <c r="AE265" s="31">
        <f t="shared" si="67"/>
        <v>10.520543261208244</v>
      </c>
    </row>
    <row r="266" spans="15:31" x14ac:dyDescent="0.35">
      <c r="O266" s="18">
        <v>250</v>
      </c>
      <c r="P266" s="18">
        <v>265</v>
      </c>
      <c r="Q266" s="19">
        <f t="shared" si="55"/>
        <v>426.4751</v>
      </c>
      <c r="R266" s="25">
        <v>35.868872039999999</v>
      </c>
      <c r="S266" s="25">
        <v>-113.675365</v>
      </c>
      <c r="T266" s="31">
        <f t="shared" si="56"/>
        <v>8.5344122710864951</v>
      </c>
      <c r="U266" s="31">
        <f t="shared" si="57"/>
        <v>9.3943087062890225</v>
      </c>
      <c r="V266" s="31">
        <f t="shared" si="58"/>
        <v>11.827393893370139</v>
      </c>
      <c r="W266" s="31">
        <f t="shared" si="59"/>
        <v>13.795183124729354</v>
      </c>
      <c r="X266" s="31">
        <f t="shared" si="60"/>
        <v>17.043106579170598</v>
      </c>
      <c r="Y266" s="31">
        <f t="shared" si="61"/>
        <v>20.701130204246493</v>
      </c>
      <c r="Z266" s="31">
        <f t="shared" si="62"/>
        <v>23.565153291041526</v>
      </c>
      <c r="AA266" s="31">
        <f t="shared" si="63"/>
        <v>23.15307590628441</v>
      </c>
      <c r="AB266" s="31">
        <f t="shared" si="64"/>
        <v>22.325531060030446</v>
      </c>
      <c r="AC266" s="31">
        <f t="shared" si="65"/>
        <v>21.15321178801312</v>
      </c>
      <c r="AD266" s="31">
        <f t="shared" si="66"/>
        <v>15.23900723327732</v>
      </c>
      <c r="AE266" s="31">
        <f t="shared" si="67"/>
        <v>10.517273154230594</v>
      </c>
    </row>
    <row r="267" spans="15:31" x14ac:dyDescent="0.35">
      <c r="O267" s="18">
        <v>251</v>
      </c>
      <c r="P267" s="18">
        <v>266</v>
      </c>
      <c r="Q267" s="19">
        <f t="shared" si="55"/>
        <v>428.08443999999997</v>
      </c>
      <c r="R267" s="25">
        <v>35.876941199999997</v>
      </c>
      <c r="S267" s="25">
        <v>-113.6886667</v>
      </c>
      <c r="T267" s="31">
        <f t="shared" si="56"/>
        <v>8.5353958525261753</v>
      </c>
      <c r="U267" s="31">
        <f t="shared" si="57"/>
        <v>9.398472493220412</v>
      </c>
      <c r="V267" s="31">
        <f t="shared" si="58"/>
        <v>11.835672414975466</v>
      </c>
      <c r="W267" s="31">
        <f t="shared" si="59"/>
        <v>13.807099575701468</v>
      </c>
      <c r="X267" s="31">
        <f t="shared" si="60"/>
        <v>17.058073231819201</v>
      </c>
      <c r="Y267" s="31">
        <f t="shared" si="61"/>
        <v>20.716109677154673</v>
      </c>
      <c r="Z267" s="31">
        <f t="shared" si="62"/>
        <v>23.576342729176858</v>
      </c>
      <c r="AA267" s="31">
        <f t="shared" si="63"/>
        <v>23.162250337392784</v>
      </c>
      <c r="AB267" s="31">
        <f t="shared" si="64"/>
        <v>22.331160816237464</v>
      </c>
      <c r="AC267" s="31">
        <f t="shared" si="65"/>
        <v>21.148565019833015</v>
      </c>
      <c r="AD267" s="31">
        <f t="shared" si="66"/>
        <v>15.234371803647415</v>
      </c>
      <c r="AE267" s="31">
        <f t="shared" si="67"/>
        <v>10.514009159838182</v>
      </c>
    </row>
    <row r="268" spans="15:31" x14ac:dyDescent="0.35">
      <c r="O268" s="18">
        <v>252</v>
      </c>
      <c r="P268" s="18">
        <v>267</v>
      </c>
      <c r="Q268" s="19">
        <f t="shared" si="55"/>
        <v>429.69378</v>
      </c>
      <c r="R268" s="25">
        <v>35.879040060000001</v>
      </c>
      <c r="S268" s="25">
        <v>-113.70619739999999</v>
      </c>
      <c r="T268" s="31">
        <f t="shared" si="56"/>
        <v>8.5363776341058948</v>
      </c>
      <c r="U268" s="31">
        <f t="shared" si="57"/>
        <v>9.4026282922225626</v>
      </c>
      <c r="V268" s="31">
        <f t="shared" si="58"/>
        <v>11.84393466847834</v>
      </c>
      <c r="W268" s="31">
        <f t="shared" si="59"/>
        <v>13.818991709575073</v>
      </c>
      <c r="X268" s="31">
        <f t="shared" si="60"/>
        <v>17.07301005409639</v>
      </c>
      <c r="Y268" s="31">
        <f t="shared" si="61"/>
        <v>20.731061947506976</v>
      </c>
      <c r="Z268" s="31">
        <f t="shared" si="62"/>
        <v>23.587512825510338</v>
      </c>
      <c r="AA268" s="31">
        <f t="shared" si="63"/>
        <v>23.171408764693521</v>
      </c>
      <c r="AB268" s="31">
        <f t="shared" si="64"/>
        <v>22.336779006328992</v>
      </c>
      <c r="AC268" s="31">
        <f t="shared" si="65"/>
        <v>21.143928220032446</v>
      </c>
      <c r="AD268" s="31">
        <f t="shared" si="66"/>
        <v>15.229745636875093</v>
      </c>
      <c r="AE268" s="31">
        <f t="shared" si="67"/>
        <v>10.510751266605169</v>
      </c>
    </row>
    <row r="269" spans="15:31" x14ac:dyDescent="0.35">
      <c r="O269" s="18">
        <v>253</v>
      </c>
      <c r="P269" s="18">
        <v>268</v>
      </c>
      <c r="Q269" s="19">
        <f t="shared" si="55"/>
        <v>431.30311999999998</v>
      </c>
      <c r="R269" s="25">
        <v>35.890652920000001</v>
      </c>
      <c r="S269" s="25">
        <v>-113.71236620000001</v>
      </c>
      <c r="T269" s="31">
        <f t="shared" si="56"/>
        <v>8.5373576191192235</v>
      </c>
      <c r="U269" s="31">
        <f t="shared" si="57"/>
        <v>9.4067761186197529</v>
      </c>
      <c r="V269" s="31">
        <f t="shared" si="58"/>
        <v>11.852180685847172</v>
      </c>
      <c r="W269" s="31">
        <f t="shared" si="59"/>
        <v>13.830859575972436</v>
      </c>
      <c r="X269" s="31">
        <f t="shared" si="60"/>
        <v>17.087917105457741</v>
      </c>
      <c r="Y269" s="31">
        <f t="shared" si="61"/>
        <v>20.745987064702938</v>
      </c>
      <c r="Z269" s="31">
        <f t="shared" si="62"/>
        <v>23.598663613475757</v>
      </c>
      <c r="AA269" s="31">
        <f t="shared" si="63"/>
        <v>23.180551216103549</v>
      </c>
      <c r="AB269" s="31">
        <f t="shared" si="64"/>
        <v>22.342385654067165</v>
      </c>
      <c r="AC269" s="31">
        <f t="shared" si="65"/>
        <v>21.13930136722696</v>
      </c>
      <c r="AD269" s="31">
        <f t="shared" si="66"/>
        <v>15.22512871445063</v>
      </c>
      <c r="AE269" s="31">
        <f t="shared" si="67"/>
        <v>10.507499463127083</v>
      </c>
    </row>
    <row r="270" spans="15:31" x14ac:dyDescent="0.35">
      <c r="O270" s="18">
        <v>254</v>
      </c>
      <c r="P270" s="18">
        <v>269</v>
      </c>
      <c r="Q270" s="19">
        <f t="shared" si="55"/>
        <v>432.91246000000001</v>
      </c>
      <c r="R270" s="25">
        <v>35.904520920000003</v>
      </c>
      <c r="S270" s="25">
        <v>-113.716556</v>
      </c>
      <c r="T270" s="31">
        <f t="shared" si="56"/>
        <v>8.5383358108537042</v>
      </c>
      <c r="U270" s="31">
        <f t="shared" si="57"/>
        <v>9.4109159877068542</v>
      </c>
      <c r="V270" s="31">
        <f t="shared" si="58"/>
        <v>11.860410498987546</v>
      </c>
      <c r="W270" s="31">
        <f t="shared" si="59"/>
        <v>13.84270322441456</v>
      </c>
      <c r="X270" s="31">
        <f t="shared" si="60"/>
        <v>17.102794445240338</v>
      </c>
      <c r="Y270" s="31">
        <f t="shared" si="61"/>
        <v>20.760885078052386</v>
      </c>
      <c r="Z270" s="31">
        <f t="shared" si="62"/>
        <v>23.609795126449104</v>
      </c>
      <c r="AA270" s="31">
        <f t="shared" si="63"/>
        <v>23.189677719491087</v>
      </c>
      <c r="AB270" s="31">
        <f t="shared" si="64"/>
        <v>22.347980783165301</v>
      </c>
      <c r="AC270" s="31">
        <f t="shared" si="65"/>
        <v>21.134684440077976</v>
      </c>
      <c r="AD270" s="31">
        <f t="shared" si="66"/>
        <v>15.220521017901287</v>
      </c>
      <c r="AE270" s="31">
        <f t="shared" si="67"/>
        <v>10.504253738020763</v>
      </c>
    </row>
    <row r="271" spans="15:31" x14ac:dyDescent="0.35">
      <c r="O271" s="18">
        <v>255</v>
      </c>
      <c r="P271" s="18">
        <v>270</v>
      </c>
      <c r="Q271" s="19">
        <f t="shared" si="55"/>
        <v>434.52179999999998</v>
      </c>
      <c r="R271" s="25">
        <v>35.918765149999999</v>
      </c>
      <c r="S271" s="25">
        <v>-113.71432780000001</v>
      </c>
      <c r="T271" s="31">
        <f t="shared" si="56"/>
        <v>8.5393122125908683</v>
      </c>
      <c r="U271" s="31">
        <f t="shared" si="57"/>
        <v>9.4150479147494011</v>
      </c>
      <c r="V271" s="31">
        <f t="shared" si="58"/>
        <v>11.868624139742352</v>
      </c>
      <c r="W271" s="31">
        <f t="shared" si="59"/>
        <v>13.854522704321397</v>
      </c>
      <c r="X271" s="31">
        <f t="shared" si="60"/>
        <v>17.117642132662994</v>
      </c>
      <c r="Y271" s="31">
        <f t="shared" si="61"/>
        <v>20.775756036775604</v>
      </c>
      <c r="Z271" s="31">
        <f t="shared" si="62"/>
        <v>23.620907397748688</v>
      </c>
      <c r="AA271" s="31">
        <f t="shared" si="63"/>
        <v>23.198788302675737</v>
      </c>
      <c r="AB271" s="31">
        <f t="shared" si="64"/>
        <v>22.353564417287998</v>
      </c>
      <c r="AC271" s="31">
        <f t="shared" si="65"/>
        <v>21.130077417292696</v>
      </c>
      <c r="AD271" s="31">
        <f t="shared" si="66"/>
        <v>15.215922528791239</v>
      </c>
      <c r="AE271" s="31">
        <f t="shared" si="67"/>
        <v>10.50101407992433</v>
      </c>
    </row>
    <row r="272" spans="15:31" x14ac:dyDescent="0.35">
      <c r="O272" s="18">
        <v>256</v>
      </c>
      <c r="P272" s="18">
        <v>271</v>
      </c>
      <c r="Q272" s="19">
        <f t="shared" si="55"/>
        <v>436.13114000000002</v>
      </c>
      <c r="R272" s="25">
        <v>35.932412489999997</v>
      </c>
      <c r="S272" s="25">
        <v>-113.716804</v>
      </c>
      <c r="T272" s="31">
        <f t="shared" si="56"/>
        <v>8.5402868276062396</v>
      </c>
      <c r="U272" s="31">
        <f t="shared" si="57"/>
        <v>9.419171914983643</v>
      </c>
      <c r="V272" s="31">
        <f t="shared" si="58"/>
        <v>11.876821639891908</v>
      </c>
      <c r="W272" s="31">
        <f t="shared" si="59"/>
        <v>13.866318065012045</v>
      </c>
      <c r="X272" s="31">
        <f t="shared" si="60"/>
        <v>17.132460226826495</v>
      </c>
      <c r="Y272" s="31">
        <f t="shared" si="61"/>
        <v>20.790599990003493</v>
      </c>
      <c r="Z272" s="31">
        <f t="shared" si="62"/>
        <v>23.632000460635211</v>
      </c>
      <c r="AA272" s="31">
        <f t="shared" si="63"/>
        <v>23.207882993428591</v>
      </c>
      <c r="AB272" s="31">
        <f t="shared" si="64"/>
        <v>22.359136580051235</v>
      </c>
      <c r="AC272" s="31">
        <f t="shared" si="65"/>
        <v>21.125480277623996</v>
      </c>
      <c r="AD272" s="31">
        <f t="shared" si="66"/>
        <v>15.2113332287215</v>
      </c>
      <c r="AE272" s="31">
        <f t="shared" si="67"/>
        <v>10.497780477497139</v>
      </c>
    </row>
    <row r="273" spans="15:31" x14ac:dyDescent="0.35">
      <c r="O273" s="18">
        <v>257</v>
      </c>
      <c r="P273" s="18">
        <v>272</v>
      </c>
      <c r="Q273" s="19">
        <f t="shared" si="55"/>
        <v>437.74047999999999</v>
      </c>
      <c r="R273" s="25">
        <v>35.940750080000001</v>
      </c>
      <c r="S273" s="25">
        <v>-113.729703</v>
      </c>
      <c r="T273" s="31">
        <f t="shared" si="56"/>
        <v>8.5412596591693486</v>
      </c>
      <c r="U273" s="31">
        <f t="shared" si="57"/>
        <v>9.4232880036165962</v>
      </c>
      <c r="V273" s="31">
        <f t="shared" si="58"/>
        <v>11.885003031154074</v>
      </c>
      <c r="W273" s="31">
        <f t="shared" si="59"/>
        <v>13.878089355704965</v>
      </c>
      <c r="X273" s="31">
        <f t="shared" si="60"/>
        <v>17.147248786713831</v>
      </c>
      <c r="Y273" s="31">
        <f t="shared" si="61"/>
        <v>20.805416986777733</v>
      </c>
      <c r="Z273" s="31">
        <f t="shared" si="62"/>
        <v>23.643074348311888</v>
      </c>
      <c r="AA273" s="31">
        <f t="shared" si="63"/>
        <v>23.216961819472282</v>
      </c>
      <c r="AB273" s="31">
        <f t="shared" si="64"/>
        <v>22.364697295022477</v>
      </c>
      <c r="AC273" s="31">
        <f t="shared" si="65"/>
        <v>21.120892999870332</v>
      </c>
      <c r="AD273" s="31">
        <f t="shared" si="66"/>
        <v>15.206753099329855</v>
      </c>
      <c r="AE273" s="31">
        <f t="shared" si="67"/>
        <v>10.49455291941975</v>
      </c>
    </row>
    <row r="274" spans="15:31" x14ac:dyDescent="0.35">
      <c r="O274" s="18">
        <v>258</v>
      </c>
      <c r="P274" s="18">
        <v>273</v>
      </c>
      <c r="Q274" s="19">
        <f t="shared" si="55"/>
        <v>439.34982000000002</v>
      </c>
      <c r="R274" s="25">
        <v>35.946646979999997</v>
      </c>
      <c r="S274" s="25">
        <v>-113.7409735</v>
      </c>
      <c r="T274" s="31">
        <f t="shared" si="56"/>
        <v>8.5422307105437394</v>
      </c>
      <c r="U274" s="31">
        <f t="shared" si="57"/>
        <v>9.4273961958261072</v>
      </c>
      <c r="V274" s="31">
        <f t="shared" si="58"/>
        <v>11.893168345184387</v>
      </c>
      <c r="W274" s="31">
        <f t="shared" si="59"/>
        <v>13.889836625518178</v>
      </c>
      <c r="X274" s="31">
        <f t="shared" si="60"/>
        <v>17.162007871190426</v>
      </c>
      <c r="Y274" s="31">
        <f t="shared" si="61"/>
        <v>20.820207076050941</v>
      </c>
      <c r="Z274" s="31">
        <f t="shared" si="62"/>
        <v>23.654129093924546</v>
      </c>
      <c r="AA274" s="31">
        <f t="shared" si="63"/>
        <v>23.226024808481082</v>
      </c>
      <c r="AB274" s="31">
        <f t="shared" si="64"/>
        <v>22.370246585720768</v>
      </c>
      <c r="AC274" s="31">
        <f t="shared" si="65"/>
        <v>21.116315562875645</v>
      </c>
      <c r="AD274" s="31">
        <f t="shared" si="66"/>
        <v>15.202182122290775</v>
      </c>
      <c r="AE274" s="31">
        <f t="shared" si="67"/>
        <v>10.491331394393871</v>
      </c>
    </row>
    <row r="275" spans="15:31" x14ac:dyDescent="0.35">
      <c r="O275" s="18">
        <v>259</v>
      </c>
      <c r="P275" s="18">
        <v>274</v>
      </c>
      <c r="Q275" s="19">
        <f t="shared" si="55"/>
        <v>440.95916</v>
      </c>
      <c r="R275" s="25">
        <v>35.95953265</v>
      </c>
      <c r="S275" s="25">
        <v>-113.7420375</v>
      </c>
      <c r="T275" s="31">
        <f t="shared" si="56"/>
        <v>8.5431999849869893</v>
      </c>
      <c r="U275" s="31">
        <f t="shared" si="57"/>
        <v>9.4314965067609027</v>
      </c>
      <c r="V275" s="31">
        <f t="shared" si="58"/>
        <v>11.901317613576175</v>
      </c>
      <c r="W275" s="31">
        <f t="shared" si="59"/>
        <v>13.901559923469474</v>
      </c>
      <c r="X275" s="31">
        <f t="shared" si="60"/>
        <v>17.176737539004389</v>
      </c>
      <c r="Y275" s="31">
        <f t="shared" si="61"/>
        <v>20.834970306686841</v>
      </c>
      <c r="Z275" s="31">
        <f t="shared" si="62"/>
        <v>23.665164730561706</v>
      </c>
      <c r="AA275" s="31">
        <f t="shared" si="63"/>
        <v>23.235071988081</v>
      </c>
      <c r="AB275" s="31">
        <f t="shared" si="64"/>
        <v>22.375784475616832</v>
      </c>
      <c r="AC275" s="31">
        <f t="shared" si="65"/>
        <v>21.111747945529256</v>
      </c>
      <c r="AD275" s="31">
        <f t="shared" si="66"/>
        <v>15.197620279315355</v>
      </c>
      <c r="AE275" s="31">
        <f t="shared" si="67"/>
        <v>10.488115891142339</v>
      </c>
    </row>
    <row r="276" spans="15:31" x14ac:dyDescent="0.35">
      <c r="O276" s="18">
        <v>260</v>
      </c>
      <c r="P276" s="18">
        <v>275</v>
      </c>
      <c r="Q276" s="19">
        <f t="shared" si="55"/>
        <v>442.56849999999997</v>
      </c>
      <c r="R276" s="25">
        <v>35.967983310000001</v>
      </c>
      <c r="S276" s="25">
        <v>-113.7542713</v>
      </c>
      <c r="T276" s="31">
        <f t="shared" si="56"/>
        <v>8.5441674857507124</v>
      </c>
      <c r="U276" s="31">
        <f t="shared" si="57"/>
        <v>9.4355889515406481</v>
      </c>
      <c r="V276" s="31">
        <f t="shared" si="58"/>
        <v>11.909450867860683</v>
      </c>
      <c r="W276" s="31">
        <f t="shared" si="59"/>
        <v>13.913259298476619</v>
      </c>
      <c r="X276" s="31">
        <f t="shared" si="60"/>
        <v>17.191437848786727</v>
      </c>
      <c r="Y276" s="31">
        <f t="shared" si="61"/>
        <v>20.849706727460418</v>
      </c>
      <c r="Z276" s="31">
        <f t="shared" si="62"/>
        <v>23.676181291254693</v>
      </c>
      <c r="AA276" s="31">
        <f t="shared" si="63"/>
        <v>23.244103385849847</v>
      </c>
      <c r="AB276" s="31">
        <f t="shared" si="64"/>
        <v>22.381310988133176</v>
      </c>
      <c r="AC276" s="31">
        <f t="shared" si="65"/>
        <v>21.107190126765776</v>
      </c>
      <c r="AD276" s="31">
        <f t="shared" si="66"/>
        <v>15.193067552151236</v>
      </c>
      <c r="AE276" s="31">
        <f t="shared" si="67"/>
        <v>10.484906398409068</v>
      </c>
    </row>
    <row r="277" spans="15:31" x14ac:dyDescent="0.35">
      <c r="O277" s="18">
        <v>261</v>
      </c>
      <c r="P277" s="18">
        <v>276</v>
      </c>
      <c r="Q277" s="19">
        <f t="shared" si="55"/>
        <v>444.17784</v>
      </c>
      <c r="R277" s="25">
        <v>35.97342424</v>
      </c>
      <c r="S277" s="25">
        <v>-113.7695106</v>
      </c>
      <c r="T277" s="31">
        <f t="shared" si="56"/>
        <v>8.545133216080572</v>
      </c>
      <c r="U277" s="31">
        <f t="shared" si="57"/>
        <v>9.4396735452560012</v>
      </c>
      <c r="V277" s="31">
        <f t="shared" si="58"/>
        <v>11.917568139507193</v>
      </c>
      <c r="W277" s="31">
        <f t="shared" si="59"/>
        <v>13.924934799357551</v>
      </c>
      <c r="X277" s="31">
        <f t="shared" si="60"/>
        <v>17.206108859051589</v>
      </c>
      <c r="Y277" s="31">
        <f t="shared" si="61"/>
        <v>20.864416387058085</v>
      </c>
      <c r="Z277" s="31">
        <f t="shared" si="62"/>
        <v>23.687178808977748</v>
      </c>
      <c r="AA277" s="31">
        <f t="shared" si="63"/>
        <v>23.253119029317325</v>
      </c>
      <c r="AB277" s="31">
        <f t="shared" si="64"/>
        <v>22.386826146644186</v>
      </c>
      <c r="AC277" s="31">
        <f t="shared" si="65"/>
        <v>21.102642085565005</v>
      </c>
      <c r="AD277" s="31">
        <f t="shared" si="66"/>
        <v>15.188523922582529</v>
      </c>
      <c r="AE277" s="31">
        <f t="shared" si="67"/>
        <v>10.481702904959009</v>
      </c>
    </row>
    <row r="278" spans="15:31" x14ac:dyDescent="0.35">
      <c r="O278" s="18">
        <v>262</v>
      </c>
      <c r="P278" s="18">
        <v>277</v>
      </c>
      <c r="Q278" s="19">
        <f t="shared" si="55"/>
        <v>445.78717999999998</v>
      </c>
      <c r="R278" s="25">
        <v>35.986181909999999</v>
      </c>
      <c r="S278" s="25">
        <v>-113.77749350000001</v>
      </c>
      <c r="T278" s="31">
        <f t="shared" si="56"/>
        <v>8.546097179216293</v>
      </c>
      <c r="U278" s="31">
        <f t="shared" si="57"/>
        <v>9.443750302968672</v>
      </c>
      <c r="V278" s="31">
        <f t="shared" si="58"/>
        <v>11.925669459923149</v>
      </c>
      <c r="W278" s="31">
        <f t="shared" si="59"/>
        <v>13.936586474830593</v>
      </c>
      <c r="X278" s="31">
        <f t="shared" si="60"/>
        <v>17.220750628196509</v>
      </c>
      <c r="Y278" s="31">
        <f t="shared" si="61"/>
        <v>20.879099334077836</v>
      </c>
      <c r="Z278" s="31">
        <f t="shared" si="62"/>
        <v>23.698157316648103</v>
      </c>
      <c r="AA278" s="31">
        <f t="shared" si="63"/>
        <v>23.262118945965124</v>
      </c>
      <c r="AB278" s="31">
        <f t="shared" si="64"/>
        <v>22.392329974476219</v>
      </c>
      <c r="AC278" s="31">
        <f t="shared" si="65"/>
        <v>21.09810380095184</v>
      </c>
      <c r="AD278" s="31">
        <f t="shared" si="66"/>
        <v>15.18398937242975</v>
      </c>
      <c r="AE278" s="31">
        <f t="shared" si="67"/>
        <v>10.478505399578117</v>
      </c>
    </row>
    <row r="279" spans="15:31" x14ac:dyDescent="0.35">
      <c r="O279" s="18">
        <v>263</v>
      </c>
      <c r="P279" s="18">
        <v>278</v>
      </c>
      <c r="Q279" s="19">
        <f t="shared" si="55"/>
        <v>447.39652000000001</v>
      </c>
      <c r="R279" s="25">
        <v>36.000369929999998</v>
      </c>
      <c r="S279" s="25">
        <v>-113.7804237</v>
      </c>
      <c r="T279" s="31">
        <f t="shared" si="56"/>
        <v>8.5470593783916708</v>
      </c>
      <c r="U279" s="31">
        <f t="shared" si="57"/>
        <v>9.4478192397114746</v>
      </c>
      <c r="V279" s="31">
        <f t="shared" si="58"/>
        <v>11.933754860454275</v>
      </c>
      <c r="W279" s="31">
        <f t="shared" si="59"/>
        <v>13.948214373514645</v>
      </c>
      <c r="X279" s="31">
        <f t="shared" si="60"/>
        <v>17.235363214502616</v>
      </c>
      <c r="Y279" s="31">
        <f t="shared" si="61"/>
        <v>20.893755617029413</v>
      </c>
      <c r="Z279" s="31">
        <f t="shared" si="62"/>
        <v>23.70911684712609</v>
      </c>
      <c r="AA279" s="31">
        <f t="shared" si="63"/>
        <v>23.271103163226982</v>
      </c>
      <c r="AB279" s="31">
        <f t="shared" si="64"/>
        <v>22.397822494907718</v>
      </c>
      <c r="AC279" s="31">
        <f t="shared" si="65"/>
        <v>21.093575251996164</v>
      </c>
      <c r="AD279" s="31">
        <f t="shared" si="66"/>
        <v>15.179463883549737</v>
      </c>
      <c r="AE279" s="31">
        <f t="shared" si="67"/>
        <v>10.475313871073306</v>
      </c>
    </row>
    <row r="280" spans="15:31" x14ac:dyDescent="0.35">
      <c r="O280" s="18">
        <v>264</v>
      </c>
      <c r="P280" s="18">
        <v>279</v>
      </c>
      <c r="Q280" s="19">
        <f t="shared" si="55"/>
        <v>449.00585999999998</v>
      </c>
      <c r="R280" s="25">
        <v>36.014550229999998</v>
      </c>
      <c r="S280" s="25">
        <v>-113.7836733</v>
      </c>
      <c r="T280" s="31">
        <f t="shared" si="56"/>
        <v>8.5480198168345858</v>
      </c>
      <c r="U280" s="31">
        <f t="shared" si="57"/>
        <v>9.451880370488384</v>
      </c>
      <c r="V280" s="31">
        <f t="shared" si="58"/>
        <v>11.941824372384698</v>
      </c>
      <c r="W280" s="31">
        <f t="shared" si="59"/>
        <v>13.959818543929401</v>
      </c>
      <c r="X280" s="31">
        <f t="shared" si="60"/>
        <v>17.249946676134879</v>
      </c>
      <c r="Y280" s="31">
        <f t="shared" si="61"/>
        <v>20.908385284334472</v>
      </c>
      <c r="Z280" s="31">
        <f t="shared" si="62"/>
        <v>23.720057433215239</v>
      </c>
      <c r="AA280" s="31">
        <f t="shared" si="63"/>
        <v>23.280071708488791</v>
      </c>
      <c r="AB280" s="31">
        <f t="shared" si="64"/>
        <v>22.403303731169302</v>
      </c>
      <c r="AC280" s="31">
        <f t="shared" si="65"/>
        <v>21.089056417812778</v>
      </c>
      <c r="AD280" s="31">
        <f t="shared" si="66"/>
        <v>15.174947437835586</v>
      </c>
      <c r="AE280" s="31">
        <f t="shared" si="67"/>
        <v>10.472128308272415</v>
      </c>
    </row>
    <row r="281" spans="15:31" x14ac:dyDescent="0.35">
      <c r="O281" s="18">
        <v>265</v>
      </c>
      <c r="P281" s="18">
        <v>280</v>
      </c>
      <c r="Q281" s="19">
        <f t="shared" si="55"/>
        <v>450.61520000000002</v>
      </c>
      <c r="R281" s="25">
        <v>36.02859677</v>
      </c>
      <c r="S281" s="25">
        <v>-113.7856613</v>
      </c>
      <c r="T281" s="31">
        <f t="shared" si="56"/>
        <v>8.548978497767008</v>
      </c>
      <c r="U281" s="31">
        <f t="shared" si="57"/>
        <v>9.4559337102745893</v>
      </c>
      <c r="V281" s="31">
        <f t="shared" si="58"/>
        <v>11.949878026937068</v>
      </c>
      <c r="W281" s="31">
        <f t="shared" si="59"/>
        <v>13.971399034495542</v>
      </c>
      <c r="X281" s="31">
        <f t="shared" si="60"/>
        <v>17.264501071142341</v>
      </c>
      <c r="Y281" s="31">
        <f t="shared" si="61"/>
        <v>20.922988384326732</v>
      </c>
      <c r="Z281" s="31">
        <f t="shared" si="62"/>
        <v>23.730979107662382</v>
      </c>
      <c r="AA281" s="31">
        <f t="shared" si="63"/>
        <v>23.289024609088671</v>
      </c>
      <c r="AB281" s="31">
        <f t="shared" si="64"/>
        <v>22.408773706443853</v>
      </c>
      <c r="AC281" s="31">
        <f t="shared" si="65"/>
        <v>21.084547277561267</v>
      </c>
      <c r="AD281" s="31">
        <f t="shared" si="66"/>
        <v>15.170440017216579</v>
      </c>
      <c r="AE281" s="31">
        <f t="shared" si="67"/>
        <v>10.468948700024166</v>
      </c>
    </row>
    <row r="282" spans="15:31" x14ac:dyDescent="0.35">
      <c r="O282" s="18">
        <v>266</v>
      </c>
      <c r="P282" s="18">
        <v>281</v>
      </c>
      <c r="Q282" s="19">
        <f t="shared" si="55"/>
        <v>452.22453999999999</v>
      </c>
      <c r="R282" s="25">
        <v>36.033707460000002</v>
      </c>
      <c r="S282" s="25">
        <v>-113.8000687</v>
      </c>
      <c r="T282" s="31">
        <f t="shared" si="56"/>
        <v>8.5499354244050156</v>
      </c>
      <c r="U282" s="31">
        <f t="shared" si="57"/>
        <v>9.459979274016554</v>
      </c>
      <c r="V282" s="31">
        <f t="shared" si="58"/>
        <v>11.957915855272677</v>
      </c>
      <c r="W282" s="31">
        <f t="shared" si="59"/>
        <v>13.982955893534939</v>
      </c>
      <c r="X282" s="31">
        <f t="shared" si="60"/>
        <v>17.279026457458347</v>
      </c>
      <c r="Y282" s="31">
        <f t="shared" si="61"/>
        <v>20.937564965252129</v>
      </c>
      <c r="Z282" s="31">
        <f t="shared" si="62"/>
        <v>23.74188190315774</v>
      </c>
      <c r="AA282" s="31">
        <f t="shared" si="63"/>
        <v>23.297961892317044</v>
      </c>
      <c r="AB282" s="31">
        <f t="shared" si="64"/>
        <v>22.414232443866638</v>
      </c>
      <c r="AC282" s="31">
        <f t="shared" si="65"/>
        <v>21.080047810445937</v>
      </c>
      <c r="AD282" s="31">
        <f t="shared" si="66"/>
        <v>15.165941603658103</v>
      </c>
      <c r="AE282" s="31">
        <f t="shared" si="67"/>
        <v>10.465775035198124</v>
      </c>
    </row>
    <row r="283" spans="15:31" x14ac:dyDescent="0.35">
      <c r="O283" s="18">
        <v>267</v>
      </c>
      <c r="P283" s="18">
        <v>282</v>
      </c>
      <c r="Q283" s="19">
        <f t="shared" si="55"/>
        <v>453.83388000000002</v>
      </c>
      <c r="R283" s="25">
        <v>36.046539789999997</v>
      </c>
      <c r="S283" s="25">
        <v>-113.808239</v>
      </c>
      <c r="T283" s="31">
        <f t="shared" si="56"/>
        <v>8.5508905999587981</v>
      </c>
      <c r="U283" s="31">
        <f t="shared" si="57"/>
        <v>9.4640170766320661</v>
      </c>
      <c r="V283" s="31">
        <f t="shared" si="58"/>
        <v>11.965937888491586</v>
      </c>
      <c r="W283" s="31">
        <f t="shared" si="59"/>
        <v>13.994489169270853</v>
      </c>
      <c r="X283" s="31">
        <f t="shared" si="60"/>
        <v>17.293522892900764</v>
      </c>
      <c r="Y283" s="31">
        <f t="shared" si="61"/>
        <v>20.952115075268999</v>
      </c>
      <c r="Z283" s="31">
        <f t="shared" si="62"/>
        <v>23.752765852335031</v>
      </c>
      <c r="AA283" s="31">
        <f t="shared" si="63"/>
        <v>23.306883585416735</v>
      </c>
      <c r="AB283" s="31">
        <f t="shared" si="64"/>
        <v>22.419679966525383</v>
      </c>
      <c r="AC283" s="31">
        <f t="shared" si="65"/>
        <v>21.075557995715695</v>
      </c>
      <c r="AD283" s="31">
        <f t="shared" si="66"/>
        <v>15.161452179161584</v>
      </c>
      <c r="AE283" s="31">
        <f t="shared" si="67"/>
        <v>10.462607302684663</v>
      </c>
    </row>
    <row r="284" spans="15:31" x14ac:dyDescent="0.35">
      <c r="O284" s="18">
        <v>268</v>
      </c>
      <c r="P284" s="18">
        <v>283</v>
      </c>
      <c r="Q284" s="19">
        <f t="shared" si="55"/>
        <v>455.44322</v>
      </c>
      <c r="R284" s="25">
        <v>36.048368080000003</v>
      </c>
      <c r="S284" s="25">
        <v>-113.8249886</v>
      </c>
      <c r="T284" s="31">
        <f t="shared" si="56"/>
        <v>8.5518440276326722</v>
      </c>
      <c r="U284" s="31">
        <f t="shared" si="57"/>
        <v>9.4680471330102947</v>
      </c>
      <c r="V284" s="31">
        <f t="shared" si="58"/>
        <v>11.973944157632742</v>
      </c>
      <c r="W284" s="31">
        <f t="shared" si="59"/>
        <v>14.005998909828147</v>
      </c>
      <c r="X284" s="31">
        <f t="shared" si="60"/>
        <v>17.30799043517224</v>
      </c>
      <c r="Y284" s="31">
        <f t="shared" si="61"/>
        <v>20.966638762448216</v>
      </c>
      <c r="Z284" s="31">
        <f t="shared" si="62"/>
        <v>23.76363098777156</v>
      </c>
      <c r="AA284" s="31">
        <f t="shared" si="63"/>
        <v>23.315789715583051</v>
      </c>
      <c r="AB284" s="31">
        <f t="shared" si="64"/>
        <v>22.425116297460388</v>
      </c>
      <c r="AC284" s="31">
        <f t="shared" si="65"/>
        <v>21.071077812663976</v>
      </c>
      <c r="AD284" s="31">
        <f t="shared" si="66"/>
        <v>15.156971725764414</v>
      </c>
      <c r="AE284" s="31">
        <f t="shared" si="67"/>
        <v>10.459445491394916</v>
      </c>
    </row>
    <row r="285" spans="15:31" x14ac:dyDescent="0.35">
      <c r="O285" s="18">
        <v>269</v>
      </c>
      <c r="P285" s="18">
        <v>284</v>
      </c>
      <c r="Q285" s="19">
        <f t="shared" si="55"/>
        <v>457.05255999999997</v>
      </c>
      <c r="R285" s="25">
        <v>36.048823120000002</v>
      </c>
      <c r="S285" s="25">
        <v>-113.84279220000001</v>
      </c>
      <c r="T285" s="31">
        <f t="shared" si="56"/>
        <v>8.5527957106250927</v>
      </c>
      <c r="U285" s="31">
        <f t="shared" si="57"/>
        <v>9.4720694580118465</v>
      </c>
      <c r="V285" s="31">
        <f t="shared" si="58"/>
        <v>11.981934693674095</v>
      </c>
      <c r="W285" s="31">
        <f t="shared" si="59"/>
        <v>14.017485163233472</v>
      </c>
      <c r="X285" s="31">
        <f t="shared" si="60"/>
        <v>17.32242914186039</v>
      </c>
      <c r="Y285" s="31">
        <f t="shared" si="61"/>
        <v>20.98113607477336</v>
      </c>
      <c r="Z285" s="31">
        <f t="shared" si="62"/>
        <v>23.774477341988323</v>
      </c>
      <c r="AA285" s="31">
        <f t="shared" si="63"/>
        <v>23.324680309963853</v>
      </c>
      <c r="AB285" s="31">
        <f t="shared" si="64"/>
        <v>22.43054145966461</v>
      </c>
      <c r="AC285" s="31">
        <f t="shared" si="65"/>
        <v>21.066607240628624</v>
      </c>
      <c r="AD285" s="31">
        <f t="shared" si="66"/>
        <v>15.152500225539885</v>
      </c>
      <c r="AE285" s="31">
        <f t="shared" si="67"/>
        <v>10.456289590260752</v>
      </c>
    </row>
    <row r="286" spans="15:31" x14ac:dyDescent="0.35">
      <c r="O286" s="18">
        <v>270</v>
      </c>
      <c r="P286" s="18">
        <v>285</v>
      </c>
      <c r="Q286" s="19">
        <f t="shared" si="55"/>
        <v>458.6619</v>
      </c>
      <c r="R286" s="25">
        <v>36.053321619999998</v>
      </c>
      <c r="S286" s="25">
        <v>-113.8595782</v>
      </c>
      <c r="T286" s="31">
        <f t="shared" si="56"/>
        <v>8.5537456521286579</v>
      </c>
      <c r="U286" s="31">
        <f t="shared" si="57"/>
        <v>9.4760840664688146</v>
      </c>
      <c r="V286" s="31">
        <f t="shared" si="58"/>
        <v>11.989909527532717</v>
      </c>
      <c r="W286" s="31">
        <f t="shared" si="59"/>
        <v>14.028947977415474</v>
      </c>
      <c r="X286" s="31">
        <f t="shared" si="60"/>
        <v>17.336839070438067</v>
      </c>
      <c r="Y286" s="31">
        <f t="shared" si="61"/>
        <v>20.995607060140866</v>
      </c>
      <c r="Z286" s="31">
        <f t="shared" si="62"/>
        <v>23.785304947450093</v>
      </c>
      <c r="AA286" s="31">
        <f t="shared" si="63"/>
        <v>23.333555395659644</v>
      </c>
      <c r="AB286" s="31">
        <f t="shared" si="64"/>
        <v>22.435955476083777</v>
      </c>
      <c r="AC286" s="31">
        <f t="shared" si="65"/>
        <v>21.062146258991813</v>
      </c>
      <c r="AD286" s="31">
        <f t="shared" si="66"/>
        <v>15.148037660597103</v>
      </c>
      <c r="AE286" s="31">
        <f t="shared" si="67"/>
        <v>10.453139588234723</v>
      </c>
    </row>
    <row r="287" spans="15:31" x14ac:dyDescent="0.35">
      <c r="O287" s="18">
        <v>271</v>
      </c>
      <c r="P287" s="18">
        <v>286</v>
      </c>
      <c r="Q287" s="19">
        <f t="shared" si="55"/>
        <v>460.27123999999998</v>
      </c>
      <c r="R287" s="25">
        <v>36.058151129999999</v>
      </c>
      <c r="S287" s="25">
        <v>-113.87622949999999</v>
      </c>
      <c r="T287" s="31">
        <f t="shared" si="56"/>
        <v>8.5546938553301253</v>
      </c>
      <c r="U287" s="31">
        <f t="shared" si="57"/>
        <v>9.4800909731848453</v>
      </c>
      <c r="V287" s="31">
        <f t="shared" si="58"/>
        <v>11.997868690064932</v>
      </c>
      <c r="W287" s="31">
        <f t="shared" si="59"/>
        <v>14.040387400205002</v>
      </c>
      <c r="X287" s="31">
        <f t="shared" si="60"/>
        <v>17.351220278263575</v>
      </c>
      <c r="Y287" s="31">
        <f t="shared" si="61"/>
        <v>21.010051766360203</v>
      </c>
      <c r="Z287" s="31">
        <f t="shared" si="62"/>
        <v>23.796113836565539</v>
      </c>
      <c r="AA287" s="31">
        <f t="shared" si="63"/>
        <v>23.342414999723655</v>
      </c>
      <c r="AB287" s="31">
        <f t="shared" si="64"/>
        <v>22.441358369616474</v>
      </c>
      <c r="AC287" s="31">
        <f t="shared" si="65"/>
        <v>21.057694847179949</v>
      </c>
      <c r="AD287" s="31">
        <f t="shared" si="66"/>
        <v>15.143584013080927</v>
      </c>
      <c r="AE287" s="31">
        <f t="shared" si="67"/>
        <v>10.449995474290034</v>
      </c>
    </row>
    <row r="288" spans="15:31" x14ac:dyDescent="0.35">
      <c r="O288" s="18">
        <v>272</v>
      </c>
      <c r="P288" s="18">
        <v>287</v>
      </c>
      <c r="Q288" s="19">
        <f t="shared" si="55"/>
        <v>461.88058000000001</v>
      </c>
      <c r="R288" s="25">
        <v>36.066802099999997</v>
      </c>
      <c r="S288" s="25">
        <v>-113.8904131</v>
      </c>
      <c r="T288" s="31">
        <f t="shared" si="56"/>
        <v>8.5556403234104241</v>
      </c>
      <c r="U288" s="31">
        <f t="shared" si="57"/>
        <v>9.4840901929351773</v>
      </c>
      <c r="V288" s="31">
        <f t="shared" si="58"/>
        <v>12.005812212066424</v>
      </c>
      <c r="W288" s="31">
        <f t="shared" si="59"/>
        <v>14.051803479335288</v>
      </c>
      <c r="X288" s="31">
        <f t="shared" si="60"/>
        <v>17.365572822580884</v>
      </c>
      <c r="Y288" s="31">
        <f t="shared" si="61"/>
        <v>21.024470241154006</v>
      </c>
      <c r="Z288" s="31">
        <f t="shared" si="62"/>
        <v>23.806904041687289</v>
      </c>
      <c r="AA288" s="31">
        <f t="shared" si="63"/>
        <v>23.351259149161926</v>
      </c>
      <c r="AB288" s="31">
        <f t="shared" si="64"/>
        <v>22.446750163114231</v>
      </c>
      <c r="AC288" s="31">
        <f t="shared" si="65"/>
        <v>21.053252984663573</v>
      </c>
      <c r="AD288" s="31">
        <f t="shared" si="66"/>
        <v>15.139139265171902</v>
      </c>
      <c r="AE288" s="31">
        <f t="shared" si="67"/>
        <v>10.446857237420501</v>
      </c>
    </row>
    <row r="289" spans="15:32" x14ac:dyDescent="0.35">
      <c r="O289" s="18">
        <v>273</v>
      </c>
      <c r="P289" s="18">
        <v>288</v>
      </c>
      <c r="Q289" s="19">
        <f t="shared" si="55"/>
        <v>463.48991999999998</v>
      </c>
      <c r="R289" s="25">
        <v>36.080208669999998</v>
      </c>
      <c r="S289" s="25">
        <v>-113.8953388</v>
      </c>
      <c r="T289" s="31">
        <f t="shared" si="56"/>
        <v>8.5565850595446573</v>
      </c>
      <c r="U289" s="31">
        <f t="shared" si="57"/>
        <v>9.4880817404667113</v>
      </c>
      <c r="V289" s="31">
        <f t="shared" si="58"/>
        <v>12.013740124272363</v>
      </c>
      <c r="W289" s="31">
        <f t="shared" si="59"/>
        <v>14.063196262442169</v>
      </c>
      <c r="X289" s="31">
        <f t="shared" si="60"/>
        <v>17.379896760519877</v>
      </c>
      <c r="Y289" s="31">
        <f t="shared" si="61"/>
        <v>21.038862532158255</v>
      </c>
      <c r="Z289" s="31">
        <f t="shared" si="62"/>
        <v>23.817675595112071</v>
      </c>
      <c r="AA289" s="31">
        <f t="shared" si="63"/>
        <v>23.360087870933395</v>
      </c>
      <c r="AB289" s="31">
        <f t="shared" si="64"/>
        <v>22.452130879381645</v>
      </c>
      <c r="AC289" s="31">
        <f t="shared" si="65"/>
        <v>21.048820650957257</v>
      </c>
      <c r="AD289" s="31">
        <f t="shared" si="66"/>
        <v>15.134703399086172</v>
      </c>
      <c r="AE289" s="31">
        <f t="shared" si="67"/>
        <v>10.443724866640514</v>
      </c>
    </row>
    <row r="290" spans="15:32" x14ac:dyDescent="0.35">
      <c r="O290" s="18">
        <v>274</v>
      </c>
      <c r="P290" s="18">
        <v>289</v>
      </c>
      <c r="Q290" s="19">
        <f t="shared" si="55"/>
        <v>465.09926000000002</v>
      </c>
      <c r="R290" s="25">
        <v>36.093215110000003</v>
      </c>
      <c r="S290" s="25">
        <v>-113.8998382</v>
      </c>
      <c r="T290" s="31">
        <f t="shared" si="56"/>
        <v>8.5575280669021225</v>
      </c>
      <c r="U290" s="31">
        <f t="shared" si="57"/>
        <v>9.4920656304980522</v>
      </c>
      <c r="V290" s="31">
        <f t="shared" si="58"/>
        <v>12.021652457357519</v>
      </c>
      <c r="W290" s="31">
        <f t="shared" si="59"/>
        <v>14.074565797064267</v>
      </c>
      <c r="X290" s="31">
        <f t="shared" si="60"/>
        <v>17.394192149096568</v>
      </c>
      <c r="Y290" s="31">
        <f t="shared" si="61"/>
        <v>21.053228686922417</v>
      </c>
      <c r="Z290" s="31">
        <f t="shared" si="62"/>
        <v>23.828428529080767</v>
      </c>
      <c r="AA290" s="31">
        <f t="shared" si="63"/>
        <v>23.368901191949959</v>
      </c>
      <c r="AB290" s="31">
        <f t="shared" si="64"/>
        <v>22.457500541176454</v>
      </c>
      <c r="AC290" s="31">
        <f t="shared" si="65"/>
        <v>21.04439782561953</v>
      </c>
      <c r="AD290" s="31">
        <f t="shared" si="66"/>
        <v>15.130276397075423</v>
      </c>
      <c r="AE290" s="31">
        <f t="shared" si="67"/>
        <v>10.440598350984995</v>
      </c>
    </row>
    <row r="291" spans="15:32" x14ac:dyDescent="0.35">
      <c r="O291" s="18">
        <v>275</v>
      </c>
      <c r="P291" s="18">
        <v>290</v>
      </c>
      <c r="Q291" s="19">
        <f t="shared" si="55"/>
        <v>466.70859999999999</v>
      </c>
      <c r="R291" s="25">
        <v>36.0941574</v>
      </c>
      <c r="S291" s="25">
        <v>-113.9169799</v>
      </c>
      <c r="T291" s="31">
        <f t="shared" si="56"/>
        <v>8.5584693486463159</v>
      </c>
      <c r="U291" s="31">
        <f t="shared" si="57"/>
        <v>9.4960418777195699</v>
      </c>
      <c r="V291" s="31">
        <f t="shared" si="58"/>
        <v>12.029549241936383</v>
      </c>
      <c r="W291" s="31">
        <f t="shared" si="59"/>
        <v>14.085912130643202</v>
      </c>
      <c r="X291" s="31">
        <f t="shared" si="60"/>
        <v>17.408459045213334</v>
      </c>
      <c r="Y291" s="31">
        <f t="shared" si="61"/>
        <v>21.067568752909615</v>
      </c>
      <c r="Z291" s="31">
        <f t="shared" si="62"/>
        <v>23.839162875778534</v>
      </c>
      <c r="AA291" s="31">
        <f t="shared" si="63"/>
        <v>23.377699139076579</v>
      </c>
      <c r="AB291" s="31">
        <f t="shared" si="64"/>
        <v>22.462859171209644</v>
      </c>
      <c r="AC291" s="31">
        <f t="shared" si="65"/>
        <v>21.03998448825277</v>
      </c>
      <c r="AD291" s="31">
        <f t="shared" si="66"/>
        <v>15.125858241426808</v>
      </c>
      <c r="AE291" s="31">
        <f t="shared" si="67"/>
        <v>10.437477679509366</v>
      </c>
    </row>
    <row r="292" spans="15:32" x14ac:dyDescent="0.35">
      <c r="O292" s="18">
        <v>276</v>
      </c>
      <c r="P292" s="18">
        <v>291</v>
      </c>
      <c r="Q292" s="19">
        <f t="shared" si="55"/>
        <v>468.31794000000002</v>
      </c>
      <c r="R292" s="25">
        <v>36.105899649999998</v>
      </c>
      <c r="S292" s="25">
        <v>-113.9244065</v>
      </c>
      <c r="T292" s="31">
        <f t="shared" si="56"/>
        <v>8.5594089079349445</v>
      </c>
      <c r="U292" s="31">
        <f t="shared" si="57"/>
        <v>9.5000104967934522</v>
      </c>
      <c r="V292" s="31">
        <f t="shared" si="58"/>
        <v>12.037430508563286</v>
      </c>
      <c r="W292" s="31">
        <f t="shared" si="59"/>
        <v>14.097235310523779</v>
      </c>
      <c r="X292" s="31">
        <f t="shared" si="60"/>
        <v>17.422697505659137</v>
      </c>
      <c r="Y292" s="31">
        <f t="shared" si="61"/>
        <v>21.081882777496777</v>
      </c>
      <c r="Z292" s="31">
        <f t="shared" si="62"/>
        <v>23.849878667334899</v>
      </c>
      <c r="AA292" s="31">
        <f t="shared" si="63"/>
        <v>23.386481739131355</v>
      </c>
      <c r="AB292" s="31">
        <f t="shared" si="64"/>
        <v>22.468206792145537</v>
      </c>
      <c r="AC292" s="31">
        <f t="shared" si="65"/>
        <v>21.035580618503111</v>
      </c>
      <c r="AD292" s="31">
        <f t="shared" si="66"/>
        <v>15.121448914462873</v>
      </c>
      <c r="AE292" s="31">
        <f t="shared" si="67"/>
        <v>10.434362841289504</v>
      </c>
    </row>
    <row r="293" spans="15:32" x14ac:dyDescent="0.35">
      <c r="O293" s="18">
        <v>277</v>
      </c>
      <c r="P293" s="18">
        <v>292</v>
      </c>
      <c r="Q293" s="19">
        <f t="shared" si="55"/>
        <v>469.92728</v>
      </c>
      <c r="R293" s="25">
        <v>36.120225869999999</v>
      </c>
      <c r="S293" s="25">
        <v>-113.9263933</v>
      </c>
      <c r="T293" s="31">
        <f t="shared" si="56"/>
        <v>8.5603467479199349</v>
      </c>
      <c r="U293" s="31">
        <f t="shared" si="57"/>
        <v>9.5039715023537568</v>
      </c>
      <c r="V293" s="31">
        <f t="shared" si="58"/>
        <v>12.045296287732519</v>
      </c>
      <c r="W293" s="31">
        <f t="shared" si="59"/>
        <v>14.108535383954184</v>
      </c>
      <c r="X293" s="31">
        <f t="shared" si="60"/>
        <v>17.436907587109747</v>
      </c>
      <c r="Y293" s="31">
        <f t="shared" si="61"/>
        <v>21.096170807974794</v>
      </c>
      <c r="Z293" s="31">
        <f t="shared" si="62"/>
        <v>23.860575935823842</v>
      </c>
      <c r="AA293" s="31">
        <f t="shared" si="63"/>
        <v>23.3952490188856</v>
      </c>
      <c r="AB293" s="31">
        <f t="shared" si="64"/>
        <v>22.4735434266019</v>
      </c>
      <c r="AC293" s="31">
        <f t="shared" si="65"/>
        <v>21.031186196060347</v>
      </c>
      <c r="AD293" s="31">
        <f t="shared" si="66"/>
        <v>15.117048398541487</v>
      </c>
      <c r="AE293" s="31">
        <f t="shared" si="67"/>
        <v>10.431253825421706</v>
      </c>
    </row>
    <row r="294" spans="15:32" x14ac:dyDescent="0.35">
      <c r="O294" s="18">
        <v>278</v>
      </c>
      <c r="P294" s="18">
        <v>293</v>
      </c>
      <c r="Q294" s="19">
        <f t="shared" si="55"/>
        <v>471.53661999999997</v>
      </c>
      <c r="R294" s="25">
        <v>36.13222536</v>
      </c>
      <c r="S294" s="25">
        <v>-113.9355242</v>
      </c>
      <c r="T294" s="31">
        <f t="shared" si="56"/>
        <v>8.5612828717474514</v>
      </c>
      <c r="U294" s="31">
        <f t="shared" si="57"/>
        <v>9.5079249090064675</v>
      </c>
      <c r="V294" s="31">
        <f t="shared" si="58"/>
        <v>12.053146609878448</v>
      </c>
      <c r="W294" s="31">
        <f t="shared" si="59"/>
        <v>14.1198123980862</v>
      </c>
      <c r="X294" s="31">
        <f t="shared" si="60"/>
        <v>17.451089346127979</v>
      </c>
      <c r="Y294" s="31">
        <f t="shared" si="61"/>
        <v>21.11043289154868</v>
      </c>
      <c r="Z294" s="31">
        <f t="shared" si="62"/>
        <v>23.871254713263909</v>
      </c>
      <c r="AA294" s="31">
        <f t="shared" si="63"/>
        <v>23.404001005063925</v>
      </c>
      <c r="AB294" s="31">
        <f t="shared" si="64"/>
        <v>22.478869097150024</v>
      </c>
      <c r="AC294" s="31">
        <f t="shared" si="65"/>
        <v>21.02680120065785</v>
      </c>
      <c r="AD294" s="31">
        <f t="shared" si="66"/>
        <v>15.112656676055776</v>
      </c>
      <c r="AE294" s="31">
        <f t="shared" si="67"/>
        <v>10.428150621022652</v>
      </c>
    </row>
    <row r="295" spans="15:32" x14ac:dyDescent="0.35">
      <c r="O295" s="18">
        <v>279</v>
      </c>
      <c r="P295" s="18">
        <v>294</v>
      </c>
      <c r="Q295" s="19">
        <f t="shared" si="55"/>
        <v>473.14596</v>
      </c>
      <c r="R295" s="25">
        <v>36.132512820000002</v>
      </c>
      <c r="S295" s="25">
        <v>-113.9532918</v>
      </c>
      <c r="T295" s="31">
        <f t="shared" si="56"/>
        <v>8.5622172825578957</v>
      </c>
      <c r="U295" s="31">
        <f t="shared" si="57"/>
        <v>9.5118707313295516</v>
      </c>
      <c r="V295" s="31">
        <f t="shared" si="58"/>
        <v>12.060981505375628</v>
      </c>
      <c r="W295" s="31">
        <f t="shared" si="59"/>
        <v>14.131066399975381</v>
      </c>
      <c r="X295" s="31">
        <f t="shared" si="60"/>
        <v>17.46524283916391</v>
      </c>
      <c r="Y295" s="31">
        <f t="shared" si="61"/>
        <v>21.124669075337721</v>
      </c>
      <c r="Z295" s="31">
        <f t="shared" si="62"/>
        <v>23.881915031618298</v>
      </c>
      <c r="AA295" s="31">
        <f t="shared" si="63"/>
        <v>23.412737724344332</v>
      </c>
      <c r="AB295" s="31">
        <f t="shared" si="64"/>
        <v>22.48418382631484</v>
      </c>
      <c r="AC295" s="31">
        <f t="shared" si="65"/>
        <v>21.022425612072468</v>
      </c>
      <c r="AD295" s="31">
        <f t="shared" si="66"/>
        <v>15.108273729434046</v>
      </c>
      <c r="AE295" s="31">
        <f t="shared" si="67"/>
        <v>10.425053217229365</v>
      </c>
    </row>
    <row r="296" spans="15:32" x14ac:dyDescent="0.35">
      <c r="O296" s="18">
        <v>280</v>
      </c>
      <c r="P296" s="18">
        <v>295</v>
      </c>
      <c r="Q296" s="19">
        <f t="shared" si="55"/>
        <v>474.75529999999998</v>
      </c>
      <c r="R296" s="25">
        <v>36.129737249999998</v>
      </c>
      <c r="S296" s="25">
        <v>-113.9692113</v>
      </c>
      <c r="T296" s="31">
        <f t="shared" si="56"/>
        <v>8.5631499834859284</v>
      </c>
      <c r="U296" s="31">
        <f t="shared" si="57"/>
        <v>9.5158089838730042</v>
      </c>
      <c r="V296" s="31">
        <f t="shared" si="58"/>
        <v>12.068801004538932</v>
      </c>
      <c r="W296" s="31">
        <f t="shared" si="59"/>
        <v>14.142297436581257</v>
      </c>
      <c r="X296" s="31">
        <f t="shared" si="60"/>
        <v>17.479368122555101</v>
      </c>
      <c r="Y296" s="31">
        <f t="shared" si="61"/>
        <v>21.138879406375644</v>
      </c>
      <c r="Z296" s="31">
        <f t="shared" si="62"/>
        <v>23.892556922794949</v>
      </c>
      <c r="AA296" s="31">
        <f t="shared" si="63"/>
        <v>23.421459203358282</v>
      </c>
      <c r="AB296" s="31">
        <f t="shared" si="64"/>
        <v>22.489487636574985</v>
      </c>
      <c r="AC296" s="31">
        <f t="shared" si="65"/>
        <v>21.018059410124419</v>
      </c>
      <c r="AD296" s="31">
        <f t="shared" si="66"/>
        <v>15.10389954113972</v>
      </c>
      <c r="AE296" s="31">
        <f t="shared" si="67"/>
        <v>10.421961603199172</v>
      </c>
    </row>
    <row r="297" spans="15:32" x14ac:dyDescent="0.35">
      <c r="O297" s="20">
        <v>281</v>
      </c>
      <c r="P297" s="20">
        <v>296</v>
      </c>
      <c r="Q297" s="21">
        <f t="shared" si="55"/>
        <v>476.36464000000001</v>
      </c>
      <c r="R297" s="28">
        <v>36.125743079999999</v>
      </c>
      <c r="S297" s="28">
        <v>-113.9818106</v>
      </c>
      <c r="T297" s="32">
        <f t="shared" si="56"/>
        <v>8.5640809776604669</v>
      </c>
      <c r="U297" s="32">
        <f t="shared" si="57"/>
        <v>9.5197396811589101</v>
      </c>
      <c r="V297" s="32">
        <f t="shared" si="58"/>
        <v>12.076605137623654</v>
      </c>
      <c r="W297" s="32">
        <f t="shared" si="59"/>
        <v>14.153505554767539</v>
      </c>
      <c r="X297" s="32">
        <f t="shared" si="60"/>
        <v>17.493465252526832</v>
      </c>
      <c r="Y297" s="32">
        <f t="shared" si="61"/>
        <v>21.153063931610752</v>
      </c>
      <c r="Z297" s="32">
        <f t="shared" si="62"/>
        <v>23.903180418646656</v>
      </c>
      <c r="AA297" s="32">
        <f t="shared" si="63"/>
        <v>23.430165468690774</v>
      </c>
      <c r="AB297" s="32">
        <f t="shared" si="64"/>
        <v>22.494780550362933</v>
      </c>
      <c r="AC297" s="32">
        <f t="shared" si="65"/>
        <v>21.013702574677229</v>
      </c>
      <c r="AD297" s="32">
        <f t="shared" si="66"/>
        <v>15.099534093671261</v>
      </c>
      <c r="AE297" s="32">
        <f t="shared" si="67"/>
        <v>10.418875768109668</v>
      </c>
    </row>
    <row r="299" spans="15:32" x14ac:dyDescent="0.35"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38"/>
    </row>
    <row r="300" spans="15:32" x14ac:dyDescent="0.35"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38"/>
    </row>
    <row r="301" spans="15:32" x14ac:dyDescent="0.35"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38"/>
    </row>
    <row r="303" spans="15:32" x14ac:dyDescent="0.35">
      <c r="AF303" s="38"/>
    </row>
    <row r="304" spans="15:32" x14ac:dyDescent="0.35">
      <c r="AF304" s="38"/>
    </row>
    <row r="305" spans="32:32" x14ac:dyDescent="0.35">
      <c r="AF305" s="3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Colorado River-GCD-storage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Dibble, Kimberly L.</dc:creator>
  <cp:lastModifiedBy>david</cp:lastModifiedBy>
  <dcterms:created xsi:type="dcterms:W3CDTF">2020-03-10T23:41:39Z</dcterms:created>
  <dcterms:modified xsi:type="dcterms:W3CDTF">2020-10-16T02:30:20Z</dcterms:modified>
</cp:coreProperties>
</file>