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mc:AlternateContent xmlns:mc="http://schemas.openxmlformats.org/markup-compatibility/2006">
    <mc:Choice Requires="x15">
      <x15ac:absPath xmlns:x15ac="http://schemas.microsoft.com/office/spreadsheetml/2010/11/ac" url="C:\Rosenberg\Work\USU\Research\ColoradoRiver\RCode\ColoradoRiverFutures\Runge_MCDM_Analysis\"/>
    </mc:Choice>
  </mc:AlternateContent>
  <xr:revisionPtr revIDLastSave="0" documentId="13_ncr:1_{341A815D-0583-4E04-9960-52655B0D154A}" xr6:coauthVersionLast="36" xr6:coauthVersionMax="36" xr10:uidLastSave="{00000000-0000-0000-0000-000000000000}"/>
  <bookViews>
    <workbookView xWindow="0" yWindow="0" windowWidth="24000" windowHeight="8840" firstSheet="2" activeTab="6" xr2:uid="{00000000-000D-0000-FFFF-FFFF00000000}"/>
  </bookViews>
  <sheets>
    <sheet name="Table7-Evaluation" sheetId="1" r:id="rId1"/>
    <sheet name="Table7-Normalized" sheetId="5" r:id="rId2"/>
    <sheet name="Student Preference" sheetId="4" r:id="rId3"/>
    <sheet name="Student Weights" sheetId="6" r:id="rId4"/>
    <sheet name="PreferrredAlternatives" sheetId="7" r:id="rId5"/>
    <sheet name="ForCSV" sheetId="3" r:id="rId6"/>
    <sheet name="Alternative Groups" sheetId="8"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6" l="1"/>
  <c r="S18" i="6"/>
  <c r="K22" i="6"/>
  <c r="S22" i="6"/>
  <c r="C9" i="6"/>
  <c r="D9" i="6"/>
  <c r="E9" i="6"/>
  <c r="F9" i="6"/>
  <c r="G9" i="6"/>
  <c r="H9" i="6"/>
  <c r="I9" i="6"/>
  <c r="J9" i="6"/>
  <c r="K9" i="6"/>
  <c r="L9" i="6"/>
  <c r="M9" i="6"/>
  <c r="N9" i="6"/>
  <c r="O9" i="6"/>
  <c r="P9" i="6"/>
  <c r="Q9" i="6"/>
  <c r="R9" i="6"/>
  <c r="S9" i="6"/>
  <c r="T16" i="4"/>
  <c r="B16" i="6" s="1"/>
  <c r="T17" i="4"/>
  <c r="H17" i="6" s="1"/>
  <c r="T18" i="4"/>
  <c r="F18" i="6" s="1"/>
  <c r="T19" i="4"/>
  <c r="D19" i="6" s="1"/>
  <c r="T20" i="4"/>
  <c r="B20" i="6" s="1"/>
  <c r="T21" i="4"/>
  <c r="H21" i="6" s="1"/>
  <c r="T22" i="4"/>
  <c r="F22" i="6" s="1"/>
  <c r="T23" i="4"/>
  <c r="D23" i="6" s="1"/>
  <c r="T24" i="4"/>
  <c r="B24" i="6" s="1"/>
  <c r="T25" i="4"/>
  <c r="H25" i="6" s="1"/>
  <c r="T26" i="4"/>
  <c r="F26" i="6" s="1"/>
  <c r="T27" i="4"/>
  <c r="D27" i="6" s="1"/>
  <c r="T28" i="4"/>
  <c r="B28" i="6" s="1"/>
  <c r="T29" i="4"/>
  <c r="H29" i="6" s="1"/>
  <c r="T30" i="4"/>
  <c r="F30" i="6" s="1"/>
  <c r="T15" i="4"/>
  <c r="E15" i="6" s="1"/>
  <c r="C4" i="7"/>
  <c r="B4" i="7"/>
  <c r="AE7" i="5"/>
  <c r="AF7" i="5"/>
  <c r="AM7" i="5"/>
  <c r="AN7" i="5"/>
  <c r="AD8" i="5"/>
  <c r="AL8" i="5"/>
  <c r="AA9" i="5"/>
  <c r="AB9" i="5"/>
  <c r="AI9" i="5"/>
  <c r="AJ9" i="5"/>
  <c r="AQ9" i="5"/>
  <c r="Z10" i="5"/>
  <c r="AG10" i="5"/>
  <c r="AH10" i="5"/>
  <c r="AO10" i="5"/>
  <c r="AP10" i="5"/>
  <c r="AD11" i="5"/>
  <c r="AE11" i="5"/>
  <c r="AL11" i="5"/>
  <c r="AM11" i="5"/>
  <c r="AB12" i="5"/>
  <c r="AC12" i="5"/>
  <c r="AD12" i="5"/>
  <c r="AJ12" i="5"/>
  <c r="AK12" i="5"/>
  <c r="AL12" i="5"/>
  <c r="AB13" i="5"/>
  <c r="AJ13" i="5"/>
  <c r="Z14" i="5"/>
  <c r="AF14" i="5"/>
  <c r="AG14" i="5"/>
  <c r="AH14" i="5"/>
  <c r="AN14" i="5"/>
  <c r="AO14" i="5"/>
  <c r="AP14" i="5"/>
  <c r="AE15" i="5"/>
  <c r="AF15" i="5"/>
  <c r="AM15" i="5"/>
  <c r="AN15" i="5"/>
  <c r="AB16" i="5"/>
  <c r="AD16" i="5"/>
  <c r="AJ16" i="5"/>
  <c r="AL16" i="5"/>
  <c r="Z17" i="5"/>
  <c r="AA17" i="5"/>
  <c r="AB17" i="5"/>
  <c r="AH17" i="5"/>
  <c r="AI17" i="5"/>
  <c r="AJ17" i="5"/>
  <c r="AP17" i="5"/>
  <c r="AQ17" i="5"/>
  <c r="Z18" i="5"/>
  <c r="AG18" i="5"/>
  <c r="AH18" i="5"/>
  <c r="AO18" i="5"/>
  <c r="AP18" i="5"/>
  <c r="AD19" i="5"/>
  <c r="AE19" i="5"/>
  <c r="AL19" i="5"/>
  <c r="AM19" i="5"/>
  <c r="AB20" i="5"/>
  <c r="AC20" i="5"/>
  <c r="AD20" i="5"/>
  <c r="AJ20" i="5"/>
  <c r="AK20" i="5"/>
  <c r="AL20" i="5"/>
  <c r="AB21" i="5"/>
  <c r="AJ21" i="5"/>
  <c r="Z22" i="5"/>
  <c r="AF22" i="5"/>
  <c r="AG22" i="5"/>
  <c r="AH22" i="5"/>
  <c r="AN22" i="5"/>
  <c r="AO22" i="5"/>
  <c r="AP22" i="5"/>
  <c r="AE23" i="5"/>
  <c r="AF23" i="5"/>
  <c r="AM23" i="5"/>
  <c r="AN23" i="5"/>
  <c r="AB24" i="5"/>
  <c r="AD24" i="5"/>
  <c r="AJ24" i="5"/>
  <c r="AL24" i="5"/>
  <c r="Y8" i="5"/>
  <c r="Y9" i="5"/>
  <c r="Y10" i="5"/>
  <c r="Y16" i="5"/>
  <c r="Y17" i="5"/>
  <c r="Y18" i="5"/>
  <c r="Y24" i="5"/>
  <c r="B24" i="7" s="1"/>
  <c r="Y7" i="5"/>
  <c r="A16" i="6"/>
  <c r="A8" i="7" s="1"/>
  <c r="A17" i="6"/>
  <c r="A9" i="7" s="1"/>
  <c r="A18" i="6"/>
  <c r="A10" i="7" s="1"/>
  <c r="A19" i="6"/>
  <c r="A11" i="7" s="1"/>
  <c r="A20" i="6"/>
  <c r="A12" i="7" s="1"/>
  <c r="A21" i="6"/>
  <c r="A13" i="7" s="1"/>
  <c r="A22" i="6"/>
  <c r="A14" i="7" s="1"/>
  <c r="A23" i="6"/>
  <c r="A15" i="7" s="1"/>
  <c r="A24" i="6"/>
  <c r="A16" i="7" s="1"/>
  <c r="A25" i="6"/>
  <c r="A17" i="7" s="1"/>
  <c r="A26" i="6"/>
  <c r="A18" i="7" s="1"/>
  <c r="A27" i="6"/>
  <c r="A19" i="7" s="1"/>
  <c r="A28" i="6"/>
  <c r="A20" i="7" s="1"/>
  <c r="A29" i="6"/>
  <c r="A21" i="7" s="1"/>
  <c r="A30" i="6"/>
  <c r="A22" i="7" s="1"/>
  <c r="A15" i="6"/>
  <c r="A7" i="7" s="1"/>
  <c r="B10" i="5"/>
  <c r="Z7" i="5" s="1"/>
  <c r="C10" i="5"/>
  <c r="Z8" i="5" s="1"/>
  <c r="D10" i="5"/>
  <c r="Z9" i="5" s="1"/>
  <c r="E10" i="5"/>
  <c r="F10" i="5"/>
  <c r="Z11" i="5" s="1"/>
  <c r="G10" i="5"/>
  <c r="Z12" i="5" s="1"/>
  <c r="H10" i="5"/>
  <c r="Z13" i="5" s="1"/>
  <c r="I10" i="5"/>
  <c r="J10" i="5"/>
  <c r="Z15" i="5" s="1"/>
  <c r="K10" i="5"/>
  <c r="Z16" i="5" s="1"/>
  <c r="L10" i="5"/>
  <c r="M10" i="5"/>
  <c r="N10" i="5"/>
  <c r="Z19" i="5" s="1"/>
  <c r="O10" i="5"/>
  <c r="Z20" i="5" s="1"/>
  <c r="P10" i="5"/>
  <c r="Z21" i="5" s="1"/>
  <c r="Q10" i="5"/>
  <c r="R10" i="5"/>
  <c r="Z23" i="5" s="1"/>
  <c r="S10" i="5"/>
  <c r="Z24" i="5" s="1"/>
  <c r="B11" i="5"/>
  <c r="AA7" i="5" s="1"/>
  <c r="C11" i="5"/>
  <c r="AA8" i="5" s="1"/>
  <c r="D11" i="5"/>
  <c r="E11" i="5"/>
  <c r="AA10" i="5" s="1"/>
  <c r="F11" i="5"/>
  <c r="AA11" i="5" s="1"/>
  <c r="G11" i="5"/>
  <c r="AA12" i="5" s="1"/>
  <c r="H11" i="5"/>
  <c r="AA13" i="5" s="1"/>
  <c r="I11" i="5"/>
  <c r="AA14" i="5" s="1"/>
  <c r="J11" i="5"/>
  <c r="AA15" i="5" s="1"/>
  <c r="K11" i="5"/>
  <c r="AA16" i="5" s="1"/>
  <c r="L11" i="5"/>
  <c r="M11" i="5"/>
  <c r="AA18" i="5" s="1"/>
  <c r="N11" i="5"/>
  <c r="AA19" i="5" s="1"/>
  <c r="O11" i="5"/>
  <c r="AA20" i="5" s="1"/>
  <c r="P11" i="5"/>
  <c r="AA21" i="5" s="1"/>
  <c r="Q11" i="5"/>
  <c r="AA22" i="5" s="1"/>
  <c r="R11" i="5"/>
  <c r="AA23" i="5" s="1"/>
  <c r="S11" i="5"/>
  <c r="AA24" i="5" s="1"/>
  <c r="B12" i="5"/>
  <c r="AB7" i="5" s="1"/>
  <c r="C12" i="5"/>
  <c r="AB8" i="5" s="1"/>
  <c r="D12" i="5"/>
  <c r="E12" i="5"/>
  <c r="AB10" i="5" s="1"/>
  <c r="F12" i="5"/>
  <c r="AB11" i="5" s="1"/>
  <c r="G12" i="5"/>
  <c r="H12" i="5"/>
  <c r="I12" i="5"/>
  <c r="AB14" i="5" s="1"/>
  <c r="J12" i="5"/>
  <c r="AB15" i="5" s="1"/>
  <c r="K12" i="5"/>
  <c r="L12" i="5"/>
  <c r="M12" i="5"/>
  <c r="AB18" i="5" s="1"/>
  <c r="N12" i="5"/>
  <c r="AB19" i="5" s="1"/>
  <c r="O12" i="5"/>
  <c r="P12" i="5"/>
  <c r="Q12" i="5"/>
  <c r="AB22" i="5" s="1"/>
  <c r="R12" i="5"/>
  <c r="AB23" i="5" s="1"/>
  <c r="S12" i="5"/>
  <c r="B13" i="5"/>
  <c r="AC7" i="5" s="1"/>
  <c r="C13" i="5"/>
  <c r="AC8" i="5" s="1"/>
  <c r="D13" i="5"/>
  <c r="AC9" i="5" s="1"/>
  <c r="E13" i="5"/>
  <c r="AC10" i="5" s="1"/>
  <c r="F13" i="5"/>
  <c r="AC11" i="5" s="1"/>
  <c r="G13" i="5"/>
  <c r="H13" i="5"/>
  <c r="AC13" i="5" s="1"/>
  <c r="I13" i="5"/>
  <c r="AC14" i="5" s="1"/>
  <c r="J13" i="5"/>
  <c r="AC15" i="5" s="1"/>
  <c r="K13" i="5"/>
  <c r="AC16" i="5" s="1"/>
  <c r="L13" i="5"/>
  <c r="AC17" i="5" s="1"/>
  <c r="M13" i="5"/>
  <c r="AC18" i="5" s="1"/>
  <c r="N13" i="5"/>
  <c r="AC19" i="5" s="1"/>
  <c r="O13" i="5"/>
  <c r="P13" i="5"/>
  <c r="AC21" i="5" s="1"/>
  <c r="Q13" i="5"/>
  <c r="AC22" i="5" s="1"/>
  <c r="R13" i="5"/>
  <c r="AC23" i="5" s="1"/>
  <c r="S13" i="5"/>
  <c r="AC24" i="5" s="1"/>
  <c r="B14" i="5"/>
  <c r="AD7" i="5" s="1"/>
  <c r="C14" i="5"/>
  <c r="D14" i="5"/>
  <c r="AD9" i="5" s="1"/>
  <c r="E14" i="5"/>
  <c r="AD10" i="5" s="1"/>
  <c r="F14" i="5"/>
  <c r="G14" i="5"/>
  <c r="H14" i="5"/>
  <c r="AD13" i="5" s="1"/>
  <c r="I14" i="5"/>
  <c r="AD14" i="5" s="1"/>
  <c r="J14" i="5"/>
  <c r="AD15" i="5" s="1"/>
  <c r="K14" i="5"/>
  <c r="L14" i="5"/>
  <c r="AD17" i="5" s="1"/>
  <c r="M14" i="5"/>
  <c r="AD18" i="5" s="1"/>
  <c r="N14" i="5"/>
  <c r="O14" i="5"/>
  <c r="P14" i="5"/>
  <c r="AD21" i="5" s="1"/>
  <c r="Q14" i="5"/>
  <c r="AD22" i="5" s="1"/>
  <c r="R14" i="5"/>
  <c r="AD23" i="5" s="1"/>
  <c r="S14" i="5"/>
  <c r="B15" i="5"/>
  <c r="C15" i="5"/>
  <c r="AE8" i="5" s="1"/>
  <c r="D15" i="5"/>
  <c r="AE9" i="5" s="1"/>
  <c r="E15" i="5"/>
  <c r="AE10" i="5" s="1"/>
  <c r="F15" i="5"/>
  <c r="G15" i="5"/>
  <c r="AE12" i="5" s="1"/>
  <c r="H15" i="5"/>
  <c r="AE13" i="5" s="1"/>
  <c r="I15" i="5"/>
  <c r="AE14" i="5" s="1"/>
  <c r="J15" i="5"/>
  <c r="K15" i="5"/>
  <c r="AE16" i="5" s="1"/>
  <c r="L15" i="5"/>
  <c r="AE17" i="5" s="1"/>
  <c r="M15" i="5"/>
  <c r="AE18" i="5" s="1"/>
  <c r="N15" i="5"/>
  <c r="O15" i="5"/>
  <c r="AE20" i="5" s="1"/>
  <c r="P15" i="5"/>
  <c r="AE21" i="5" s="1"/>
  <c r="Q15" i="5"/>
  <c r="AE22" i="5" s="1"/>
  <c r="R15" i="5"/>
  <c r="S15" i="5"/>
  <c r="AE24" i="5" s="1"/>
  <c r="B16" i="5"/>
  <c r="C16" i="5"/>
  <c r="AF8" i="5" s="1"/>
  <c r="D16" i="5"/>
  <c r="AF9" i="5" s="1"/>
  <c r="E16" i="5"/>
  <c r="AF10" i="5" s="1"/>
  <c r="F16" i="5"/>
  <c r="AF11" i="5" s="1"/>
  <c r="G16" i="5"/>
  <c r="AF12" i="5" s="1"/>
  <c r="H16" i="5"/>
  <c r="AF13" i="5" s="1"/>
  <c r="I16" i="5"/>
  <c r="J16" i="5"/>
  <c r="K16" i="5"/>
  <c r="AF16" i="5" s="1"/>
  <c r="L16" i="5"/>
  <c r="AF17" i="5" s="1"/>
  <c r="M16" i="5"/>
  <c r="AF18" i="5" s="1"/>
  <c r="N16" i="5"/>
  <c r="AF19" i="5" s="1"/>
  <c r="O16" i="5"/>
  <c r="AF20" i="5" s="1"/>
  <c r="P16" i="5"/>
  <c r="AF21" i="5" s="1"/>
  <c r="Q16" i="5"/>
  <c r="R16" i="5"/>
  <c r="S16" i="5"/>
  <c r="AF24" i="5" s="1"/>
  <c r="B17" i="5"/>
  <c r="AG7" i="5" s="1"/>
  <c r="C17" i="5"/>
  <c r="AG8" i="5" s="1"/>
  <c r="D17" i="5"/>
  <c r="AG9" i="5" s="1"/>
  <c r="E17" i="5"/>
  <c r="F17" i="5"/>
  <c r="AG11" i="5" s="1"/>
  <c r="G17" i="5"/>
  <c r="AG12" i="5" s="1"/>
  <c r="H17" i="5"/>
  <c r="AG13" i="5" s="1"/>
  <c r="I17" i="5"/>
  <c r="J17" i="5"/>
  <c r="AG15" i="5" s="1"/>
  <c r="K17" i="5"/>
  <c r="AG16" i="5" s="1"/>
  <c r="L17" i="5"/>
  <c r="AG17" i="5" s="1"/>
  <c r="M17" i="5"/>
  <c r="N17" i="5"/>
  <c r="AG19" i="5" s="1"/>
  <c r="O17" i="5"/>
  <c r="AG20" i="5" s="1"/>
  <c r="P17" i="5"/>
  <c r="AG21" i="5" s="1"/>
  <c r="Q17" i="5"/>
  <c r="R17" i="5"/>
  <c r="AG23" i="5" s="1"/>
  <c r="S17" i="5"/>
  <c r="AG24" i="5" s="1"/>
  <c r="B18" i="5"/>
  <c r="AH7" i="5" s="1"/>
  <c r="C18" i="5"/>
  <c r="AH8" i="5" s="1"/>
  <c r="D18" i="5"/>
  <c r="AH9" i="5" s="1"/>
  <c r="E18" i="5"/>
  <c r="F18" i="5"/>
  <c r="AH11" i="5" s="1"/>
  <c r="G18" i="5"/>
  <c r="AH12" i="5" s="1"/>
  <c r="H18" i="5"/>
  <c r="AH13" i="5" s="1"/>
  <c r="I18" i="5"/>
  <c r="J18" i="5"/>
  <c r="AH15" i="5" s="1"/>
  <c r="K18" i="5"/>
  <c r="AH16" i="5" s="1"/>
  <c r="L18" i="5"/>
  <c r="M18" i="5"/>
  <c r="N18" i="5"/>
  <c r="AH19" i="5" s="1"/>
  <c r="O18" i="5"/>
  <c r="AH20" i="5" s="1"/>
  <c r="P18" i="5"/>
  <c r="AH21" i="5" s="1"/>
  <c r="Q18" i="5"/>
  <c r="R18" i="5"/>
  <c r="AH23" i="5" s="1"/>
  <c r="S18" i="5"/>
  <c r="AH24" i="5" s="1"/>
  <c r="B19" i="5"/>
  <c r="AI7" i="5" s="1"/>
  <c r="C19" i="5"/>
  <c r="AI8" i="5" s="1"/>
  <c r="D19" i="5"/>
  <c r="E19" i="5"/>
  <c r="AI10" i="5" s="1"/>
  <c r="F19" i="5"/>
  <c r="AI11" i="5" s="1"/>
  <c r="G19" i="5"/>
  <c r="AI12" i="5" s="1"/>
  <c r="H19" i="5"/>
  <c r="AI13" i="5" s="1"/>
  <c r="I19" i="5"/>
  <c r="AI14" i="5" s="1"/>
  <c r="J19" i="5"/>
  <c r="AI15" i="5" s="1"/>
  <c r="K19" i="5"/>
  <c r="AI16" i="5" s="1"/>
  <c r="L19" i="5"/>
  <c r="M19" i="5"/>
  <c r="AI18" i="5" s="1"/>
  <c r="N19" i="5"/>
  <c r="AI19" i="5" s="1"/>
  <c r="O19" i="5"/>
  <c r="AI20" i="5" s="1"/>
  <c r="P19" i="5"/>
  <c r="AI21" i="5" s="1"/>
  <c r="Q19" i="5"/>
  <c r="AI22" i="5" s="1"/>
  <c r="R19" i="5"/>
  <c r="AI23" i="5" s="1"/>
  <c r="S19" i="5"/>
  <c r="AI24" i="5" s="1"/>
  <c r="B20" i="5"/>
  <c r="AJ7" i="5" s="1"/>
  <c r="C20" i="5"/>
  <c r="AJ8" i="5" s="1"/>
  <c r="D20" i="5"/>
  <c r="E20" i="5"/>
  <c r="AJ10" i="5" s="1"/>
  <c r="F20" i="5"/>
  <c r="AJ11" i="5" s="1"/>
  <c r="G20" i="5"/>
  <c r="H20" i="5"/>
  <c r="I20" i="5"/>
  <c r="AJ14" i="5" s="1"/>
  <c r="J20" i="5"/>
  <c r="AJ15" i="5" s="1"/>
  <c r="K20" i="5"/>
  <c r="L20" i="5"/>
  <c r="M20" i="5"/>
  <c r="AJ18" i="5" s="1"/>
  <c r="N20" i="5"/>
  <c r="AJ19" i="5" s="1"/>
  <c r="O20" i="5"/>
  <c r="P20" i="5"/>
  <c r="Q20" i="5"/>
  <c r="AJ22" i="5" s="1"/>
  <c r="R20" i="5"/>
  <c r="AJ23" i="5" s="1"/>
  <c r="S20" i="5"/>
  <c r="B21" i="5"/>
  <c r="AK7" i="5" s="1"/>
  <c r="C21" i="5"/>
  <c r="AK8" i="5" s="1"/>
  <c r="D21" i="5"/>
  <c r="AK9" i="5" s="1"/>
  <c r="E21" i="5"/>
  <c r="AK10" i="5" s="1"/>
  <c r="F21" i="5"/>
  <c r="AK11" i="5" s="1"/>
  <c r="G21" i="5"/>
  <c r="H21" i="5"/>
  <c r="AK13" i="5" s="1"/>
  <c r="I21" i="5"/>
  <c r="AK14" i="5" s="1"/>
  <c r="J21" i="5"/>
  <c r="AK15" i="5" s="1"/>
  <c r="K21" i="5"/>
  <c r="AK16" i="5" s="1"/>
  <c r="L21" i="5"/>
  <c r="AK17" i="5" s="1"/>
  <c r="M21" i="5"/>
  <c r="AK18" i="5" s="1"/>
  <c r="N21" i="5"/>
  <c r="AK19" i="5" s="1"/>
  <c r="O21" i="5"/>
  <c r="P21" i="5"/>
  <c r="AK21" i="5" s="1"/>
  <c r="Q21" i="5"/>
  <c r="AK22" i="5" s="1"/>
  <c r="R21" i="5"/>
  <c r="AK23" i="5" s="1"/>
  <c r="S21" i="5"/>
  <c r="AK24" i="5" s="1"/>
  <c r="B22" i="5"/>
  <c r="AL7" i="5" s="1"/>
  <c r="C22" i="5"/>
  <c r="D22" i="5"/>
  <c r="AL9" i="5" s="1"/>
  <c r="E22" i="5"/>
  <c r="AL10" i="5" s="1"/>
  <c r="F22" i="5"/>
  <c r="G22" i="5"/>
  <c r="H22" i="5"/>
  <c r="AL13" i="5" s="1"/>
  <c r="I22" i="5"/>
  <c r="AL14" i="5" s="1"/>
  <c r="J22" i="5"/>
  <c r="AL15" i="5" s="1"/>
  <c r="K22" i="5"/>
  <c r="L22" i="5"/>
  <c r="AL17" i="5" s="1"/>
  <c r="M22" i="5"/>
  <c r="AL18" i="5" s="1"/>
  <c r="N22" i="5"/>
  <c r="O22" i="5"/>
  <c r="P22" i="5"/>
  <c r="AL21" i="5" s="1"/>
  <c r="Q22" i="5"/>
  <c r="AL22" i="5" s="1"/>
  <c r="R22" i="5"/>
  <c r="AL23" i="5" s="1"/>
  <c r="S22" i="5"/>
  <c r="B23" i="5"/>
  <c r="C23" i="5"/>
  <c r="AM8" i="5" s="1"/>
  <c r="D23" i="5"/>
  <c r="AM9" i="5" s="1"/>
  <c r="E23" i="5"/>
  <c r="AM10" i="5" s="1"/>
  <c r="F23" i="5"/>
  <c r="G23" i="5"/>
  <c r="AM12" i="5" s="1"/>
  <c r="H23" i="5"/>
  <c r="AM13" i="5" s="1"/>
  <c r="I23" i="5"/>
  <c r="AM14" i="5" s="1"/>
  <c r="J23" i="5"/>
  <c r="K23" i="5"/>
  <c r="AM16" i="5" s="1"/>
  <c r="L23" i="5"/>
  <c r="AM17" i="5" s="1"/>
  <c r="M23" i="5"/>
  <c r="AM18" i="5" s="1"/>
  <c r="N23" i="5"/>
  <c r="O23" i="5"/>
  <c r="AM20" i="5" s="1"/>
  <c r="P23" i="5"/>
  <c r="AM21" i="5" s="1"/>
  <c r="Q23" i="5"/>
  <c r="AM22" i="5" s="1"/>
  <c r="R23" i="5"/>
  <c r="S23" i="5"/>
  <c r="AM24" i="5" s="1"/>
  <c r="B24" i="5"/>
  <c r="C24" i="5"/>
  <c r="AN8" i="5" s="1"/>
  <c r="D24" i="5"/>
  <c r="AN9" i="5" s="1"/>
  <c r="E24" i="5"/>
  <c r="AN10" i="5" s="1"/>
  <c r="F24" i="5"/>
  <c r="AN11" i="5" s="1"/>
  <c r="G24" i="5"/>
  <c r="AN12" i="5" s="1"/>
  <c r="H24" i="5"/>
  <c r="AN13" i="5" s="1"/>
  <c r="I24" i="5"/>
  <c r="J24" i="5"/>
  <c r="K24" i="5"/>
  <c r="AN16" i="5" s="1"/>
  <c r="L24" i="5"/>
  <c r="AN17" i="5" s="1"/>
  <c r="M24" i="5"/>
  <c r="AN18" i="5" s="1"/>
  <c r="N24" i="5"/>
  <c r="AN19" i="5" s="1"/>
  <c r="O24" i="5"/>
  <c r="AN20" i="5" s="1"/>
  <c r="P24" i="5"/>
  <c r="AN21" i="5" s="1"/>
  <c r="Q24" i="5"/>
  <c r="R24" i="5"/>
  <c r="S24" i="5"/>
  <c r="AN24" i="5" s="1"/>
  <c r="B25" i="5"/>
  <c r="AO7" i="5" s="1"/>
  <c r="C25" i="5"/>
  <c r="AO8" i="5" s="1"/>
  <c r="D25" i="5"/>
  <c r="AO9" i="5" s="1"/>
  <c r="E25" i="5"/>
  <c r="F25" i="5"/>
  <c r="AO11" i="5" s="1"/>
  <c r="G25" i="5"/>
  <c r="AO12" i="5" s="1"/>
  <c r="H25" i="5"/>
  <c r="AO13" i="5" s="1"/>
  <c r="I25" i="5"/>
  <c r="J25" i="5"/>
  <c r="AO15" i="5" s="1"/>
  <c r="K25" i="5"/>
  <c r="AO16" i="5" s="1"/>
  <c r="L25" i="5"/>
  <c r="AO17" i="5" s="1"/>
  <c r="M25" i="5"/>
  <c r="N25" i="5"/>
  <c r="AO19" i="5" s="1"/>
  <c r="O25" i="5"/>
  <c r="AO20" i="5" s="1"/>
  <c r="P25" i="5"/>
  <c r="AO21" i="5" s="1"/>
  <c r="Q25" i="5"/>
  <c r="R25" i="5"/>
  <c r="AO23" i="5" s="1"/>
  <c r="S25" i="5"/>
  <c r="AO24" i="5" s="1"/>
  <c r="B26" i="5"/>
  <c r="AP7" i="5" s="1"/>
  <c r="C26" i="5"/>
  <c r="AP8" i="5" s="1"/>
  <c r="D26" i="5"/>
  <c r="AP9" i="5" s="1"/>
  <c r="E26" i="5"/>
  <c r="F26" i="5"/>
  <c r="AP11" i="5" s="1"/>
  <c r="G26" i="5"/>
  <c r="AP12" i="5" s="1"/>
  <c r="H26" i="5"/>
  <c r="AP13" i="5" s="1"/>
  <c r="I26" i="5"/>
  <c r="J26" i="5"/>
  <c r="AP15" i="5" s="1"/>
  <c r="K26" i="5"/>
  <c r="AP16" i="5" s="1"/>
  <c r="L26" i="5"/>
  <c r="M26" i="5"/>
  <c r="N26" i="5"/>
  <c r="AP19" i="5" s="1"/>
  <c r="O26" i="5"/>
  <c r="AP20" i="5" s="1"/>
  <c r="P26" i="5"/>
  <c r="AP21" i="5" s="1"/>
  <c r="Q26" i="5"/>
  <c r="R26" i="5"/>
  <c r="AP23" i="5" s="1"/>
  <c r="S26" i="5"/>
  <c r="AP24" i="5" s="1"/>
  <c r="B27" i="5"/>
  <c r="AQ7" i="5" s="1"/>
  <c r="C27" i="5"/>
  <c r="AQ8" i="5" s="1"/>
  <c r="D27" i="5"/>
  <c r="E27" i="5"/>
  <c r="AQ10" i="5" s="1"/>
  <c r="F27" i="5"/>
  <c r="AQ11" i="5" s="1"/>
  <c r="G27" i="5"/>
  <c r="AQ12" i="5" s="1"/>
  <c r="H27" i="5"/>
  <c r="AQ13" i="5" s="1"/>
  <c r="I27" i="5"/>
  <c r="AQ14" i="5" s="1"/>
  <c r="J27" i="5"/>
  <c r="AQ15" i="5" s="1"/>
  <c r="K27" i="5"/>
  <c r="AQ16" i="5" s="1"/>
  <c r="L27" i="5"/>
  <c r="M27" i="5"/>
  <c r="AQ18" i="5" s="1"/>
  <c r="N27" i="5"/>
  <c r="AQ19" i="5" s="1"/>
  <c r="O27" i="5"/>
  <c r="AQ20" i="5" s="1"/>
  <c r="P27" i="5"/>
  <c r="AQ21" i="5" s="1"/>
  <c r="Q27" i="5"/>
  <c r="AQ22" i="5" s="1"/>
  <c r="R27" i="5"/>
  <c r="AQ23" i="5" s="1"/>
  <c r="S27" i="5"/>
  <c r="AQ24" i="5" s="1"/>
  <c r="C9" i="5"/>
  <c r="D9" i="5"/>
  <c r="E9" i="5"/>
  <c r="F9" i="5"/>
  <c r="Y11" i="5" s="1"/>
  <c r="G9" i="5"/>
  <c r="Y12" i="5" s="1"/>
  <c r="H9" i="5"/>
  <c r="Y13" i="5" s="1"/>
  <c r="I9" i="5"/>
  <c r="Y14" i="5" s="1"/>
  <c r="J9" i="5"/>
  <c r="Y15" i="5" s="1"/>
  <c r="K9" i="5"/>
  <c r="L9" i="5"/>
  <c r="M9" i="5"/>
  <c r="N9" i="5"/>
  <c r="Y19" i="5" s="1"/>
  <c r="O9" i="5"/>
  <c r="Y20" i="5" s="1"/>
  <c r="P9" i="5"/>
  <c r="Y21" i="5" s="1"/>
  <c r="Q9" i="5"/>
  <c r="Y22" i="5" s="1"/>
  <c r="R9" i="5"/>
  <c r="Y23" i="5" s="1"/>
  <c r="S9" i="5"/>
  <c r="B9" i="5"/>
  <c r="S14" i="6"/>
  <c r="R14" i="6"/>
  <c r="Q14" i="6"/>
  <c r="P14" i="6"/>
  <c r="O14" i="6"/>
  <c r="N14" i="6"/>
  <c r="M14" i="6"/>
  <c r="L14" i="6"/>
  <c r="K14" i="6"/>
  <c r="J14" i="6"/>
  <c r="I14" i="6"/>
  <c r="H14" i="6"/>
  <c r="G14" i="6"/>
  <c r="F14" i="6"/>
  <c r="E14" i="6"/>
  <c r="D14" i="6"/>
  <c r="C14" i="6"/>
  <c r="B14" i="6"/>
  <c r="S12" i="6"/>
  <c r="R12" i="6"/>
  <c r="Q12" i="6"/>
  <c r="P12" i="6"/>
  <c r="O12" i="6"/>
  <c r="N12" i="6"/>
  <c r="M12" i="6"/>
  <c r="L12" i="6"/>
  <c r="K12" i="6"/>
  <c r="J12" i="6"/>
  <c r="I12" i="6"/>
  <c r="H12" i="6"/>
  <c r="G12" i="6"/>
  <c r="F12" i="6"/>
  <c r="E12" i="6"/>
  <c r="D12" i="6"/>
  <c r="C12" i="6"/>
  <c r="B12" i="6"/>
  <c r="S11" i="6"/>
  <c r="R11" i="6"/>
  <c r="Q11" i="6"/>
  <c r="P11" i="6"/>
  <c r="O11" i="6"/>
  <c r="N11" i="6"/>
  <c r="M11" i="6"/>
  <c r="L11" i="6"/>
  <c r="K11" i="6"/>
  <c r="J11" i="6"/>
  <c r="I11" i="6"/>
  <c r="H11" i="6"/>
  <c r="G11" i="6"/>
  <c r="F11" i="6"/>
  <c r="E11" i="6"/>
  <c r="D11" i="6"/>
  <c r="C11" i="6"/>
  <c r="B11" i="6"/>
  <c r="C14" i="4"/>
  <c r="D14" i="4"/>
  <c r="E14" i="4"/>
  <c r="F14" i="4"/>
  <c r="G14" i="4"/>
  <c r="H14" i="4"/>
  <c r="I14" i="4"/>
  <c r="J14" i="4"/>
  <c r="K14" i="4"/>
  <c r="L14" i="4"/>
  <c r="M14" i="4"/>
  <c r="N14" i="4"/>
  <c r="O14" i="4"/>
  <c r="P14" i="4"/>
  <c r="Q14" i="4"/>
  <c r="R14" i="4"/>
  <c r="S14" i="4"/>
  <c r="B14" i="4"/>
  <c r="B12" i="4"/>
  <c r="C12" i="4"/>
  <c r="D12" i="4"/>
  <c r="E12" i="4"/>
  <c r="F12" i="4"/>
  <c r="G12" i="4"/>
  <c r="H12" i="4"/>
  <c r="I12" i="4"/>
  <c r="J12" i="4"/>
  <c r="K12" i="4"/>
  <c r="L12" i="4"/>
  <c r="M12" i="4"/>
  <c r="N12" i="4"/>
  <c r="O12" i="4"/>
  <c r="P12" i="4"/>
  <c r="Q12" i="4"/>
  <c r="R12" i="4"/>
  <c r="S12" i="4"/>
  <c r="C11" i="4"/>
  <c r="D11" i="4"/>
  <c r="E11" i="4"/>
  <c r="F11" i="4"/>
  <c r="G11" i="4"/>
  <c r="H11" i="4"/>
  <c r="I11" i="4"/>
  <c r="J11" i="4"/>
  <c r="K11" i="4"/>
  <c r="L11" i="4"/>
  <c r="M11" i="4"/>
  <c r="N11" i="4"/>
  <c r="O11" i="4"/>
  <c r="P11" i="4"/>
  <c r="Q11" i="4"/>
  <c r="R11" i="4"/>
  <c r="S11" i="4"/>
  <c r="B11" i="4"/>
  <c r="C26" i="6" l="1"/>
  <c r="I23" i="6"/>
  <c r="S30" i="6"/>
  <c r="K30" i="6"/>
  <c r="K18" i="6"/>
  <c r="S26" i="6"/>
  <c r="C18" i="6"/>
  <c r="K26" i="6"/>
  <c r="J15" i="6"/>
  <c r="C30" i="6"/>
  <c r="M25" i="6"/>
  <c r="C22" i="6"/>
  <c r="M17" i="6"/>
  <c r="M29" i="6"/>
  <c r="E25" i="6"/>
  <c r="M21" i="6"/>
  <c r="E17" i="6"/>
  <c r="E29" i="6"/>
  <c r="E21" i="6"/>
  <c r="Q27" i="6"/>
  <c r="G24" i="6"/>
  <c r="Q19" i="6"/>
  <c r="G16" i="6"/>
  <c r="O24" i="6"/>
  <c r="O16" i="6"/>
  <c r="R15" i="6"/>
  <c r="I27" i="6"/>
  <c r="Q23" i="6"/>
  <c r="I19" i="6"/>
  <c r="B15" i="6"/>
  <c r="L15" i="6"/>
  <c r="D15" i="6"/>
  <c r="M30" i="6"/>
  <c r="E30" i="6"/>
  <c r="O29" i="6"/>
  <c r="G29" i="6"/>
  <c r="Q28" i="6"/>
  <c r="I28" i="6"/>
  <c r="S27" i="6"/>
  <c r="K27" i="6"/>
  <c r="C27" i="6"/>
  <c r="M26" i="6"/>
  <c r="E26" i="6"/>
  <c r="O25" i="6"/>
  <c r="G25" i="6"/>
  <c r="Q24" i="6"/>
  <c r="I24" i="6"/>
  <c r="S23" i="6"/>
  <c r="K23" i="6"/>
  <c r="C23" i="6"/>
  <c r="M22" i="6"/>
  <c r="E22" i="6"/>
  <c r="O21" i="6"/>
  <c r="G21" i="6"/>
  <c r="Q20" i="6"/>
  <c r="I20" i="6"/>
  <c r="S19" i="6"/>
  <c r="K19" i="6"/>
  <c r="C19" i="6"/>
  <c r="M18" i="6"/>
  <c r="E18" i="6"/>
  <c r="O17" i="6"/>
  <c r="G17" i="6"/>
  <c r="Q16" i="6"/>
  <c r="I16" i="6"/>
  <c r="G28" i="6"/>
  <c r="S15" i="6"/>
  <c r="K15" i="6"/>
  <c r="C15" i="6"/>
  <c r="L30" i="6"/>
  <c r="D30" i="6"/>
  <c r="N29" i="6"/>
  <c r="F29" i="6"/>
  <c r="P28" i="6"/>
  <c r="H28" i="6"/>
  <c r="R27" i="6"/>
  <c r="J27" i="6"/>
  <c r="B27" i="6"/>
  <c r="L26" i="6"/>
  <c r="D26" i="6"/>
  <c r="N25" i="6"/>
  <c r="F25" i="6"/>
  <c r="P24" i="6"/>
  <c r="H24" i="6"/>
  <c r="R23" i="6"/>
  <c r="J23" i="6"/>
  <c r="B23" i="6"/>
  <c r="L22" i="6"/>
  <c r="D22" i="6"/>
  <c r="N21" i="6"/>
  <c r="F21" i="6"/>
  <c r="P20" i="6"/>
  <c r="H20" i="6"/>
  <c r="R19" i="6"/>
  <c r="J19" i="6"/>
  <c r="B19" i="6"/>
  <c r="L18" i="6"/>
  <c r="D18" i="6"/>
  <c r="N17" i="6"/>
  <c r="F17" i="6"/>
  <c r="P16" i="6"/>
  <c r="H16" i="6"/>
  <c r="O20" i="6"/>
  <c r="Q15" i="6"/>
  <c r="I15" i="6"/>
  <c r="R30" i="6"/>
  <c r="J30" i="6"/>
  <c r="B30" i="6"/>
  <c r="L29" i="6"/>
  <c r="D29" i="6"/>
  <c r="N28" i="6"/>
  <c r="F28" i="6"/>
  <c r="P27" i="6"/>
  <c r="H27" i="6"/>
  <c r="R26" i="6"/>
  <c r="J26" i="6"/>
  <c r="B26" i="6"/>
  <c r="L25" i="6"/>
  <c r="D25" i="6"/>
  <c r="N24" i="6"/>
  <c r="F24" i="6"/>
  <c r="P23" i="6"/>
  <c r="H23" i="6"/>
  <c r="R22" i="6"/>
  <c r="J22" i="6"/>
  <c r="B22" i="6"/>
  <c r="T14" i="7" s="1"/>
  <c r="L21" i="6"/>
  <c r="D21" i="6"/>
  <c r="N20" i="6"/>
  <c r="F20" i="6"/>
  <c r="P19" i="6"/>
  <c r="H19" i="6"/>
  <c r="R18" i="6"/>
  <c r="J18" i="6"/>
  <c r="B18" i="6"/>
  <c r="L17" i="6"/>
  <c r="D17" i="6"/>
  <c r="N16" i="6"/>
  <c r="F16" i="6"/>
  <c r="O28" i="6"/>
  <c r="P15" i="6"/>
  <c r="H15" i="6"/>
  <c r="Q30" i="6"/>
  <c r="I30" i="6"/>
  <c r="S29" i="6"/>
  <c r="K29" i="6"/>
  <c r="C29" i="6"/>
  <c r="M28" i="6"/>
  <c r="E28" i="6"/>
  <c r="O27" i="6"/>
  <c r="G27" i="6"/>
  <c r="Q26" i="6"/>
  <c r="I26" i="6"/>
  <c r="S25" i="6"/>
  <c r="K25" i="6"/>
  <c r="C25" i="6"/>
  <c r="M24" i="6"/>
  <c r="E24" i="6"/>
  <c r="O23" i="6"/>
  <c r="G23" i="6"/>
  <c r="Q22" i="6"/>
  <c r="I22" i="6"/>
  <c r="S21" i="6"/>
  <c r="K21" i="6"/>
  <c r="C21" i="6"/>
  <c r="M20" i="6"/>
  <c r="E20" i="6"/>
  <c r="O19" i="6"/>
  <c r="G19" i="6"/>
  <c r="Q18" i="6"/>
  <c r="I18" i="6"/>
  <c r="S17" i="6"/>
  <c r="K17" i="6"/>
  <c r="C17" i="6"/>
  <c r="M16" i="6"/>
  <c r="E16" i="6"/>
  <c r="O15" i="6"/>
  <c r="G15" i="6"/>
  <c r="P30" i="6"/>
  <c r="H30" i="6"/>
  <c r="R29" i="6"/>
  <c r="J29" i="6"/>
  <c r="B29" i="6"/>
  <c r="L28" i="6"/>
  <c r="D28" i="6"/>
  <c r="N27" i="6"/>
  <c r="F27" i="6"/>
  <c r="P26" i="6"/>
  <c r="H26" i="6"/>
  <c r="R25" i="6"/>
  <c r="J25" i="6"/>
  <c r="B25" i="6"/>
  <c r="L24" i="6"/>
  <c r="D24" i="6"/>
  <c r="N23" i="6"/>
  <c r="F23" i="6"/>
  <c r="P22" i="6"/>
  <c r="H22" i="6"/>
  <c r="R21" i="6"/>
  <c r="J21" i="6"/>
  <c r="B21" i="6"/>
  <c r="L20" i="6"/>
  <c r="D20" i="6"/>
  <c r="N19" i="6"/>
  <c r="F19" i="6"/>
  <c r="P18" i="6"/>
  <c r="H18" i="6"/>
  <c r="R17" i="6"/>
  <c r="J17" i="6"/>
  <c r="B17" i="6"/>
  <c r="L16" i="6"/>
  <c r="D16" i="6"/>
  <c r="N15" i="6"/>
  <c r="F15" i="6"/>
  <c r="O30" i="6"/>
  <c r="G30" i="6"/>
  <c r="Q29" i="6"/>
  <c r="I29" i="6"/>
  <c r="S28" i="6"/>
  <c r="K28" i="6"/>
  <c r="C28" i="6"/>
  <c r="Q20" i="7" s="1"/>
  <c r="M27" i="6"/>
  <c r="E27" i="6"/>
  <c r="O26" i="6"/>
  <c r="G26" i="6"/>
  <c r="Q25" i="6"/>
  <c r="I25" i="6"/>
  <c r="S24" i="6"/>
  <c r="K24" i="6"/>
  <c r="C24" i="6"/>
  <c r="I16" i="7" s="1"/>
  <c r="M23" i="6"/>
  <c r="E23" i="6"/>
  <c r="O22" i="6"/>
  <c r="G22" i="6"/>
  <c r="Q21" i="6"/>
  <c r="I21" i="6"/>
  <c r="S20" i="6"/>
  <c r="K20" i="6"/>
  <c r="C20" i="6"/>
  <c r="E12" i="7" s="1"/>
  <c r="M19" i="6"/>
  <c r="E19" i="6"/>
  <c r="O18" i="6"/>
  <c r="G18" i="6"/>
  <c r="Q17" i="6"/>
  <c r="I17" i="6"/>
  <c r="S16" i="6"/>
  <c r="K16" i="6"/>
  <c r="C16" i="6"/>
  <c r="G20" i="6"/>
  <c r="M15" i="6"/>
  <c r="N30" i="6"/>
  <c r="P29" i="6"/>
  <c r="R28" i="6"/>
  <c r="J28" i="6"/>
  <c r="L27" i="6"/>
  <c r="N26" i="6"/>
  <c r="P25" i="6"/>
  <c r="R24" i="6"/>
  <c r="J24" i="6"/>
  <c r="L23" i="6"/>
  <c r="N22" i="6"/>
  <c r="P21" i="6"/>
  <c r="R20" i="6"/>
  <c r="J20" i="6"/>
  <c r="L19" i="6"/>
  <c r="N18" i="6"/>
  <c r="P17" i="6"/>
  <c r="R16" i="6"/>
  <c r="J16" i="6"/>
  <c r="P18" i="7"/>
  <c r="M15" i="7"/>
  <c r="N20" i="7" l="1"/>
  <c r="B10" i="7"/>
  <c r="T15" i="7"/>
  <c r="L12" i="7"/>
  <c r="F16" i="7"/>
  <c r="B15" i="7"/>
  <c r="R19" i="7"/>
  <c r="F8" i="7"/>
  <c r="I9" i="7"/>
  <c r="C20" i="7"/>
  <c r="P8" i="7"/>
  <c r="T28" i="6"/>
  <c r="J20" i="7"/>
  <c r="O20" i="7"/>
  <c r="E13" i="7"/>
  <c r="S18" i="7"/>
  <c r="O16" i="7"/>
  <c r="H22" i="7"/>
  <c r="L11" i="7"/>
  <c r="M16" i="7"/>
  <c r="S11" i="7"/>
  <c r="O15" i="7"/>
  <c r="K10" i="7"/>
  <c r="B12" i="7"/>
  <c r="D19" i="7"/>
  <c r="L8" i="7"/>
  <c r="Q15" i="7"/>
  <c r="S9" i="7"/>
  <c r="H20" i="7"/>
  <c r="T19" i="6"/>
  <c r="J14" i="7"/>
  <c r="P16" i="7"/>
  <c r="H17" i="7"/>
  <c r="C9" i="7"/>
  <c r="G18" i="7"/>
  <c r="Q18" i="7"/>
  <c r="C18" i="7"/>
  <c r="J18" i="7"/>
  <c r="T18" i="7"/>
  <c r="I22" i="7"/>
  <c r="T30" i="6"/>
  <c r="C22" i="7"/>
  <c r="B8" i="7"/>
  <c r="C11" i="7"/>
  <c r="K15" i="7"/>
  <c r="S19" i="7"/>
  <c r="N19" i="7"/>
  <c r="N8" i="7"/>
  <c r="N10" i="7"/>
  <c r="D15" i="7"/>
  <c r="L19" i="7"/>
  <c r="J17" i="7"/>
  <c r="Q22" i="7"/>
  <c r="K8" i="7"/>
  <c r="S12" i="7"/>
  <c r="E19" i="7"/>
  <c r="R9" i="7"/>
  <c r="M8" i="7"/>
  <c r="N16" i="7"/>
  <c r="G11" i="7"/>
  <c r="G17" i="7"/>
  <c r="O8" i="7"/>
  <c r="M9" i="7"/>
  <c r="S14" i="7"/>
  <c r="Q11" i="7"/>
  <c r="H9" i="7"/>
  <c r="P22" i="7"/>
  <c r="R11" i="7"/>
  <c r="P12" i="7"/>
  <c r="I10" i="7"/>
  <c r="D17" i="7"/>
  <c r="D14" i="7"/>
  <c r="T8" i="7"/>
  <c r="T27" i="6"/>
  <c r="B9" i="7"/>
  <c r="K11" i="7"/>
  <c r="S15" i="7"/>
  <c r="I20" i="7"/>
  <c r="T20" i="7"/>
  <c r="N12" i="7"/>
  <c r="D11" i="7"/>
  <c r="L15" i="7"/>
  <c r="T19" i="7"/>
  <c r="D20" i="7"/>
  <c r="B16" i="7"/>
  <c r="S8" i="7"/>
  <c r="E15" i="7"/>
  <c r="M19" i="7"/>
  <c r="F11" i="7"/>
  <c r="M12" i="7"/>
  <c r="T17" i="7"/>
  <c r="G22" i="7"/>
  <c r="G9" i="7"/>
  <c r="O19" i="7"/>
  <c r="M17" i="7"/>
  <c r="S10" i="7"/>
  <c r="J11" i="7"/>
  <c r="H11" i="7"/>
  <c r="P19" i="7"/>
  <c r="J15" i="7"/>
  <c r="H16" i="7"/>
  <c r="Q10" i="7"/>
  <c r="T9" i="7"/>
  <c r="J9" i="7"/>
  <c r="F17" i="7"/>
  <c r="T22" i="6"/>
  <c r="B18" i="7"/>
  <c r="I12" i="7"/>
  <c r="Q16" i="7"/>
  <c r="E22" i="7"/>
  <c r="E8" i="7"/>
  <c r="L17" i="7"/>
  <c r="T11" i="7"/>
  <c r="J16" i="7"/>
  <c r="R20" i="7"/>
  <c r="Q14" i="7"/>
  <c r="L9" i="7"/>
  <c r="Q9" i="7"/>
  <c r="C16" i="7"/>
  <c r="K20" i="7"/>
  <c r="F15" i="7"/>
  <c r="S17" i="7"/>
  <c r="B17" i="7"/>
  <c r="G14" i="7"/>
  <c r="O12" i="7"/>
  <c r="O11" i="7"/>
  <c r="C14" i="7"/>
  <c r="I19" i="7"/>
  <c r="L18" i="7"/>
  <c r="H18" i="7"/>
  <c r="P14" i="7"/>
  <c r="I8" i="7"/>
  <c r="P20" i="7"/>
  <c r="T10" i="7"/>
  <c r="R14" i="7"/>
  <c r="L22" i="7"/>
  <c r="K22" i="7"/>
  <c r="T18" i="6"/>
  <c r="B11" i="7"/>
  <c r="Q12" i="7"/>
  <c r="E18" i="7"/>
  <c r="M22" i="7"/>
  <c r="I14" i="7"/>
  <c r="R18" i="7"/>
  <c r="J12" i="7"/>
  <c r="R16" i="7"/>
  <c r="F22" i="7"/>
  <c r="E16" i="7"/>
  <c r="R10" i="7"/>
  <c r="E11" i="7"/>
  <c r="K16" i="7"/>
  <c r="S20" i="7"/>
  <c r="L16" i="7"/>
  <c r="M20" i="7"/>
  <c r="S22" i="7"/>
  <c r="G10" i="7"/>
  <c r="O22" i="7"/>
  <c r="O17" i="7"/>
  <c r="C10" i="7"/>
  <c r="I15" i="7"/>
  <c r="T22" i="7"/>
  <c r="H14" i="7"/>
  <c r="P10" i="7"/>
  <c r="Q8" i="7"/>
  <c r="E10" i="7"/>
  <c r="J19" i="7"/>
  <c r="L14" i="7"/>
  <c r="H8" i="7"/>
  <c r="L10" i="7"/>
  <c r="T24" i="6"/>
  <c r="M18" i="7"/>
  <c r="T12" i="7"/>
  <c r="C17" i="7"/>
  <c r="F20" i="7"/>
  <c r="R12" i="7"/>
  <c r="F18" i="7"/>
  <c r="N22" i="7"/>
  <c r="K17" i="7"/>
  <c r="F12" i="7"/>
  <c r="M11" i="7"/>
  <c r="S16" i="7"/>
  <c r="B22" i="7"/>
  <c r="R17" i="7"/>
  <c r="D9" i="7"/>
  <c r="G8" i="7"/>
  <c r="G12" i="7"/>
  <c r="O18" i="7"/>
  <c r="O9" i="7"/>
  <c r="K18" i="7"/>
  <c r="I11" i="7"/>
  <c r="H19" i="7"/>
  <c r="H10" i="7"/>
  <c r="P17" i="7"/>
  <c r="J8" i="7"/>
  <c r="M10" i="7"/>
  <c r="D10" i="7"/>
  <c r="R15" i="7"/>
  <c r="D18" i="7"/>
  <c r="N17" i="7"/>
  <c r="T26" i="6"/>
  <c r="B19" i="7"/>
  <c r="B20" i="7"/>
  <c r="C19" i="7"/>
  <c r="N15" i="7"/>
  <c r="I18" i="7"/>
  <c r="R22" i="7"/>
  <c r="F14" i="7"/>
  <c r="N18" i="7"/>
  <c r="D12" i="7"/>
  <c r="J22" i="7"/>
  <c r="C12" i="7"/>
  <c r="I17" i="7"/>
  <c r="D8" i="7"/>
  <c r="F19" i="7"/>
  <c r="J10" i="7"/>
  <c r="G19" i="7"/>
  <c r="G20" i="7"/>
  <c r="O14" i="7"/>
  <c r="E9" i="7"/>
  <c r="K14" i="7"/>
  <c r="Q19" i="7"/>
  <c r="H15" i="7"/>
  <c r="P15" i="7"/>
  <c r="P9" i="7"/>
  <c r="R8" i="7"/>
  <c r="K9" i="7"/>
  <c r="D22" i="7"/>
  <c r="N9" i="7"/>
  <c r="H12" i="7"/>
  <c r="T20" i="6"/>
  <c r="E14" i="7"/>
  <c r="T25" i="6"/>
  <c r="M14" i="7"/>
  <c r="T23" i="6"/>
  <c r="B14" i="7"/>
  <c r="C15" i="7"/>
  <c r="K19" i="7"/>
  <c r="T16" i="7"/>
  <c r="F10" i="7"/>
  <c r="N14" i="7"/>
  <c r="D16" i="7"/>
  <c r="E20" i="7"/>
  <c r="C8" i="7"/>
  <c r="K12" i="7"/>
  <c r="Q17" i="7"/>
  <c r="L20" i="7"/>
  <c r="G15" i="7"/>
  <c r="G16" i="7"/>
  <c r="O10" i="7"/>
  <c r="E17" i="7"/>
  <c r="P11" i="7"/>
  <c r="F9" i="7"/>
  <c r="N11" i="7"/>
  <c r="D13" i="7"/>
  <c r="I21" i="7"/>
  <c r="C13" i="7"/>
  <c r="R13" i="7"/>
  <c r="T21" i="6"/>
  <c r="C21" i="7"/>
  <c r="L21" i="7"/>
  <c r="N21" i="7"/>
  <c r="J7" i="7"/>
  <c r="B13" i="7"/>
  <c r="J21" i="7"/>
  <c r="G13" i="7"/>
  <c r="F13" i="7"/>
  <c r="M21" i="7"/>
  <c r="R21" i="7"/>
  <c r="B21" i="7"/>
  <c r="K13" i="7"/>
  <c r="E7" i="7"/>
  <c r="E21" i="7"/>
  <c r="F21" i="7"/>
  <c r="Q21" i="7"/>
  <c r="S13" i="7"/>
  <c r="M13" i="7"/>
  <c r="H21" i="7"/>
  <c r="P21" i="7"/>
  <c r="K7" i="7"/>
  <c r="N13" i="7"/>
  <c r="J13" i="7"/>
  <c r="I13" i="7"/>
  <c r="O21" i="7"/>
  <c r="Q7" i="7"/>
  <c r="Q13" i="7"/>
  <c r="H13" i="7"/>
  <c r="P13" i="7"/>
  <c r="L13" i="7"/>
  <c r="T29" i="6"/>
  <c r="T13" i="7"/>
  <c r="G21" i="7"/>
  <c r="O13" i="7"/>
  <c r="K21" i="7"/>
  <c r="D21" i="7"/>
  <c r="S21" i="7"/>
  <c r="T21" i="7"/>
  <c r="T7" i="7"/>
  <c r="N7" i="7"/>
  <c r="M7" i="7"/>
  <c r="O7" i="7"/>
  <c r="C7" i="7"/>
  <c r="L7" i="7"/>
  <c r="B7" i="7"/>
  <c r="S7" i="7"/>
  <c r="F7" i="7"/>
  <c r="D7" i="7"/>
  <c r="I7" i="7"/>
  <c r="P7" i="7"/>
  <c r="R7" i="7"/>
  <c r="H7" i="7"/>
  <c r="G7" i="7"/>
  <c r="T17" i="6"/>
  <c r="T16" i="6"/>
  <c r="T15" i="6"/>
  <c r="W10" i="7" l="1"/>
  <c r="W14" i="7"/>
  <c r="W17" i="7"/>
  <c r="W15" i="7"/>
  <c r="W11" i="7"/>
  <c r="W19" i="7"/>
  <c r="W22" i="7"/>
  <c r="W9" i="7"/>
  <c r="W20" i="7"/>
  <c r="W18" i="7"/>
  <c r="W21" i="7"/>
  <c r="W16" i="7"/>
  <c r="W8" i="7"/>
  <c r="W12" i="7"/>
  <c r="W13" i="7"/>
  <c r="V19" i="7"/>
  <c r="X19" i="7" s="1"/>
  <c r="V11" i="7"/>
  <c r="X11" i="7" s="1"/>
  <c r="V9" i="7"/>
  <c r="X9" i="7" s="1"/>
  <c r="V16" i="7"/>
  <c r="X16" i="7" s="1"/>
  <c r="V8" i="7"/>
  <c r="X8" i="7" s="1"/>
  <c r="V22" i="7"/>
  <c r="X22" i="7" s="1"/>
  <c r="V10" i="7"/>
  <c r="X10" i="7" s="1"/>
  <c r="V15" i="7"/>
  <c r="X15" i="7" s="1"/>
  <c r="V17" i="7"/>
  <c r="X17" i="7" s="1"/>
  <c r="V20" i="7"/>
  <c r="X20" i="7" s="1"/>
  <c r="V14" i="7"/>
  <c r="X14" i="7" s="1"/>
  <c r="V18" i="7"/>
  <c r="X18" i="7" s="1"/>
  <c r="V12" i="7"/>
  <c r="X12" i="7" s="1"/>
  <c r="V13" i="7"/>
  <c r="X13" i="7" s="1"/>
  <c r="V21" i="7"/>
  <c r="X21" i="7" s="1"/>
  <c r="V7" i="7"/>
</calcChain>
</file>

<file path=xl/sharedStrings.xml><?xml version="1.0" encoding="utf-8"?>
<sst xmlns="http://schemas.openxmlformats.org/spreadsheetml/2006/main" count="432" uniqueCount="136">
  <si>
    <t>strategy</t>
  </si>
  <si>
    <t>HBC</t>
  </si>
  <si>
    <t>WTSI</t>
  </si>
  <si>
    <t>GC</t>
  </si>
  <si>
    <t>flow</t>
  </si>
  <si>
    <t>RBT Catch</t>
  </si>
  <si>
    <t>RBT Emigrate</t>
  </si>
  <si>
    <t>GC flow</t>
  </si>
  <si>
    <t>Veg</t>
  </si>
  <si>
    <t>SLI</t>
  </si>
  <si>
    <t>Marsh</t>
  </si>
  <si>
    <t>MR</t>
  </si>
  <si>
    <t>TMF</t>
  </si>
  <si>
    <t>TOR</t>
  </si>
  <si>
    <t>CAI</t>
  </si>
  <si>
    <t>FI</t>
  </si>
  <si>
    <t>Temp Suit</t>
  </si>
  <si>
    <t>High</t>
  </si>
  <si>
    <t>Low</t>
  </si>
  <si>
    <t>A</t>
  </si>
  <si>
    <t>B1</t>
  </si>
  <si>
    <t>B2</t>
  </si>
  <si>
    <t>C1</t>
  </si>
  <si>
    <t>C2</t>
  </si>
  <si>
    <t>C3</t>
  </si>
  <si>
    <t>C4</t>
  </si>
  <si>
    <t>D1</t>
  </si>
  <si>
    <t>D2</t>
  </si>
  <si>
    <t>D3</t>
  </si>
  <si>
    <t>D4</t>
  </si>
  <si>
    <t>E1</t>
  </si>
  <si>
    <t>E2</t>
  </si>
  <si>
    <t>E3</t>
  </si>
  <si>
    <t>E4</t>
  </si>
  <si>
    <t>E5</t>
  </si>
  <si>
    <t>E6</t>
  </si>
  <si>
    <t>F</t>
  </si>
  <si>
    <t>G</t>
  </si>
  <si>
    <t>Table 7 from Runge et al (2015) - Decision Analysis to Support Development of the Glen Canyon Dam Long-Term Experimental and Management Plan</t>
  </si>
  <si>
    <t>HBC,</t>
  </si>
  <si>
    <t>humpback</t>
  </si>
  <si>
    <t>chub;</t>
  </si>
  <si>
    <t>TempSuit,</t>
  </si>
  <si>
    <t>temperature</t>
  </si>
  <si>
    <t>suitability</t>
  </si>
  <si>
    <t>index;</t>
  </si>
  <si>
    <t>RBT,</t>
  </si>
  <si>
    <t>rainbow</t>
  </si>
  <si>
    <t>trout;</t>
  </si>
  <si>
    <t>WTSI,</t>
  </si>
  <si>
    <t>wind</t>
  </si>
  <si>
    <t>transport</t>
  </si>
  <si>
    <t>of</t>
  </si>
  <si>
    <t>sediment</t>
  </si>
  <si>
    <t>flow,</t>
  </si>
  <si>
    <t>Glen</t>
  </si>
  <si>
    <t>Canyon</t>
  </si>
  <si>
    <t>TOR,</t>
  </si>
  <si>
    <t>time-off-river</t>
  </si>
  <si>
    <t>CAI,</t>
  </si>
  <si>
    <t>camping</t>
  </si>
  <si>
    <t>area</t>
  </si>
  <si>
    <t>FI,</t>
  </si>
  <si>
    <t>fluctuation</t>
  </si>
  <si>
    <t>raft,</t>
  </si>
  <si>
    <t>rafting</t>
  </si>
  <si>
    <t>use</t>
  </si>
  <si>
    <t>metric;</t>
  </si>
  <si>
    <t>Veg,</t>
  </si>
  <si>
    <t>riparian</t>
  </si>
  <si>
    <t>vegetation</t>
  </si>
  <si>
    <t>SLI,</t>
  </si>
  <si>
    <t>sand</t>
  </si>
  <si>
    <t>load</t>
  </si>
  <si>
    <t>MR,</t>
  </si>
  <si>
    <t>mechanical</t>
  </si>
  <si>
    <t>removal;</t>
  </si>
  <si>
    <t>TMF,</t>
  </si>
  <si>
    <t>trout</t>
  </si>
  <si>
    <t>management</t>
  </si>
  <si>
    <t>flow]</t>
  </si>
  <si>
    <t>RBT Quality</t>
  </si>
  <si>
    <t>Power Generation</t>
  </si>
  <si>
    <t>Power Cap.</t>
  </si>
  <si>
    <t>GC Raft</t>
  </si>
  <si>
    <t>Strategy</t>
  </si>
  <si>
    <t>Humpback Chub</t>
  </si>
  <si>
    <t>Rainbow Trout Catch</t>
  </si>
  <si>
    <t>Rainbow Trout Emigrate</t>
  </si>
  <si>
    <t>Rainbow Trout Quality</t>
  </si>
  <si>
    <t>Wind Transport Sediment Index</t>
  </si>
  <si>
    <t>Grand Canyon Flow Index</t>
  </si>
  <si>
    <t>Time off River Index</t>
  </si>
  <si>
    <t>Camp Area Index</t>
  </si>
  <si>
    <t>Fluctuation Index</t>
  </si>
  <si>
    <t>Riparian Veg. Index</t>
  </si>
  <si>
    <t>Sand Load Index</t>
  </si>
  <si>
    <t>Mechanical Removal</t>
  </si>
  <si>
    <t>Trout Manage Flow</t>
  </si>
  <si>
    <t>Least Desired</t>
  </si>
  <si>
    <t>Most Desired</t>
  </si>
  <si>
    <t>Table 1</t>
  </si>
  <si>
    <t>Metric</t>
  </si>
  <si>
    <t>Undesired  value</t>
  </si>
  <si>
    <t>Desired value</t>
  </si>
  <si>
    <t>Student</t>
  </si>
  <si>
    <t>Total Weight</t>
  </si>
  <si>
    <t>Student Preference for Metrics</t>
  </si>
  <si>
    <t>For example, I would enter 60 for HBC and 15 for GC Raft if I preferred the Hump Back Chub population to move from 3,000 individuals to 8,500 individuals 4x as much as the number of rafting days to decrease from 1,300 to 0</t>
  </si>
  <si>
    <t>Student Weights</t>
  </si>
  <si>
    <t>Normalization of Table 7 results</t>
  </si>
  <si>
    <t>Normalized Value = (Metric Value - Min Value)/(Max Value - Min Value)</t>
  </si>
  <si>
    <t xml:space="preserve">Assign your relative preference for each metric. The reletive preference should reflect your desire for the metric to swing from it's undesired value to desired value relative to the swing for another metric. </t>
  </si>
  <si>
    <t>These weights are calculated from student preferences. Devide the individual preference by the total preference on the prior worksheet</t>
  </si>
  <si>
    <t>Prefered Alternatives</t>
  </si>
  <si>
    <t>Calculation of student prefered alternative. Multiply the weight for each metric by the normalized metric value and add</t>
  </si>
  <si>
    <t>Transpose of Normalized results to make easier for calculations</t>
  </si>
  <si>
    <t>Test</t>
  </si>
  <si>
    <t>MAX</t>
  </si>
  <si>
    <t>Use Metric (1=yes)</t>
  </si>
  <si>
    <t>Pref. Alt.</t>
  </si>
  <si>
    <t>D1, D4</t>
  </si>
  <si>
    <t>2nD Best</t>
  </si>
  <si>
    <t>Alt</t>
  </si>
  <si>
    <t>Description</t>
  </si>
  <si>
    <t>B</t>
  </si>
  <si>
    <t>C</t>
  </si>
  <si>
    <t>D</t>
  </si>
  <si>
    <t>E</t>
  </si>
  <si>
    <t>Conserve Sediment</t>
  </si>
  <si>
    <t>More natural flow pattern</t>
  </si>
  <si>
    <t>Basin States try to recover HBC, protect sediment, RBT, aquatic food base, and hydropower</t>
  </si>
  <si>
    <t>Mix of C and E (final selected)</t>
  </si>
  <si>
    <t>Maintain/Improve HBC, sediment, and hydropower</t>
  </si>
  <si>
    <t>No-Action (current)</t>
  </si>
  <si>
    <t>Increase value of hydropower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</si>
</sst>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NumberFormat="1"/>
    <xf numFmtId="0" fontId="1" fillId="0" borderId="0" xfId="0" applyFont="1"/>
    <xf numFmtId="0" fontId="0" fillId="0" borderId="0" xfId="0" applyFont="1"/>
    <xf numFmtId="0" fontId="0" fillId="0" borderId="1" xfId="0" applyBorder="1"/>
    <xf numFmtId="0" fontId="0" fillId="0" borderId="1" xfId="0" applyBorder="1" applyAlignment="1">
      <alignment horizontal="center"/>
    </xf>
    <xf numFmtId="3" fontId="0" fillId="0" borderId="0" xfId="0" applyNumberFormat="1" applyAlignment="1">
      <alignment horizontal="center"/>
    </xf>
    <xf numFmtId="3" fontId="0" fillId="0" borderId="1" xfId="0" applyNumberFormat="1" applyBorder="1" applyAlignment="1">
      <alignment horizontal="center"/>
    </xf>
    <xf numFmtId="0" fontId="0" fillId="2" borderId="1" xfId="0" applyFill="1" applyBorder="1" applyAlignment="1">
      <alignment horizontal="center"/>
    </xf>
    <xf numFmtId="0" fontId="1" fillId="2" borderId="1" xfId="0" applyFont="1" applyFill="1" applyBorder="1" applyAlignment="1">
      <alignment horizontal="center"/>
    </xf>
    <xf numFmtId="0" fontId="1" fillId="4" borderId="1" xfId="0" applyFont="1" applyFill="1" applyBorder="1"/>
    <xf numFmtId="3" fontId="0" fillId="4" borderId="1" xfId="0" applyNumberFormat="1" applyFill="1" applyBorder="1" applyAlignment="1">
      <alignment horizontal="center"/>
    </xf>
    <xf numFmtId="0" fontId="1" fillId="5" borderId="1" xfId="0" applyFont="1" applyFill="1" applyBorder="1"/>
    <xf numFmtId="3" fontId="0" fillId="5" borderId="1" xfId="0" applyNumberFormat="1" applyFill="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0" fontId="1" fillId="6" borderId="1" xfId="0" applyFont="1" applyFill="1" applyBorder="1" applyAlignment="1">
      <alignment horizontal="center"/>
    </xf>
    <xf numFmtId="0" fontId="0" fillId="5" borderId="1" xfId="0" applyFill="1" applyBorder="1"/>
    <xf numFmtId="164" fontId="0" fillId="0" borderId="1" xfId="0" applyNumberFormat="1" applyBorder="1" applyAlignment="1">
      <alignment horizontal="center"/>
    </xf>
    <xf numFmtId="164" fontId="0" fillId="5" borderId="1" xfId="0" applyNumberFormat="1" applyFill="1" applyBorder="1" applyAlignment="1">
      <alignment horizontal="center"/>
    </xf>
    <xf numFmtId="4" fontId="0" fillId="0" borderId="1" xfId="0" applyNumberFormat="1" applyBorder="1" applyAlignment="1">
      <alignment horizontal="center"/>
    </xf>
    <xf numFmtId="2" fontId="0" fillId="0" borderId="1" xfId="0" applyNumberFormat="1" applyBorder="1" applyAlignment="1">
      <alignment horizontal="center"/>
    </xf>
    <xf numFmtId="165" fontId="0" fillId="0" borderId="1" xfId="0" applyNumberFormat="1" applyBorder="1" applyAlignment="1">
      <alignment horizontal="center"/>
    </xf>
    <xf numFmtId="0" fontId="0" fillId="0" borderId="1" xfId="0" applyBorder="1" applyAlignment="1">
      <alignment horizontal="left"/>
    </xf>
    <xf numFmtId="0" fontId="1" fillId="0" borderId="0" xfId="0" applyFont="1" applyFill="1" applyBorder="1" applyAlignment="1">
      <alignment horizontal="center" vertical="center"/>
    </xf>
    <xf numFmtId="0" fontId="0" fillId="0" borderId="0" xfId="0" applyFill="1" applyBorder="1" applyAlignment="1">
      <alignment horizontal="center"/>
    </xf>
    <xf numFmtId="0" fontId="1" fillId="6" borderId="1"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7" borderId="1" xfId="0" applyFont="1" applyFill="1" applyBorder="1" applyAlignment="1">
      <alignment horizontal="center"/>
    </xf>
    <xf numFmtId="0" fontId="1" fillId="7" borderId="1" xfId="0" applyFont="1" applyFill="1" applyBorder="1"/>
    <xf numFmtId="0" fontId="0" fillId="0" borderId="1" xfId="0" applyBorder="1" applyAlignment="1">
      <alignment horizontal="center" vertical="top" wrapText="1"/>
    </xf>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0"/>
  <sheetViews>
    <sheetView topLeftCell="A2" workbookViewId="0">
      <selection activeCell="A9" sqref="A9:A27"/>
    </sheetView>
  </sheetViews>
  <sheetFormatPr defaultRowHeight="14.5" x14ac:dyDescent="0.35"/>
  <cols>
    <col min="1" max="1" width="13.81640625" customWidth="1"/>
    <col min="3" max="3" width="10.7265625" customWidth="1"/>
    <col min="4" max="4" width="10.54296875" customWidth="1"/>
    <col min="5" max="5" width="12.54296875" customWidth="1"/>
    <col min="6" max="6" width="12" customWidth="1"/>
    <col min="10" max="10" width="17.81640625" customWidth="1"/>
    <col min="11" max="11" width="12.81640625" customWidth="1"/>
  </cols>
  <sheetData>
    <row r="1" spans="1:31" x14ac:dyDescent="0.35">
      <c r="A1" s="5" t="s">
        <v>38</v>
      </c>
    </row>
    <row r="2" spans="1:31" x14ac:dyDescent="0.35">
      <c r="A2" t="s">
        <v>39</v>
      </c>
      <c r="B2" t="s">
        <v>40</v>
      </c>
      <c r="C2" t="s">
        <v>41</v>
      </c>
      <c r="D2" t="s">
        <v>42</v>
      </c>
      <c r="E2" t="s">
        <v>43</v>
      </c>
      <c r="F2" t="s">
        <v>44</v>
      </c>
      <c r="G2" t="s">
        <v>45</v>
      </c>
      <c r="H2" t="s">
        <v>46</v>
      </c>
    </row>
    <row r="3" spans="1:31" x14ac:dyDescent="0.35">
      <c r="A3" t="s">
        <v>47</v>
      </c>
      <c r="B3" t="s">
        <v>48</v>
      </c>
      <c r="C3" t="s">
        <v>49</v>
      </c>
      <c r="D3" t="s">
        <v>50</v>
      </c>
      <c r="E3" t="s">
        <v>51</v>
      </c>
      <c r="F3" t="s">
        <v>52</v>
      </c>
      <c r="G3" t="s">
        <v>53</v>
      </c>
      <c r="H3" t="s">
        <v>45</v>
      </c>
      <c r="I3" t="s">
        <v>3</v>
      </c>
      <c r="J3" t="s">
        <v>54</v>
      </c>
      <c r="K3" t="s">
        <v>55</v>
      </c>
      <c r="L3" t="s">
        <v>56</v>
      </c>
      <c r="M3" t="s">
        <v>4</v>
      </c>
      <c r="N3" t="s">
        <v>45</v>
      </c>
      <c r="O3" t="s">
        <v>57</v>
      </c>
      <c r="P3" t="s">
        <v>58</v>
      </c>
      <c r="Q3" t="s">
        <v>45</v>
      </c>
      <c r="R3" t="s">
        <v>59</v>
      </c>
      <c r="S3" t="s">
        <v>60</v>
      </c>
      <c r="T3" t="s">
        <v>61</v>
      </c>
      <c r="U3" t="s">
        <v>45</v>
      </c>
      <c r="V3" t="s">
        <v>62</v>
      </c>
      <c r="W3" t="s">
        <v>63</v>
      </c>
      <c r="X3" t="s">
        <v>45</v>
      </c>
      <c r="Y3" t="s">
        <v>3</v>
      </c>
      <c r="Z3" t="s">
        <v>64</v>
      </c>
      <c r="AA3" t="s">
        <v>55</v>
      </c>
      <c r="AB3" t="s">
        <v>56</v>
      </c>
      <c r="AC3" t="s">
        <v>65</v>
      </c>
      <c r="AD3" t="s">
        <v>66</v>
      </c>
      <c r="AE3" t="s">
        <v>67</v>
      </c>
    </row>
    <row r="4" spans="1:31" x14ac:dyDescent="0.35">
      <c r="A4" t="s">
        <v>68</v>
      </c>
      <c r="B4" s="3" t="s">
        <v>69</v>
      </c>
      <c r="C4" s="3" t="s">
        <v>70</v>
      </c>
      <c r="D4" s="3" t="s">
        <v>45</v>
      </c>
      <c r="E4" s="3" t="s">
        <v>71</v>
      </c>
      <c r="F4" s="3" t="s">
        <v>72</v>
      </c>
      <c r="G4" s="3" t="s">
        <v>73</v>
      </c>
      <c r="H4" s="3" t="s">
        <v>45</v>
      </c>
      <c r="I4" s="3" t="s">
        <v>74</v>
      </c>
      <c r="J4" s="3" t="s">
        <v>75</v>
      </c>
      <c r="K4" s="3" t="s">
        <v>76</v>
      </c>
      <c r="L4" s="3" t="s">
        <v>77</v>
      </c>
      <c r="M4" s="3" t="s">
        <v>78</v>
      </c>
      <c r="N4" s="3" t="s">
        <v>79</v>
      </c>
      <c r="O4" s="3" t="s">
        <v>80</v>
      </c>
      <c r="P4" s="3"/>
      <c r="Q4" s="3"/>
      <c r="R4" s="3"/>
      <c r="S4" s="3"/>
    </row>
    <row r="5" spans="1:31" x14ac:dyDescent="0.35">
      <c r="B5" s="3"/>
      <c r="C5" s="3"/>
      <c r="D5" s="3"/>
      <c r="E5" s="3"/>
      <c r="F5" s="3"/>
      <c r="G5" s="3"/>
      <c r="H5" s="3"/>
      <c r="I5" s="3"/>
      <c r="J5" s="3"/>
      <c r="K5" s="3"/>
      <c r="L5" s="3"/>
      <c r="M5" s="3"/>
      <c r="N5" s="3"/>
      <c r="O5" s="3"/>
      <c r="P5" s="3"/>
      <c r="Q5" s="3"/>
      <c r="R5" s="3"/>
      <c r="S5" s="3"/>
    </row>
    <row r="6" spans="1:31" x14ac:dyDescent="0.35">
      <c r="A6" s="29" t="s">
        <v>0</v>
      </c>
      <c r="B6" s="19">
        <v>1</v>
      </c>
      <c r="C6" s="19">
        <v>2</v>
      </c>
      <c r="D6" s="19">
        <v>3</v>
      </c>
      <c r="E6" s="19">
        <v>4</v>
      </c>
      <c r="F6" s="19">
        <v>5</v>
      </c>
      <c r="G6" s="19">
        <v>6</v>
      </c>
      <c r="H6" s="19">
        <v>7</v>
      </c>
      <c r="I6" s="19">
        <v>8</v>
      </c>
      <c r="J6" s="19">
        <v>9</v>
      </c>
      <c r="K6" s="19">
        <v>10</v>
      </c>
      <c r="L6" s="19">
        <v>11</v>
      </c>
      <c r="M6" s="19">
        <v>12</v>
      </c>
      <c r="N6" s="19">
        <v>13</v>
      </c>
      <c r="O6" s="19">
        <v>14</v>
      </c>
      <c r="P6" s="19">
        <v>15</v>
      </c>
      <c r="Q6" s="19">
        <v>16</v>
      </c>
      <c r="R6" s="19">
        <v>17</v>
      </c>
      <c r="S6" s="19">
        <v>18</v>
      </c>
    </row>
    <row r="7" spans="1:31" x14ac:dyDescent="0.35">
      <c r="A7" s="29"/>
      <c r="B7" s="19" t="s">
        <v>1</v>
      </c>
      <c r="C7" s="19" t="s">
        <v>16</v>
      </c>
      <c r="D7" s="19" t="s">
        <v>5</v>
      </c>
      <c r="E7" s="19" t="s">
        <v>6</v>
      </c>
      <c r="F7" s="19" t="s">
        <v>81</v>
      </c>
      <c r="G7" s="19" t="s">
        <v>2</v>
      </c>
      <c r="H7" s="19" t="s">
        <v>7</v>
      </c>
      <c r="I7" s="19" t="s">
        <v>13</v>
      </c>
      <c r="J7" s="19" t="s">
        <v>82</v>
      </c>
      <c r="K7" s="19" t="s">
        <v>83</v>
      </c>
      <c r="L7" s="19" t="s">
        <v>14</v>
      </c>
      <c r="M7" s="19" t="s">
        <v>15</v>
      </c>
      <c r="N7" s="19" t="s">
        <v>84</v>
      </c>
      <c r="O7" s="19" t="s">
        <v>8</v>
      </c>
      <c r="P7" s="19" t="s">
        <v>9</v>
      </c>
      <c r="Q7" s="19" t="s">
        <v>10</v>
      </c>
      <c r="R7" s="19" t="s">
        <v>11</v>
      </c>
      <c r="S7" s="19" t="s">
        <v>12</v>
      </c>
    </row>
    <row r="8" spans="1:31" x14ac:dyDescent="0.35">
      <c r="A8" s="29"/>
      <c r="B8" s="19" t="s">
        <v>17</v>
      </c>
      <c r="C8" s="19" t="s">
        <v>17</v>
      </c>
      <c r="D8" s="19" t="s">
        <v>17</v>
      </c>
      <c r="E8" s="19" t="s">
        <v>18</v>
      </c>
      <c r="F8" s="19" t="s">
        <v>17</v>
      </c>
      <c r="G8" s="19" t="s">
        <v>17</v>
      </c>
      <c r="H8" s="19" t="s">
        <v>18</v>
      </c>
      <c r="I8" s="19" t="s">
        <v>17</v>
      </c>
      <c r="J8" s="19" t="s">
        <v>17</v>
      </c>
      <c r="K8" s="19" t="s">
        <v>17</v>
      </c>
      <c r="L8" s="19" t="s">
        <v>17</v>
      </c>
      <c r="M8" s="19" t="s">
        <v>17</v>
      </c>
      <c r="N8" s="19" t="s">
        <v>18</v>
      </c>
      <c r="O8" s="19" t="s">
        <v>17</v>
      </c>
      <c r="P8" s="19" t="s">
        <v>17</v>
      </c>
      <c r="Q8" s="19" t="s">
        <v>17</v>
      </c>
      <c r="R8" s="19" t="s">
        <v>18</v>
      </c>
      <c r="S8" s="19" t="s">
        <v>18</v>
      </c>
    </row>
    <row r="9" spans="1:31" x14ac:dyDescent="0.35">
      <c r="A9" s="7" t="s">
        <v>19</v>
      </c>
      <c r="B9" s="10">
        <v>4991</v>
      </c>
      <c r="C9" s="23">
        <v>9.7000000000000003E-2</v>
      </c>
      <c r="D9" s="21">
        <v>2.11</v>
      </c>
      <c r="E9" s="10">
        <v>36699</v>
      </c>
      <c r="F9" s="10">
        <v>769</v>
      </c>
      <c r="G9" s="21">
        <v>0.159</v>
      </c>
      <c r="H9" s="21">
        <v>22.7</v>
      </c>
      <c r="I9" s="21">
        <v>0.82299999999999995</v>
      </c>
      <c r="J9" s="21">
        <v>148.5</v>
      </c>
      <c r="K9" s="21">
        <v>28.5</v>
      </c>
      <c r="L9" s="21">
        <v>0.13900000000000001</v>
      </c>
      <c r="M9" s="21">
        <v>0.78600000000000003</v>
      </c>
      <c r="N9" s="10">
        <v>49</v>
      </c>
      <c r="O9" s="21">
        <v>3.66</v>
      </c>
      <c r="P9" s="21">
        <v>0.21099999999999999</v>
      </c>
      <c r="Q9" s="21">
        <v>0.72</v>
      </c>
      <c r="R9" s="21">
        <v>7.0000000000000007E-2</v>
      </c>
      <c r="S9" s="21">
        <v>0</v>
      </c>
    </row>
    <row r="10" spans="1:31" x14ac:dyDescent="0.35">
      <c r="A10" s="7" t="s">
        <v>20</v>
      </c>
      <c r="B10" s="10">
        <v>5392</v>
      </c>
      <c r="C10" s="23">
        <v>9.7000000000000003E-2</v>
      </c>
      <c r="D10" s="21">
        <v>1.67</v>
      </c>
      <c r="E10" s="10">
        <v>29586</v>
      </c>
      <c r="F10" s="10">
        <v>867</v>
      </c>
      <c r="G10" s="21">
        <v>0.17100000000000001</v>
      </c>
      <c r="H10" s="21">
        <v>23.1</v>
      </c>
      <c r="I10" s="21">
        <v>0.82299999999999995</v>
      </c>
      <c r="J10" s="21">
        <v>149.4</v>
      </c>
      <c r="K10" s="21">
        <v>30.4</v>
      </c>
      <c r="L10" s="21">
        <v>0.14599999999999999</v>
      </c>
      <c r="M10" s="21">
        <v>0.42</v>
      </c>
      <c r="N10" s="10">
        <v>71</v>
      </c>
      <c r="O10" s="21">
        <v>3.87</v>
      </c>
      <c r="P10" s="21">
        <v>0.23400000000000001</v>
      </c>
      <c r="Q10" s="21">
        <v>0.8</v>
      </c>
      <c r="R10" s="21">
        <v>0.44</v>
      </c>
      <c r="S10" s="21">
        <v>3</v>
      </c>
    </row>
    <row r="11" spans="1:31" x14ac:dyDescent="0.35">
      <c r="A11" s="7" t="s">
        <v>21</v>
      </c>
      <c r="B11" s="10">
        <v>5541</v>
      </c>
      <c r="C11" s="23">
        <v>9.7000000000000003E-2</v>
      </c>
      <c r="D11" s="21">
        <v>1.46</v>
      </c>
      <c r="E11" s="10">
        <v>24172</v>
      </c>
      <c r="F11" s="10">
        <v>920</v>
      </c>
      <c r="G11" s="21">
        <v>0.14399999999999999</v>
      </c>
      <c r="H11" s="21">
        <v>23.1</v>
      </c>
      <c r="I11" s="21">
        <v>0.82299999999999995</v>
      </c>
      <c r="J11" s="21">
        <v>150.4</v>
      </c>
      <c r="K11" s="21">
        <v>32.4</v>
      </c>
      <c r="L11" s="21">
        <v>0.122</v>
      </c>
      <c r="M11" s="21">
        <v>0.25600000000000001</v>
      </c>
      <c r="N11" s="10">
        <v>72</v>
      </c>
      <c r="O11" s="21">
        <v>3.12</v>
      </c>
      <c r="P11" s="21">
        <v>0.222</v>
      </c>
      <c r="Q11" s="21">
        <v>0.17</v>
      </c>
      <c r="R11" s="21">
        <v>0.3</v>
      </c>
      <c r="S11" s="21">
        <v>3.1</v>
      </c>
    </row>
    <row r="12" spans="1:31" x14ac:dyDescent="0.35">
      <c r="A12" s="7" t="s">
        <v>22</v>
      </c>
      <c r="B12" s="10">
        <v>5016</v>
      </c>
      <c r="C12" s="23">
        <v>8.2000000000000003E-2</v>
      </c>
      <c r="D12" s="21">
        <v>2.23</v>
      </c>
      <c r="E12" s="10">
        <v>43683</v>
      </c>
      <c r="F12" s="10">
        <v>748</v>
      </c>
      <c r="G12" s="21">
        <v>0.377</v>
      </c>
      <c r="H12" s="21">
        <v>21.8</v>
      </c>
      <c r="I12" s="21">
        <v>0.82399999999999995</v>
      </c>
      <c r="J12" s="21">
        <v>147.30000000000001</v>
      </c>
      <c r="K12" s="21">
        <v>20.8</v>
      </c>
      <c r="L12" s="21">
        <v>0.376</v>
      </c>
      <c r="M12" s="21">
        <v>0.93500000000000005</v>
      </c>
      <c r="N12" s="10">
        <v>315</v>
      </c>
      <c r="O12" s="21">
        <v>3.18</v>
      </c>
      <c r="P12" s="21">
        <v>0.53600000000000003</v>
      </c>
      <c r="Q12" s="21">
        <v>0.25</v>
      </c>
      <c r="R12" s="21">
        <v>0</v>
      </c>
      <c r="S12" s="21">
        <v>6.5</v>
      </c>
    </row>
    <row r="13" spans="1:31" x14ac:dyDescent="0.35">
      <c r="A13" s="7" t="s">
        <v>23</v>
      </c>
      <c r="B13" s="10">
        <v>4527</v>
      </c>
      <c r="C13" s="23">
        <v>7.9000000000000001E-2</v>
      </c>
      <c r="D13" s="21">
        <v>3.18</v>
      </c>
      <c r="E13" s="10">
        <v>66890</v>
      </c>
      <c r="F13" s="10">
        <v>640</v>
      </c>
      <c r="G13" s="21">
        <v>0.36499999999999999</v>
      </c>
      <c r="H13" s="21">
        <v>21.8</v>
      </c>
      <c r="I13" s="21">
        <v>0.82299999999999995</v>
      </c>
      <c r="J13" s="21">
        <v>147.19999999999999</v>
      </c>
      <c r="K13" s="21">
        <v>19.5</v>
      </c>
      <c r="L13" s="21">
        <v>0.371</v>
      </c>
      <c r="M13" s="21">
        <v>0.92900000000000005</v>
      </c>
      <c r="N13" s="10">
        <v>307</v>
      </c>
      <c r="O13" s="21">
        <v>3.18</v>
      </c>
      <c r="P13" s="21">
        <v>0.53400000000000003</v>
      </c>
      <c r="Q13" s="21">
        <v>0.25</v>
      </c>
      <c r="R13" s="21">
        <v>0</v>
      </c>
      <c r="S13" s="21">
        <v>0</v>
      </c>
    </row>
    <row r="14" spans="1:31" x14ac:dyDescent="0.35">
      <c r="A14" s="7" t="s">
        <v>24</v>
      </c>
      <c r="B14" s="10">
        <v>5335</v>
      </c>
      <c r="C14" s="23">
        <v>7.9000000000000001E-2</v>
      </c>
      <c r="D14" s="21">
        <v>1.9</v>
      </c>
      <c r="E14" s="10">
        <v>33559</v>
      </c>
      <c r="F14" s="10">
        <v>830</v>
      </c>
      <c r="G14" s="21">
        <v>4.2999999999999997E-2</v>
      </c>
      <c r="H14" s="21">
        <v>18.5</v>
      </c>
      <c r="I14" s="21">
        <v>0.82099999999999995</v>
      </c>
      <c r="J14" s="21">
        <v>148.9</v>
      </c>
      <c r="K14" s="21">
        <v>20.8</v>
      </c>
      <c r="L14" s="21">
        <v>4.2999999999999997E-2</v>
      </c>
      <c r="M14" s="21">
        <v>0.92400000000000004</v>
      </c>
      <c r="N14" s="10">
        <v>0</v>
      </c>
      <c r="O14" s="21">
        <v>2.83</v>
      </c>
      <c r="P14" s="21">
        <v>6.5000000000000002E-2</v>
      </c>
      <c r="Q14" s="21">
        <v>0.25</v>
      </c>
      <c r="R14" s="21">
        <v>0.74</v>
      </c>
      <c r="S14" s="21">
        <v>0</v>
      </c>
    </row>
    <row r="15" spans="1:31" x14ac:dyDescent="0.35">
      <c r="A15" s="7" t="s">
        <v>25</v>
      </c>
      <c r="B15" s="10">
        <v>4874</v>
      </c>
      <c r="C15" s="23">
        <v>7.9000000000000001E-2</v>
      </c>
      <c r="D15" s="21">
        <v>2.72</v>
      </c>
      <c r="E15" s="10">
        <v>55076</v>
      </c>
      <c r="F15" s="10">
        <v>707</v>
      </c>
      <c r="G15" s="21">
        <v>0.33400000000000002</v>
      </c>
      <c r="H15" s="21">
        <v>21</v>
      </c>
      <c r="I15" s="21">
        <v>0.82299999999999995</v>
      </c>
      <c r="J15" s="21">
        <v>147.6</v>
      </c>
      <c r="K15" s="21">
        <v>20.8</v>
      </c>
      <c r="L15" s="21">
        <v>0.33500000000000002</v>
      </c>
      <c r="M15" s="21">
        <v>0.92800000000000005</v>
      </c>
      <c r="N15" s="10">
        <v>83</v>
      </c>
      <c r="O15" s="21">
        <v>2.98</v>
      </c>
      <c r="P15" s="21">
        <v>0.48299999999999998</v>
      </c>
      <c r="Q15" s="21">
        <v>0.25</v>
      </c>
      <c r="R15" s="21">
        <v>2.8</v>
      </c>
      <c r="S15" s="21">
        <v>0</v>
      </c>
    </row>
    <row r="16" spans="1:31" x14ac:dyDescent="0.35">
      <c r="A16" s="7" t="s">
        <v>26</v>
      </c>
      <c r="B16" s="10">
        <v>5247</v>
      </c>
      <c r="C16" s="23">
        <v>9.4E-2</v>
      </c>
      <c r="D16" s="21">
        <v>2.02</v>
      </c>
      <c r="E16" s="10">
        <v>40784</v>
      </c>
      <c r="F16" s="10">
        <v>811</v>
      </c>
      <c r="G16" s="21">
        <v>0.379</v>
      </c>
      <c r="H16" s="21">
        <v>23.5</v>
      </c>
      <c r="I16" s="21">
        <v>0.83499999999999996</v>
      </c>
      <c r="J16" s="21">
        <v>146.6</v>
      </c>
      <c r="K16" s="21">
        <v>23.8</v>
      </c>
      <c r="L16" s="21">
        <v>0.35899999999999999</v>
      </c>
      <c r="M16" s="21">
        <v>0.74099999999999999</v>
      </c>
      <c r="N16" s="10">
        <v>348</v>
      </c>
      <c r="O16" s="21">
        <v>3.67</v>
      </c>
      <c r="P16" s="21">
        <v>0.53100000000000003</v>
      </c>
      <c r="Q16" s="21">
        <v>0.75</v>
      </c>
      <c r="R16" s="21">
        <v>1.67</v>
      </c>
      <c r="S16" s="21">
        <v>3.9</v>
      </c>
    </row>
    <row r="17" spans="1:19" x14ac:dyDescent="0.35">
      <c r="A17" s="7" t="s">
        <v>27</v>
      </c>
      <c r="B17" s="10">
        <v>5181</v>
      </c>
      <c r="C17" s="23">
        <v>9.5000000000000001E-2</v>
      </c>
      <c r="D17" s="21">
        <v>2.15</v>
      </c>
      <c r="E17" s="10">
        <v>43981</v>
      </c>
      <c r="F17" s="10">
        <v>796</v>
      </c>
      <c r="G17" s="21">
        <v>0.378</v>
      </c>
      <c r="H17" s="21">
        <v>23.6</v>
      </c>
      <c r="I17" s="21">
        <v>0.83499999999999996</v>
      </c>
      <c r="J17" s="21">
        <v>146.1</v>
      </c>
      <c r="K17" s="21">
        <v>19.600000000000001</v>
      </c>
      <c r="L17" s="21">
        <v>0.36</v>
      </c>
      <c r="M17" s="21">
        <v>0.78400000000000003</v>
      </c>
      <c r="N17" s="10">
        <v>351</v>
      </c>
      <c r="O17" s="21">
        <v>3.69</v>
      </c>
      <c r="P17" s="21">
        <v>0.53500000000000003</v>
      </c>
      <c r="Q17" s="21">
        <v>0.76</v>
      </c>
      <c r="R17" s="21">
        <v>2.02</v>
      </c>
      <c r="S17" s="21">
        <v>6.9</v>
      </c>
    </row>
    <row r="18" spans="1:19" x14ac:dyDescent="0.35">
      <c r="A18" s="7" t="s">
        <v>28</v>
      </c>
      <c r="B18" s="10">
        <v>4876</v>
      </c>
      <c r="C18" s="23">
        <v>9.5000000000000001E-2</v>
      </c>
      <c r="D18" s="21">
        <v>2.63</v>
      </c>
      <c r="E18" s="10">
        <v>55811</v>
      </c>
      <c r="F18" s="10">
        <v>711</v>
      </c>
      <c r="G18" s="21">
        <v>0.378</v>
      </c>
      <c r="H18" s="21">
        <v>23.5</v>
      </c>
      <c r="I18" s="21">
        <v>0.83599999999999997</v>
      </c>
      <c r="J18" s="21">
        <v>146.80000000000001</v>
      </c>
      <c r="K18" s="21">
        <v>23.8</v>
      </c>
      <c r="L18" s="21">
        <v>0.35899999999999999</v>
      </c>
      <c r="M18" s="21">
        <v>0.72399999999999998</v>
      </c>
      <c r="N18" s="10">
        <v>348</v>
      </c>
      <c r="O18" s="21">
        <v>3.7</v>
      </c>
      <c r="P18" s="21">
        <v>0.53300000000000003</v>
      </c>
      <c r="Q18" s="21">
        <v>0.78</v>
      </c>
      <c r="R18" s="21">
        <v>2.95</v>
      </c>
      <c r="S18" s="21">
        <v>0</v>
      </c>
    </row>
    <row r="19" spans="1:19" x14ac:dyDescent="0.35">
      <c r="A19" s="7" t="s">
        <v>29</v>
      </c>
      <c r="B19" s="10">
        <v>5241</v>
      </c>
      <c r="C19" s="23">
        <v>9.7000000000000003E-2</v>
      </c>
      <c r="D19" s="21">
        <v>2.0299999999999998</v>
      </c>
      <c r="E19" s="10">
        <v>40936</v>
      </c>
      <c r="F19" s="10">
        <v>810</v>
      </c>
      <c r="G19" s="21">
        <v>0.38</v>
      </c>
      <c r="H19" s="21">
        <v>23.5</v>
      </c>
      <c r="I19" s="21">
        <v>0.83599999999999997</v>
      </c>
      <c r="J19" s="21">
        <v>146.69999999999999</v>
      </c>
      <c r="K19" s="21">
        <v>25.1</v>
      </c>
      <c r="L19" s="21">
        <v>0.35799999999999998</v>
      </c>
      <c r="M19" s="21">
        <v>0.74099999999999999</v>
      </c>
      <c r="N19" s="10">
        <v>348</v>
      </c>
      <c r="O19" s="21">
        <v>3.95</v>
      </c>
      <c r="P19" s="21">
        <v>0.52900000000000003</v>
      </c>
      <c r="Q19" s="21">
        <v>0.84</v>
      </c>
      <c r="R19" s="21">
        <v>1.69</v>
      </c>
      <c r="S19" s="21">
        <v>3.8</v>
      </c>
    </row>
    <row r="20" spans="1:19" x14ac:dyDescent="0.35">
      <c r="A20" s="7" t="s">
        <v>30</v>
      </c>
      <c r="B20" s="10">
        <v>5269</v>
      </c>
      <c r="C20" s="23">
        <v>0.09</v>
      </c>
      <c r="D20" s="21">
        <v>1.93</v>
      </c>
      <c r="E20" s="10">
        <v>37614</v>
      </c>
      <c r="F20" s="10">
        <v>826</v>
      </c>
      <c r="G20" s="21">
        <v>0.311</v>
      </c>
      <c r="H20" s="21">
        <v>21.3</v>
      </c>
      <c r="I20" s="21">
        <v>0.83899999999999997</v>
      </c>
      <c r="J20" s="21">
        <v>148</v>
      </c>
      <c r="K20" s="21">
        <v>22.8</v>
      </c>
      <c r="L20" s="21">
        <v>0.30299999999999999</v>
      </c>
      <c r="M20" s="21">
        <v>0.56799999999999995</v>
      </c>
      <c r="N20" s="10">
        <v>177</v>
      </c>
      <c r="O20" s="21">
        <v>3.54</v>
      </c>
      <c r="P20" s="21">
        <v>0.45600000000000002</v>
      </c>
      <c r="Q20" s="21">
        <v>0.62</v>
      </c>
      <c r="R20" s="21">
        <v>0</v>
      </c>
      <c r="S20" s="21">
        <v>2.6</v>
      </c>
    </row>
    <row r="21" spans="1:19" x14ac:dyDescent="0.35">
      <c r="A21" s="7" t="s">
        <v>31</v>
      </c>
      <c r="B21" s="10">
        <v>5015</v>
      </c>
      <c r="C21" s="23">
        <v>8.5999999999999993E-2</v>
      </c>
      <c r="D21" s="21">
        <v>2.33</v>
      </c>
      <c r="E21" s="10">
        <v>47450</v>
      </c>
      <c r="F21" s="10">
        <v>761</v>
      </c>
      <c r="G21" s="21">
        <v>0.29699999999999999</v>
      </c>
      <c r="H21" s="21">
        <v>21.3</v>
      </c>
      <c r="I21" s="21">
        <v>0.83699999999999997</v>
      </c>
      <c r="J21" s="21">
        <v>147.9</v>
      </c>
      <c r="K21" s="21">
        <v>21.8</v>
      </c>
      <c r="L21" s="21">
        <v>0.29199999999999998</v>
      </c>
      <c r="M21" s="21">
        <v>0.53400000000000003</v>
      </c>
      <c r="N21" s="10">
        <v>174</v>
      </c>
      <c r="O21" s="21">
        <v>3.84</v>
      </c>
      <c r="P21" s="21">
        <v>0.443</v>
      </c>
      <c r="Q21" s="21">
        <v>0.85</v>
      </c>
      <c r="R21" s="21">
        <v>0</v>
      </c>
      <c r="S21" s="21">
        <v>0</v>
      </c>
    </row>
    <row r="22" spans="1:19" x14ac:dyDescent="0.35">
      <c r="A22" s="7" t="s">
        <v>32</v>
      </c>
      <c r="B22" s="10">
        <v>5477</v>
      </c>
      <c r="C22" s="23">
        <v>8.6999999999999994E-2</v>
      </c>
      <c r="D22" s="21">
        <v>1.68</v>
      </c>
      <c r="E22" s="10">
        <v>28499</v>
      </c>
      <c r="F22" s="10">
        <v>891</v>
      </c>
      <c r="G22" s="21">
        <v>0.03</v>
      </c>
      <c r="H22" s="21">
        <v>18.399999999999999</v>
      </c>
      <c r="I22" s="21">
        <v>0.83599999999999997</v>
      </c>
      <c r="J22" s="21">
        <v>149.30000000000001</v>
      </c>
      <c r="K22" s="21">
        <v>22.8</v>
      </c>
      <c r="L22" s="21">
        <v>2.8000000000000001E-2</v>
      </c>
      <c r="M22" s="21">
        <v>0.51700000000000002</v>
      </c>
      <c r="N22" s="10">
        <v>0</v>
      </c>
      <c r="O22" s="21">
        <v>3.93</v>
      </c>
      <c r="P22" s="21">
        <v>4.5999999999999999E-2</v>
      </c>
      <c r="Q22" s="21">
        <v>1.1000000000000001</v>
      </c>
      <c r="R22" s="21">
        <v>0.47</v>
      </c>
      <c r="S22" s="21">
        <v>0</v>
      </c>
    </row>
    <row r="23" spans="1:19" x14ac:dyDescent="0.35">
      <c r="A23" s="7" t="s">
        <v>33</v>
      </c>
      <c r="B23" s="10">
        <v>5103</v>
      </c>
      <c r="C23" s="23">
        <v>8.6999999999999994E-2</v>
      </c>
      <c r="D23" s="21">
        <v>2.19</v>
      </c>
      <c r="E23" s="10">
        <v>42806</v>
      </c>
      <c r="F23" s="10">
        <v>781</v>
      </c>
      <c r="G23" s="21">
        <v>0.28100000000000003</v>
      </c>
      <c r="H23" s="21">
        <v>20.9</v>
      </c>
      <c r="I23" s="21">
        <v>0.83799999999999997</v>
      </c>
      <c r="J23" s="21">
        <v>148.1</v>
      </c>
      <c r="K23" s="21">
        <v>22.8</v>
      </c>
      <c r="L23" s="21">
        <v>0.27200000000000002</v>
      </c>
      <c r="M23" s="21">
        <v>0.52900000000000003</v>
      </c>
      <c r="N23" s="10">
        <v>79</v>
      </c>
      <c r="O23" s="21">
        <v>3.93</v>
      </c>
      <c r="P23" s="21">
        <v>0.41499999999999998</v>
      </c>
      <c r="Q23" s="21">
        <v>0.91</v>
      </c>
      <c r="R23" s="21">
        <v>1.73</v>
      </c>
      <c r="S23" s="21">
        <v>0</v>
      </c>
    </row>
    <row r="24" spans="1:19" x14ac:dyDescent="0.35">
      <c r="A24" s="7" t="s">
        <v>34</v>
      </c>
      <c r="B24" s="10">
        <v>5470</v>
      </c>
      <c r="C24" s="23">
        <v>8.3000000000000004E-2</v>
      </c>
      <c r="D24" s="21">
        <v>1.68</v>
      </c>
      <c r="E24" s="10">
        <v>28561</v>
      </c>
      <c r="F24" s="10">
        <v>890</v>
      </c>
      <c r="G24" s="21">
        <v>2.9000000000000001E-2</v>
      </c>
      <c r="H24" s="21">
        <v>18.5</v>
      </c>
      <c r="I24" s="21">
        <v>0.83499999999999996</v>
      </c>
      <c r="J24" s="21">
        <v>149.1</v>
      </c>
      <c r="K24" s="21">
        <v>21.8</v>
      </c>
      <c r="L24" s="21">
        <v>2.8000000000000001E-2</v>
      </c>
      <c r="M24" s="21">
        <v>0.51700000000000002</v>
      </c>
      <c r="N24" s="10">
        <v>0</v>
      </c>
      <c r="O24" s="21">
        <v>3.87</v>
      </c>
      <c r="P24" s="21">
        <v>4.5999999999999999E-2</v>
      </c>
      <c r="Q24" s="21">
        <v>1.05</v>
      </c>
      <c r="R24" s="21">
        <v>0</v>
      </c>
      <c r="S24" s="21">
        <v>0</v>
      </c>
    </row>
    <row r="25" spans="1:19" x14ac:dyDescent="0.35">
      <c r="A25" s="7" t="s">
        <v>35</v>
      </c>
      <c r="B25" s="10">
        <v>5708</v>
      </c>
      <c r="C25" s="23">
        <v>8.6999999999999994E-2</v>
      </c>
      <c r="D25" s="21">
        <v>1.42</v>
      </c>
      <c r="E25" s="10">
        <v>22415</v>
      </c>
      <c r="F25" s="10">
        <v>956</v>
      </c>
      <c r="G25" s="21">
        <v>3.2000000000000001E-2</v>
      </c>
      <c r="H25" s="21">
        <v>18.8</v>
      </c>
      <c r="I25" s="21">
        <v>0.83699999999999997</v>
      </c>
      <c r="J25" s="21">
        <v>149.30000000000001</v>
      </c>
      <c r="K25" s="21">
        <v>22.8</v>
      </c>
      <c r="L25" s="21">
        <v>0.03</v>
      </c>
      <c r="M25" s="21">
        <v>0.51800000000000002</v>
      </c>
      <c r="N25" s="10">
        <v>0</v>
      </c>
      <c r="O25" s="21">
        <v>3.93</v>
      </c>
      <c r="P25" s="21">
        <v>4.9000000000000002E-2</v>
      </c>
      <c r="Q25" s="21">
        <v>1.1000000000000001</v>
      </c>
      <c r="R25" s="21">
        <v>0</v>
      </c>
      <c r="S25" s="21">
        <v>2.4</v>
      </c>
    </row>
    <row r="26" spans="1:19" x14ac:dyDescent="0.35">
      <c r="A26" s="7" t="s">
        <v>36</v>
      </c>
      <c r="B26" s="10">
        <v>4450</v>
      </c>
      <c r="C26" s="23">
        <v>0.03</v>
      </c>
      <c r="D26" s="21">
        <v>3.37</v>
      </c>
      <c r="E26" s="10">
        <v>71869</v>
      </c>
      <c r="F26" s="10">
        <v>592</v>
      </c>
      <c r="G26" s="21">
        <v>0.29899999999999999</v>
      </c>
      <c r="H26" s="21">
        <v>36.799999999999997</v>
      </c>
      <c r="I26" s="21">
        <v>0.749</v>
      </c>
      <c r="J26" s="21">
        <v>141</v>
      </c>
      <c r="K26" s="21">
        <v>11.2</v>
      </c>
      <c r="L26" s="21">
        <v>0.40600000000000003</v>
      </c>
      <c r="M26" s="21">
        <v>0.997</v>
      </c>
      <c r="N26" s="10">
        <v>919</v>
      </c>
      <c r="O26" s="21">
        <v>3.14</v>
      </c>
      <c r="P26" s="21">
        <v>0.55800000000000005</v>
      </c>
      <c r="Q26" s="21">
        <v>0.14000000000000001</v>
      </c>
      <c r="R26" s="21">
        <v>0</v>
      </c>
      <c r="S26" s="21">
        <v>0</v>
      </c>
    </row>
    <row r="27" spans="1:19" x14ac:dyDescent="0.35">
      <c r="A27" s="7" t="s">
        <v>37</v>
      </c>
      <c r="B27" s="10">
        <v>4741</v>
      </c>
      <c r="C27" s="23">
        <v>0.10199999999999999</v>
      </c>
      <c r="D27" s="21">
        <v>2.81</v>
      </c>
      <c r="E27" s="10">
        <v>58533</v>
      </c>
      <c r="F27" s="10">
        <v>702</v>
      </c>
      <c r="G27" s="21">
        <v>0.46500000000000002</v>
      </c>
      <c r="H27" s="21">
        <v>24.7</v>
      </c>
      <c r="I27" s="21">
        <v>0.84</v>
      </c>
      <c r="J27" s="21">
        <v>142.9</v>
      </c>
      <c r="K27" s="21">
        <v>18</v>
      </c>
      <c r="L27" s="21">
        <v>0.45100000000000001</v>
      </c>
      <c r="M27" s="21">
        <v>0.98099999999999998</v>
      </c>
      <c r="N27" s="10">
        <v>512</v>
      </c>
      <c r="O27" s="21">
        <v>3.4</v>
      </c>
      <c r="P27" s="21">
        <v>0.57599999999999996</v>
      </c>
      <c r="Q27" s="21">
        <v>0.42</v>
      </c>
      <c r="R27" s="21">
        <v>3.05</v>
      </c>
      <c r="S27" s="21">
        <v>11</v>
      </c>
    </row>
    <row r="28" spans="1:19" x14ac:dyDescent="0.35">
      <c r="A28" s="5" t="s">
        <v>101</v>
      </c>
      <c r="B28" s="9"/>
      <c r="C28" s="3"/>
      <c r="D28" s="3"/>
      <c r="E28" s="3"/>
      <c r="F28" s="3"/>
      <c r="G28" s="3"/>
      <c r="H28" s="3"/>
      <c r="I28" s="3"/>
      <c r="J28" s="3"/>
      <c r="K28" s="3"/>
      <c r="L28" s="3"/>
      <c r="M28" s="3"/>
      <c r="N28" s="3"/>
      <c r="O28" s="3"/>
      <c r="P28" s="3"/>
      <c r="Q28" s="3"/>
      <c r="R28" s="3"/>
      <c r="S28" s="3"/>
    </row>
    <row r="29" spans="1:19" x14ac:dyDescent="0.35">
      <c r="A29" s="20" t="s">
        <v>99</v>
      </c>
      <c r="B29" s="16">
        <v>3000</v>
      </c>
      <c r="C29" s="22">
        <v>0</v>
      </c>
      <c r="D29" s="22">
        <v>1</v>
      </c>
      <c r="E29" s="16">
        <v>125000</v>
      </c>
      <c r="F29" s="16">
        <v>400</v>
      </c>
      <c r="G29" s="22">
        <v>0</v>
      </c>
      <c r="H29" s="22">
        <v>75</v>
      </c>
      <c r="I29" s="22">
        <v>0.6</v>
      </c>
      <c r="J29" s="22">
        <v>120</v>
      </c>
      <c r="K29" s="22">
        <v>10</v>
      </c>
      <c r="L29" s="22">
        <v>0</v>
      </c>
      <c r="M29" s="22">
        <v>0</v>
      </c>
      <c r="N29" s="16">
        <v>1300</v>
      </c>
      <c r="O29" s="22">
        <v>2</v>
      </c>
      <c r="P29" s="22">
        <v>0</v>
      </c>
      <c r="Q29" s="22">
        <v>0</v>
      </c>
      <c r="R29" s="22">
        <v>5</v>
      </c>
      <c r="S29" s="22">
        <v>20</v>
      </c>
    </row>
    <row r="30" spans="1:19" ht="15.75" customHeight="1" x14ac:dyDescent="0.35">
      <c r="A30" s="20" t="s">
        <v>100</v>
      </c>
      <c r="B30" s="16">
        <v>8500</v>
      </c>
      <c r="C30" s="22">
        <v>0.2</v>
      </c>
      <c r="D30" s="22">
        <v>5</v>
      </c>
      <c r="E30" s="16">
        <v>15000</v>
      </c>
      <c r="F30" s="16">
        <v>1200</v>
      </c>
      <c r="G30" s="22">
        <v>0.5</v>
      </c>
      <c r="H30" s="22">
        <v>0</v>
      </c>
      <c r="I30" s="22">
        <v>0.95</v>
      </c>
      <c r="J30" s="22">
        <v>200</v>
      </c>
      <c r="K30" s="22">
        <v>50</v>
      </c>
      <c r="L30" s="22">
        <v>0.5</v>
      </c>
      <c r="M30" s="22">
        <v>1</v>
      </c>
      <c r="N30" s="16">
        <v>0</v>
      </c>
      <c r="O30" s="22">
        <v>6</v>
      </c>
      <c r="P30" s="22">
        <v>6</v>
      </c>
      <c r="Q30" s="22">
        <v>1.5</v>
      </c>
      <c r="R30" s="22">
        <v>0</v>
      </c>
      <c r="S30" s="22">
        <v>0</v>
      </c>
    </row>
  </sheetData>
  <mergeCells count="1">
    <mergeCell ref="A6:A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27"/>
  <sheetViews>
    <sheetView workbookViewId="0">
      <selection activeCell="Z7" sqref="Z7"/>
    </sheetView>
  </sheetViews>
  <sheetFormatPr defaultRowHeight="14.5" x14ac:dyDescent="0.35"/>
  <cols>
    <col min="3" max="3" width="10.7265625" customWidth="1"/>
    <col min="4" max="4" width="10.54296875" customWidth="1"/>
    <col min="5" max="5" width="12.54296875" customWidth="1"/>
    <col min="6" max="6" width="12" customWidth="1"/>
    <col min="10" max="10" width="17.81640625" customWidth="1"/>
    <col min="11" max="11" width="12.81640625" customWidth="1"/>
  </cols>
  <sheetData>
    <row r="1" spans="1:43" x14ac:dyDescent="0.35">
      <c r="A1" s="5" t="s">
        <v>110</v>
      </c>
    </row>
    <row r="2" spans="1:43" x14ac:dyDescent="0.35">
      <c r="A2" t="s">
        <v>111</v>
      </c>
    </row>
    <row r="3" spans="1:43" x14ac:dyDescent="0.35">
      <c r="V3" s="5" t="s">
        <v>116</v>
      </c>
    </row>
    <row r="4" spans="1:43" x14ac:dyDescent="0.35">
      <c r="B4" s="3"/>
      <c r="C4" s="3"/>
      <c r="D4" s="3"/>
      <c r="E4" s="3"/>
      <c r="F4" s="3"/>
      <c r="G4" s="3"/>
      <c r="H4" s="3"/>
      <c r="I4" s="3"/>
      <c r="J4" s="3"/>
      <c r="K4" s="3"/>
      <c r="L4" s="3"/>
      <c r="M4" s="3"/>
      <c r="N4" s="3"/>
      <c r="O4" s="3"/>
      <c r="P4" s="3"/>
      <c r="Q4" s="3"/>
      <c r="R4" s="3"/>
      <c r="S4" s="3"/>
    </row>
    <row r="5" spans="1:43" x14ac:dyDescent="0.35">
      <c r="B5" s="3"/>
      <c r="C5" s="3"/>
      <c r="D5" s="3"/>
      <c r="E5" s="3"/>
      <c r="F5" s="3"/>
      <c r="G5" s="3"/>
      <c r="H5" s="3"/>
      <c r="I5" s="3"/>
      <c r="J5" s="3"/>
      <c r="K5" s="3"/>
      <c r="L5" s="3"/>
      <c r="M5" s="3"/>
      <c r="N5" s="3"/>
      <c r="O5" s="3"/>
      <c r="P5" s="3"/>
      <c r="Q5" s="3"/>
      <c r="R5" s="3"/>
      <c r="S5" s="3"/>
    </row>
    <row r="6" spans="1:43" x14ac:dyDescent="0.35">
      <c r="A6" s="30" t="s">
        <v>0</v>
      </c>
      <c r="B6" s="19">
        <v>1</v>
      </c>
      <c r="C6" s="19">
        <v>2</v>
      </c>
      <c r="D6" s="19">
        <v>3</v>
      </c>
      <c r="E6" s="19">
        <v>4</v>
      </c>
      <c r="F6" s="19">
        <v>5</v>
      </c>
      <c r="G6" s="19">
        <v>6</v>
      </c>
      <c r="H6" s="19">
        <v>7</v>
      </c>
      <c r="I6" s="19">
        <v>8</v>
      </c>
      <c r="J6" s="19">
        <v>9</v>
      </c>
      <c r="K6" s="19">
        <v>10</v>
      </c>
      <c r="L6" s="19">
        <v>11</v>
      </c>
      <c r="M6" s="19">
        <v>12</v>
      </c>
      <c r="N6" s="19">
        <v>13</v>
      </c>
      <c r="O6" s="19">
        <v>14</v>
      </c>
      <c r="P6" s="19">
        <v>15</v>
      </c>
      <c r="Q6" s="19">
        <v>16</v>
      </c>
      <c r="R6" s="19">
        <v>17</v>
      </c>
      <c r="S6" s="19">
        <v>18</v>
      </c>
      <c r="V6" s="30" t="s">
        <v>0</v>
      </c>
      <c r="W6" s="31"/>
      <c r="X6" s="32"/>
      <c r="Y6" s="8" t="s">
        <v>19</v>
      </c>
      <c r="Z6" s="8" t="s">
        <v>20</v>
      </c>
      <c r="AA6" s="8" t="s">
        <v>21</v>
      </c>
      <c r="AB6" s="8" t="s">
        <v>22</v>
      </c>
      <c r="AC6" s="8" t="s">
        <v>23</v>
      </c>
      <c r="AD6" s="8" t="s">
        <v>24</v>
      </c>
      <c r="AE6" s="8" t="s">
        <v>25</v>
      </c>
      <c r="AF6" s="8" t="s">
        <v>26</v>
      </c>
      <c r="AG6" s="8" t="s">
        <v>27</v>
      </c>
      <c r="AH6" s="8" t="s">
        <v>28</v>
      </c>
      <c r="AI6" s="8" t="s">
        <v>29</v>
      </c>
      <c r="AJ6" s="8" t="s">
        <v>30</v>
      </c>
      <c r="AK6" s="8" t="s">
        <v>31</v>
      </c>
      <c r="AL6" s="8" t="s">
        <v>32</v>
      </c>
      <c r="AM6" s="8" t="s">
        <v>33</v>
      </c>
      <c r="AN6" s="8" t="s">
        <v>34</v>
      </c>
      <c r="AO6" s="8" t="s">
        <v>35</v>
      </c>
      <c r="AP6" s="8" t="s">
        <v>36</v>
      </c>
      <c r="AQ6" s="8" t="s">
        <v>37</v>
      </c>
    </row>
    <row r="7" spans="1:43" x14ac:dyDescent="0.35">
      <c r="A7" s="31"/>
      <c r="B7" s="19" t="s">
        <v>1</v>
      </c>
      <c r="C7" s="19" t="s">
        <v>16</v>
      </c>
      <c r="D7" s="19" t="s">
        <v>5</v>
      </c>
      <c r="E7" s="19" t="s">
        <v>6</v>
      </c>
      <c r="F7" s="19" t="s">
        <v>81</v>
      </c>
      <c r="G7" s="19" t="s">
        <v>2</v>
      </c>
      <c r="H7" s="19" t="s">
        <v>7</v>
      </c>
      <c r="I7" s="19" t="s">
        <v>13</v>
      </c>
      <c r="J7" s="19" t="s">
        <v>82</v>
      </c>
      <c r="K7" s="19" t="s">
        <v>83</v>
      </c>
      <c r="L7" s="19" t="s">
        <v>14</v>
      </c>
      <c r="M7" s="19" t="s">
        <v>15</v>
      </c>
      <c r="N7" s="19" t="s">
        <v>84</v>
      </c>
      <c r="O7" s="19" t="s">
        <v>8</v>
      </c>
      <c r="P7" s="19" t="s">
        <v>9</v>
      </c>
      <c r="Q7" s="19" t="s">
        <v>10</v>
      </c>
      <c r="R7" s="19" t="s">
        <v>11</v>
      </c>
      <c r="S7" s="19" t="s">
        <v>12</v>
      </c>
      <c r="V7" s="19">
        <v>1</v>
      </c>
      <c r="W7" s="19" t="s">
        <v>1</v>
      </c>
      <c r="X7" s="19" t="s">
        <v>17</v>
      </c>
      <c r="Y7" s="23">
        <f ca="1">OFFSET($B$9,COLUMN(Y6)-COLUMN($Y6),ROW(V7)-ROW(V$7))</f>
        <v>0.36199999999999999</v>
      </c>
      <c r="Z7" s="23">
        <f t="shared" ref="Z7:AQ21" ca="1" si="0">OFFSET($B$9,COLUMN(Z6)-COLUMN($Y6),ROW(W7)-ROW(W$7))</f>
        <v>0.43490909090909091</v>
      </c>
      <c r="AA7" s="23">
        <f t="shared" ca="1" si="0"/>
        <v>0.46200000000000002</v>
      </c>
      <c r="AB7" s="23">
        <f t="shared" ca="1" si="0"/>
        <v>0.36654545454545456</v>
      </c>
      <c r="AC7" s="23">
        <f t="shared" ca="1" si="0"/>
        <v>0.27763636363636363</v>
      </c>
      <c r="AD7" s="23">
        <f t="shared" ca="1" si="0"/>
        <v>0.42454545454545456</v>
      </c>
      <c r="AE7" s="23">
        <f t="shared" ca="1" si="0"/>
        <v>0.34072727272727271</v>
      </c>
      <c r="AF7" s="23">
        <f t="shared" ca="1" si="0"/>
        <v>0.40854545454545454</v>
      </c>
      <c r="AG7" s="23">
        <f t="shared" ca="1" si="0"/>
        <v>0.39654545454545453</v>
      </c>
      <c r="AH7" s="23">
        <f t="shared" ca="1" si="0"/>
        <v>0.34109090909090911</v>
      </c>
      <c r="AI7" s="23">
        <f t="shared" ca="1" si="0"/>
        <v>0.40745454545454546</v>
      </c>
      <c r="AJ7" s="23">
        <f t="shared" ca="1" si="0"/>
        <v>0.41254545454545455</v>
      </c>
      <c r="AK7" s="23">
        <f t="shared" ca="1" si="0"/>
        <v>0.36636363636363639</v>
      </c>
      <c r="AL7" s="23">
        <f t="shared" ca="1" si="0"/>
        <v>0.45036363636363635</v>
      </c>
      <c r="AM7" s="23">
        <f t="shared" ca="1" si="0"/>
        <v>0.38236363636363635</v>
      </c>
      <c r="AN7" s="23">
        <f t="shared" ca="1" si="0"/>
        <v>0.4490909090909091</v>
      </c>
      <c r="AO7" s="23">
        <f t="shared" ca="1" si="0"/>
        <v>0.49236363636363634</v>
      </c>
      <c r="AP7" s="23">
        <f t="shared" ca="1" si="0"/>
        <v>0.26363636363636361</v>
      </c>
      <c r="AQ7" s="23">
        <f t="shared" ca="1" si="0"/>
        <v>0.31654545454545452</v>
      </c>
    </row>
    <row r="8" spans="1:43" x14ac:dyDescent="0.35">
      <c r="A8" s="32"/>
      <c r="B8" s="19" t="s">
        <v>17</v>
      </c>
      <c r="C8" s="19" t="s">
        <v>17</v>
      </c>
      <c r="D8" s="19" t="s">
        <v>17</v>
      </c>
      <c r="E8" s="19" t="s">
        <v>18</v>
      </c>
      <c r="F8" s="19" t="s">
        <v>17</v>
      </c>
      <c r="G8" s="19" t="s">
        <v>17</v>
      </c>
      <c r="H8" s="19" t="s">
        <v>18</v>
      </c>
      <c r="I8" s="19" t="s">
        <v>17</v>
      </c>
      <c r="J8" s="19" t="s">
        <v>17</v>
      </c>
      <c r="K8" s="19" t="s">
        <v>17</v>
      </c>
      <c r="L8" s="19" t="s">
        <v>17</v>
      </c>
      <c r="M8" s="19" t="s">
        <v>17</v>
      </c>
      <c r="N8" s="19" t="s">
        <v>18</v>
      </c>
      <c r="O8" s="19" t="s">
        <v>17</v>
      </c>
      <c r="P8" s="19" t="s">
        <v>17</v>
      </c>
      <c r="Q8" s="19" t="s">
        <v>17</v>
      </c>
      <c r="R8" s="19" t="s">
        <v>18</v>
      </c>
      <c r="S8" s="19" t="s">
        <v>18</v>
      </c>
      <c r="V8" s="19">
        <v>2</v>
      </c>
      <c r="W8" s="19" t="s">
        <v>16</v>
      </c>
      <c r="X8" s="19" t="s">
        <v>17</v>
      </c>
      <c r="Y8" s="23">
        <f t="shared" ref="Y8:Y24" ca="1" si="1">OFFSET($B$9,COLUMN(Y7)-COLUMN($Y7),ROW(V8)-ROW(V$7))</f>
        <v>0.48499999999999999</v>
      </c>
      <c r="Z8" s="23">
        <f t="shared" ca="1" si="0"/>
        <v>0.48499999999999999</v>
      </c>
      <c r="AA8" s="23">
        <f t="shared" ca="1" si="0"/>
        <v>0.48499999999999999</v>
      </c>
      <c r="AB8" s="23">
        <f t="shared" ca="1" si="0"/>
        <v>0.41</v>
      </c>
      <c r="AC8" s="23">
        <f t="shared" ca="1" si="0"/>
        <v>0.39499999999999996</v>
      </c>
      <c r="AD8" s="23">
        <f t="shared" ca="1" si="0"/>
        <v>0.39499999999999996</v>
      </c>
      <c r="AE8" s="23">
        <f t="shared" ca="1" si="0"/>
        <v>0.39499999999999996</v>
      </c>
      <c r="AF8" s="23">
        <f t="shared" ca="1" si="0"/>
        <v>0.47</v>
      </c>
      <c r="AG8" s="23">
        <f t="shared" ca="1" si="0"/>
        <v>0.47499999999999998</v>
      </c>
      <c r="AH8" s="23">
        <f t="shared" ca="1" si="0"/>
        <v>0.47499999999999998</v>
      </c>
      <c r="AI8" s="23">
        <f t="shared" ca="1" si="0"/>
        <v>0.48499999999999999</v>
      </c>
      <c r="AJ8" s="23">
        <f t="shared" ca="1" si="0"/>
        <v>0.44999999999999996</v>
      </c>
      <c r="AK8" s="23">
        <f t="shared" ca="1" si="0"/>
        <v>0.42999999999999994</v>
      </c>
      <c r="AL8" s="23">
        <f t="shared" ca="1" si="0"/>
        <v>0.43499999999999994</v>
      </c>
      <c r="AM8" s="23">
        <f t="shared" ca="1" si="0"/>
        <v>0.43499999999999994</v>
      </c>
      <c r="AN8" s="23">
        <f t="shared" ca="1" si="0"/>
        <v>0.41499999999999998</v>
      </c>
      <c r="AO8" s="23">
        <f t="shared" ca="1" si="0"/>
        <v>0.43499999999999994</v>
      </c>
      <c r="AP8" s="23">
        <f t="shared" ca="1" si="0"/>
        <v>0.15</v>
      </c>
      <c r="AQ8" s="23">
        <f t="shared" ca="1" si="0"/>
        <v>0.5099999999999999</v>
      </c>
    </row>
    <row r="9" spans="1:43" x14ac:dyDescent="0.35">
      <c r="A9" s="7" t="s">
        <v>19</v>
      </c>
      <c r="B9" s="23">
        <f>('Table7-Evaluation'!B9-'Table7-Evaluation'!B$29)/('Table7-Evaluation'!B$30-'Table7-Evaluation'!B$29)</f>
        <v>0.36199999999999999</v>
      </c>
      <c r="C9" s="23">
        <f>('Table7-Evaluation'!C9-'Table7-Evaluation'!C$29)/('Table7-Evaluation'!C$30-'Table7-Evaluation'!C$29)</f>
        <v>0.48499999999999999</v>
      </c>
      <c r="D9" s="23">
        <f>('Table7-Evaluation'!D9-'Table7-Evaluation'!D$29)/('Table7-Evaluation'!D$30-'Table7-Evaluation'!D$29)</f>
        <v>0.27749999999999997</v>
      </c>
      <c r="E9" s="23">
        <f>('Table7-Evaluation'!E9-'Table7-Evaluation'!E$29)/('Table7-Evaluation'!E$30-'Table7-Evaluation'!E$29)</f>
        <v>0.80273636363636358</v>
      </c>
      <c r="F9" s="23">
        <f>('Table7-Evaluation'!F9-'Table7-Evaluation'!F$29)/('Table7-Evaluation'!F$30-'Table7-Evaluation'!F$29)</f>
        <v>0.46124999999999999</v>
      </c>
      <c r="G9" s="23">
        <f>('Table7-Evaluation'!G9-'Table7-Evaluation'!G$29)/('Table7-Evaluation'!G$30-'Table7-Evaluation'!G$29)</f>
        <v>0.318</v>
      </c>
      <c r="H9" s="23">
        <f>('Table7-Evaluation'!H9-'Table7-Evaluation'!H$29)/('Table7-Evaluation'!H$30-'Table7-Evaluation'!H$29)</f>
        <v>0.69733333333333325</v>
      </c>
      <c r="I9" s="23">
        <f>('Table7-Evaluation'!I9-'Table7-Evaluation'!I$29)/('Table7-Evaluation'!I$30-'Table7-Evaluation'!I$29)</f>
        <v>0.63714285714285712</v>
      </c>
      <c r="J9" s="23">
        <f>('Table7-Evaluation'!J9-'Table7-Evaluation'!J$29)/('Table7-Evaluation'!J$30-'Table7-Evaluation'!J$29)</f>
        <v>0.35625000000000001</v>
      </c>
      <c r="K9" s="23">
        <f>('Table7-Evaluation'!K9-'Table7-Evaluation'!K$29)/('Table7-Evaluation'!K$30-'Table7-Evaluation'!K$29)</f>
        <v>0.46250000000000002</v>
      </c>
      <c r="L9" s="23">
        <f>('Table7-Evaluation'!L9-'Table7-Evaluation'!L$29)/('Table7-Evaluation'!L$30-'Table7-Evaluation'!L$29)</f>
        <v>0.27800000000000002</v>
      </c>
      <c r="M9" s="23">
        <f>('Table7-Evaluation'!M9-'Table7-Evaluation'!M$29)/('Table7-Evaluation'!M$30-'Table7-Evaluation'!M$29)</f>
        <v>0.78600000000000003</v>
      </c>
      <c r="N9" s="23">
        <f>('Table7-Evaluation'!N9-'Table7-Evaluation'!N$29)/('Table7-Evaluation'!N$30-'Table7-Evaluation'!N$29)</f>
        <v>0.96230769230769231</v>
      </c>
      <c r="O9" s="23">
        <f>('Table7-Evaluation'!O9-'Table7-Evaluation'!O$29)/('Table7-Evaluation'!O$30-'Table7-Evaluation'!O$29)</f>
        <v>0.41500000000000004</v>
      </c>
      <c r="P9" s="23">
        <f>('Table7-Evaluation'!P9-'Table7-Evaluation'!P$29)/('Table7-Evaluation'!P$30-'Table7-Evaluation'!P$29)</f>
        <v>3.5166666666666666E-2</v>
      </c>
      <c r="Q9" s="23">
        <f>('Table7-Evaluation'!Q9-'Table7-Evaluation'!Q$29)/('Table7-Evaluation'!Q$30-'Table7-Evaluation'!Q$29)</f>
        <v>0.48</v>
      </c>
      <c r="R9" s="23">
        <f>('Table7-Evaluation'!R9-'Table7-Evaluation'!R$29)/('Table7-Evaluation'!R$30-'Table7-Evaluation'!R$29)</f>
        <v>0.98599999999999999</v>
      </c>
      <c r="S9" s="23">
        <f>('Table7-Evaluation'!S9-'Table7-Evaluation'!S$29)/('Table7-Evaluation'!S$30-'Table7-Evaluation'!S$29)</f>
        <v>1</v>
      </c>
      <c r="V9" s="19">
        <v>3</v>
      </c>
      <c r="W9" s="19" t="s">
        <v>5</v>
      </c>
      <c r="X9" s="19" t="s">
        <v>17</v>
      </c>
      <c r="Y9" s="23">
        <f t="shared" ca="1" si="1"/>
        <v>0.27749999999999997</v>
      </c>
      <c r="Z9" s="23">
        <f t="shared" ca="1" si="0"/>
        <v>0.16749999999999998</v>
      </c>
      <c r="AA9" s="23">
        <f t="shared" ca="1" si="0"/>
        <v>0.11499999999999999</v>
      </c>
      <c r="AB9" s="23">
        <f t="shared" ca="1" si="0"/>
        <v>0.3075</v>
      </c>
      <c r="AC9" s="23">
        <f t="shared" ca="1" si="0"/>
        <v>0.54500000000000004</v>
      </c>
      <c r="AD9" s="23">
        <f t="shared" ca="1" si="0"/>
        <v>0.22499999999999998</v>
      </c>
      <c r="AE9" s="23">
        <f t="shared" ca="1" si="0"/>
        <v>0.43000000000000005</v>
      </c>
      <c r="AF9" s="23">
        <f t="shared" ca="1" si="0"/>
        <v>0.255</v>
      </c>
      <c r="AG9" s="23">
        <f t="shared" ca="1" si="0"/>
        <v>0.28749999999999998</v>
      </c>
      <c r="AH9" s="23">
        <f t="shared" ca="1" si="0"/>
        <v>0.40749999999999997</v>
      </c>
      <c r="AI9" s="23">
        <f t="shared" ca="1" si="0"/>
        <v>0.25749999999999995</v>
      </c>
      <c r="AJ9" s="23">
        <f t="shared" ca="1" si="0"/>
        <v>0.23249999999999998</v>
      </c>
      <c r="AK9" s="23">
        <f t="shared" ca="1" si="0"/>
        <v>0.33250000000000002</v>
      </c>
      <c r="AL9" s="23">
        <f t="shared" ca="1" si="0"/>
        <v>0.16999999999999998</v>
      </c>
      <c r="AM9" s="23">
        <f t="shared" ca="1" si="0"/>
        <v>0.29749999999999999</v>
      </c>
      <c r="AN9" s="23">
        <f t="shared" ca="1" si="0"/>
        <v>0.16999999999999998</v>
      </c>
      <c r="AO9" s="23">
        <f t="shared" ca="1" si="0"/>
        <v>0.10499999999999998</v>
      </c>
      <c r="AP9" s="23">
        <f t="shared" ca="1" si="0"/>
        <v>0.59250000000000003</v>
      </c>
      <c r="AQ9" s="23">
        <f t="shared" ca="1" si="0"/>
        <v>0.45250000000000001</v>
      </c>
    </row>
    <row r="10" spans="1:43" x14ac:dyDescent="0.35">
      <c r="A10" s="7" t="s">
        <v>20</v>
      </c>
      <c r="B10" s="23">
        <f>('Table7-Evaluation'!B10-'Table7-Evaluation'!B$29)/('Table7-Evaluation'!B$30-'Table7-Evaluation'!B$29)</f>
        <v>0.43490909090909091</v>
      </c>
      <c r="C10" s="23">
        <f>('Table7-Evaluation'!C10-'Table7-Evaluation'!C$29)/('Table7-Evaluation'!C$30-'Table7-Evaluation'!C$29)</f>
        <v>0.48499999999999999</v>
      </c>
      <c r="D10" s="23">
        <f>('Table7-Evaluation'!D10-'Table7-Evaluation'!D$29)/('Table7-Evaluation'!D$30-'Table7-Evaluation'!D$29)</f>
        <v>0.16749999999999998</v>
      </c>
      <c r="E10" s="23">
        <f>('Table7-Evaluation'!E10-'Table7-Evaluation'!E$29)/('Table7-Evaluation'!E$30-'Table7-Evaluation'!E$29)</f>
        <v>0.86739999999999995</v>
      </c>
      <c r="F10" s="23">
        <f>('Table7-Evaluation'!F10-'Table7-Evaluation'!F$29)/('Table7-Evaluation'!F$30-'Table7-Evaluation'!F$29)</f>
        <v>0.58374999999999999</v>
      </c>
      <c r="G10" s="23">
        <f>('Table7-Evaluation'!G10-'Table7-Evaluation'!G$29)/('Table7-Evaluation'!G$30-'Table7-Evaluation'!G$29)</f>
        <v>0.34200000000000003</v>
      </c>
      <c r="H10" s="23">
        <f>('Table7-Evaluation'!H10-'Table7-Evaluation'!H$29)/('Table7-Evaluation'!H$30-'Table7-Evaluation'!H$29)</f>
        <v>0.69199999999999995</v>
      </c>
      <c r="I10" s="23">
        <f>('Table7-Evaluation'!I10-'Table7-Evaluation'!I$29)/('Table7-Evaluation'!I$30-'Table7-Evaluation'!I$29)</f>
        <v>0.63714285714285712</v>
      </c>
      <c r="J10" s="23">
        <f>('Table7-Evaluation'!J10-'Table7-Evaluation'!J$29)/('Table7-Evaluation'!J$30-'Table7-Evaluation'!J$29)</f>
        <v>0.36750000000000005</v>
      </c>
      <c r="K10" s="23">
        <f>('Table7-Evaluation'!K10-'Table7-Evaluation'!K$29)/('Table7-Evaluation'!K$30-'Table7-Evaluation'!K$29)</f>
        <v>0.51</v>
      </c>
      <c r="L10" s="23">
        <f>('Table7-Evaluation'!L10-'Table7-Evaluation'!L$29)/('Table7-Evaluation'!L$30-'Table7-Evaluation'!L$29)</f>
        <v>0.29199999999999998</v>
      </c>
      <c r="M10" s="23">
        <f>('Table7-Evaluation'!M10-'Table7-Evaluation'!M$29)/('Table7-Evaluation'!M$30-'Table7-Evaluation'!M$29)</f>
        <v>0.42</v>
      </c>
      <c r="N10" s="23">
        <f>('Table7-Evaluation'!N10-'Table7-Evaluation'!N$29)/('Table7-Evaluation'!N$30-'Table7-Evaluation'!N$29)</f>
        <v>0.94538461538461538</v>
      </c>
      <c r="O10" s="23">
        <f>('Table7-Evaluation'!O10-'Table7-Evaluation'!O$29)/('Table7-Evaluation'!O$30-'Table7-Evaluation'!O$29)</f>
        <v>0.46750000000000003</v>
      </c>
      <c r="P10" s="23">
        <f>('Table7-Evaluation'!P10-'Table7-Evaluation'!P$29)/('Table7-Evaluation'!P$30-'Table7-Evaluation'!P$29)</f>
        <v>3.9E-2</v>
      </c>
      <c r="Q10" s="23">
        <f>('Table7-Evaluation'!Q10-'Table7-Evaluation'!Q$29)/('Table7-Evaluation'!Q$30-'Table7-Evaluation'!Q$29)</f>
        <v>0.53333333333333333</v>
      </c>
      <c r="R10" s="23">
        <f>('Table7-Evaluation'!R10-'Table7-Evaluation'!R$29)/('Table7-Evaluation'!R$30-'Table7-Evaluation'!R$29)</f>
        <v>0.91199999999999992</v>
      </c>
      <c r="S10" s="23">
        <f>('Table7-Evaluation'!S10-'Table7-Evaluation'!S$29)/('Table7-Evaluation'!S$30-'Table7-Evaluation'!S$29)</f>
        <v>0.85</v>
      </c>
      <c r="V10" s="19">
        <v>4</v>
      </c>
      <c r="W10" s="19" t="s">
        <v>6</v>
      </c>
      <c r="X10" s="19" t="s">
        <v>18</v>
      </c>
      <c r="Y10" s="23">
        <f t="shared" ca="1" si="1"/>
        <v>0.80273636363636358</v>
      </c>
      <c r="Z10" s="23">
        <f t="shared" ca="1" si="0"/>
        <v>0.86739999999999995</v>
      </c>
      <c r="AA10" s="23">
        <f t="shared" ca="1" si="0"/>
        <v>0.91661818181818178</v>
      </c>
      <c r="AB10" s="23">
        <f t="shared" ca="1" si="0"/>
        <v>0.73924545454545454</v>
      </c>
      <c r="AC10" s="23">
        <f t="shared" ca="1" si="0"/>
        <v>0.52827272727272723</v>
      </c>
      <c r="AD10" s="23">
        <f t="shared" ca="1" si="0"/>
        <v>0.83128181818181823</v>
      </c>
      <c r="AE10" s="23">
        <f t="shared" ca="1" si="0"/>
        <v>0.63567272727272728</v>
      </c>
      <c r="AF10" s="23">
        <f t="shared" ca="1" si="0"/>
        <v>0.76559999999999995</v>
      </c>
      <c r="AG10" s="23">
        <f t="shared" ca="1" si="0"/>
        <v>0.73653636363636366</v>
      </c>
      <c r="AH10" s="23">
        <f t="shared" ca="1" si="0"/>
        <v>0.62899090909090904</v>
      </c>
      <c r="AI10" s="23">
        <f t="shared" ca="1" si="0"/>
        <v>0.7642181818181818</v>
      </c>
      <c r="AJ10" s="23">
        <f t="shared" ca="1" si="0"/>
        <v>0.7944181818181818</v>
      </c>
      <c r="AK10" s="23">
        <f t="shared" ca="1" si="0"/>
        <v>0.70499999999999996</v>
      </c>
      <c r="AL10" s="23">
        <f t="shared" ca="1" si="0"/>
        <v>0.87728181818181816</v>
      </c>
      <c r="AM10" s="23">
        <f t="shared" ca="1" si="0"/>
        <v>0.74721818181818178</v>
      </c>
      <c r="AN10" s="23">
        <f t="shared" ca="1" si="0"/>
        <v>0.87671818181818184</v>
      </c>
      <c r="AO10" s="23">
        <f t="shared" ca="1" si="0"/>
        <v>0.93259090909090914</v>
      </c>
      <c r="AP10" s="23">
        <f t="shared" ca="1" si="0"/>
        <v>0.48300909090909089</v>
      </c>
      <c r="AQ10" s="23">
        <f t="shared" ca="1" si="0"/>
        <v>0.60424545454545453</v>
      </c>
    </row>
    <row r="11" spans="1:43" x14ac:dyDescent="0.35">
      <c r="A11" s="7" t="s">
        <v>21</v>
      </c>
      <c r="B11" s="23">
        <f>('Table7-Evaluation'!B11-'Table7-Evaluation'!B$29)/('Table7-Evaluation'!B$30-'Table7-Evaluation'!B$29)</f>
        <v>0.46200000000000002</v>
      </c>
      <c r="C11" s="23">
        <f>('Table7-Evaluation'!C11-'Table7-Evaluation'!C$29)/('Table7-Evaluation'!C$30-'Table7-Evaluation'!C$29)</f>
        <v>0.48499999999999999</v>
      </c>
      <c r="D11" s="23">
        <f>('Table7-Evaluation'!D11-'Table7-Evaluation'!D$29)/('Table7-Evaluation'!D$30-'Table7-Evaluation'!D$29)</f>
        <v>0.11499999999999999</v>
      </c>
      <c r="E11" s="23">
        <f>('Table7-Evaluation'!E11-'Table7-Evaluation'!E$29)/('Table7-Evaluation'!E$30-'Table7-Evaluation'!E$29)</f>
        <v>0.91661818181818178</v>
      </c>
      <c r="F11" s="23">
        <f>('Table7-Evaluation'!F11-'Table7-Evaluation'!F$29)/('Table7-Evaluation'!F$30-'Table7-Evaluation'!F$29)</f>
        <v>0.65</v>
      </c>
      <c r="G11" s="23">
        <f>('Table7-Evaluation'!G11-'Table7-Evaluation'!G$29)/('Table7-Evaluation'!G$30-'Table7-Evaluation'!G$29)</f>
        <v>0.28799999999999998</v>
      </c>
      <c r="H11" s="23">
        <f>('Table7-Evaluation'!H11-'Table7-Evaluation'!H$29)/('Table7-Evaluation'!H$30-'Table7-Evaluation'!H$29)</f>
        <v>0.69199999999999995</v>
      </c>
      <c r="I11" s="23">
        <f>('Table7-Evaluation'!I11-'Table7-Evaluation'!I$29)/('Table7-Evaluation'!I$30-'Table7-Evaluation'!I$29)</f>
        <v>0.63714285714285712</v>
      </c>
      <c r="J11" s="23">
        <f>('Table7-Evaluation'!J11-'Table7-Evaluation'!J$29)/('Table7-Evaluation'!J$30-'Table7-Evaluation'!J$29)</f>
        <v>0.38000000000000006</v>
      </c>
      <c r="K11" s="23">
        <f>('Table7-Evaluation'!K11-'Table7-Evaluation'!K$29)/('Table7-Evaluation'!K$30-'Table7-Evaluation'!K$29)</f>
        <v>0.55999999999999994</v>
      </c>
      <c r="L11" s="23">
        <f>('Table7-Evaluation'!L11-'Table7-Evaluation'!L$29)/('Table7-Evaluation'!L$30-'Table7-Evaluation'!L$29)</f>
        <v>0.24399999999999999</v>
      </c>
      <c r="M11" s="23">
        <f>('Table7-Evaluation'!M11-'Table7-Evaluation'!M$29)/('Table7-Evaluation'!M$30-'Table7-Evaluation'!M$29)</f>
        <v>0.25600000000000001</v>
      </c>
      <c r="N11" s="23">
        <f>('Table7-Evaluation'!N11-'Table7-Evaluation'!N$29)/('Table7-Evaluation'!N$30-'Table7-Evaluation'!N$29)</f>
        <v>0.94461538461538463</v>
      </c>
      <c r="O11" s="23">
        <f>('Table7-Evaluation'!O11-'Table7-Evaluation'!O$29)/('Table7-Evaluation'!O$30-'Table7-Evaluation'!O$29)</f>
        <v>0.28000000000000003</v>
      </c>
      <c r="P11" s="23">
        <f>('Table7-Evaluation'!P11-'Table7-Evaluation'!P$29)/('Table7-Evaluation'!P$30-'Table7-Evaluation'!P$29)</f>
        <v>3.6999999999999998E-2</v>
      </c>
      <c r="Q11" s="23">
        <f>('Table7-Evaluation'!Q11-'Table7-Evaluation'!Q$29)/('Table7-Evaluation'!Q$30-'Table7-Evaluation'!Q$29)</f>
        <v>0.11333333333333334</v>
      </c>
      <c r="R11" s="23">
        <f>('Table7-Evaluation'!R11-'Table7-Evaluation'!R$29)/('Table7-Evaluation'!R$30-'Table7-Evaluation'!R$29)</f>
        <v>0.94000000000000006</v>
      </c>
      <c r="S11" s="23">
        <f>('Table7-Evaluation'!S11-'Table7-Evaluation'!S$29)/('Table7-Evaluation'!S$30-'Table7-Evaluation'!S$29)</f>
        <v>0.84499999999999997</v>
      </c>
      <c r="V11" s="19">
        <v>5</v>
      </c>
      <c r="W11" s="19" t="s">
        <v>81</v>
      </c>
      <c r="X11" s="19" t="s">
        <v>17</v>
      </c>
      <c r="Y11" s="23">
        <f t="shared" ca="1" si="1"/>
        <v>0.46124999999999999</v>
      </c>
      <c r="Z11" s="23">
        <f t="shared" ca="1" si="0"/>
        <v>0.58374999999999999</v>
      </c>
      <c r="AA11" s="23">
        <f t="shared" ca="1" si="0"/>
        <v>0.65</v>
      </c>
      <c r="AB11" s="23">
        <f t="shared" ca="1" si="0"/>
        <v>0.435</v>
      </c>
      <c r="AC11" s="23">
        <f t="shared" ca="1" si="0"/>
        <v>0.3</v>
      </c>
      <c r="AD11" s="23">
        <f t="shared" ca="1" si="0"/>
        <v>0.53749999999999998</v>
      </c>
      <c r="AE11" s="23">
        <f t="shared" ca="1" si="0"/>
        <v>0.38374999999999998</v>
      </c>
      <c r="AF11" s="23">
        <f t="shared" ca="1" si="0"/>
        <v>0.51375000000000004</v>
      </c>
      <c r="AG11" s="23">
        <f t="shared" ca="1" si="0"/>
        <v>0.495</v>
      </c>
      <c r="AH11" s="23">
        <f t="shared" ca="1" si="0"/>
        <v>0.38874999999999998</v>
      </c>
      <c r="AI11" s="23">
        <f t="shared" ca="1" si="0"/>
        <v>0.51249999999999996</v>
      </c>
      <c r="AJ11" s="23">
        <f t="shared" ca="1" si="0"/>
        <v>0.53249999999999997</v>
      </c>
      <c r="AK11" s="23">
        <f t="shared" ca="1" si="0"/>
        <v>0.45124999999999998</v>
      </c>
      <c r="AL11" s="23">
        <f t="shared" ca="1" si="0"/>
        <v>0.61375000000000002</v>
      </c>
      <c r="AM11" s="23">
        <f t="shared" ca="1" si="0"/>
        <v>0.47625000000000001</v>
      </c>
      <c r="AN11" s="23">
        <f t="shared" ca="1" si="0"/>
        <v>0.61250000000000004</v>
      </c>
      <c r="AO11" s="23">
        <f t="shared" ca="1" si="0"/>
        <v>0.69499999999999995</v>
      </c>
      <c r="AP11" s="23">
        <f t="shared" ca="1" si="0"/>
        <v>0.24</v>
      </c>
      <c r="AQ11" s="23">
        <f t="shared" ca="1" si="0"/>
        <v>0.3775</v>
      </c>
    </row>
    <row r="12" spans="1:43" x14ac:dyDescent="0.35">
      <c r="A12" s="7" t="s">
        <v>22</v>
      </c>
      <c r="B12" s="23">
        <f>('Table7-Evaluation'!B12-'Table7-Evaluation'!B$29)/('Table7-Evaluation'!B$30-'Table7-Evaluation'!B$29)</f>
        <v>0.36654545454545456</v>
      </c>
      <c r="C12" s="23">
        <f>('Table7-Evaluation'!C12-'Table7-Evaluation'!C$29)/('Table7-Evaluation'!C$30-'Table7-Evaluation'!C$29)</f>
        <v>0.41</v>
      </c>
      <c r="D12" s="23">
        <f>('Table7-Evaluation'!D12-'Table7-Evaluation'!D$29)/('Table7-Evaluation'!D$30-'Table7-Evaluation'!D$29)</f>
        <v>0.3075</v>
      </c>
      <c r="E12" s="23">
        <f>('Table7-Evaluation'!E12-'Table7-Evaluation'!E$29)/('Table7-Evaluation'!E$30-'Table7-Evaluation'!E$29)</f>
        <v>0.73924545454545454</v>
      </c>
      <c r="F12" s="23">
        <f>('Table7-Evaluation'!F12-'Table7-Evaluation'!F$29)/('Table7-Evaluation'!F$30-'Table7-Evaluation'!F$29)</f>
        <v>0.435</v>
      </c>
      <c r="G12" s="23">
        <f>('Table7-Evaluation'!G12-'Table7-Evaluation'!G$29)/('Table7-Evaluation'!G$30-'Table7-Evaluation'!G$29)</f>
        <v>0.754</v>
      </c>
      <c r="H12" s="23">
        <f>('Table7-Evaluation'!H12-'Table7-Evaluation'!H$29)/('Table7-Evaluation'!H$30-'Table7-Evaluation'!H$29)</f>
        <v>0.70933333333333337</v>
      </c>
      <c r="I12" s="23">
        <f>('Table7-Evaluation'!I12-'Table7-Evaluation'!I$29)/('Table7-Evaluation'!I$30-'Table7-Evaluation'!I$29)</f>
        <v>0.64</v>
      </c>
      <c r="J12" s="23">
        <f>('Table7-Evaluation'!J12-'Table7-Evaluation'!J$29)/('Table7-Evaluation'!J$30-'Table7-Evaluation'!J$29)</f>
        <v>0.34125000000000016</v>
      </c>
      <c r="K12" s="23">
        <f>('Table7-Evaluation'!K12-'Table7-Evaluation'!K$29)/('Table7-Evaluation'!K$30-'Table7-Evaluation'!K$29)</f>
        <v>0.27</v>
      </c>
      <c r="L12" s="23">
        <f>('Table7-Evaluation'!L12-'Table7-Evaluation'!L$29)/('Table7-Evaluation'!L$30-'Table7-Evaluation'!L$29)</f>
        <v>0.752</v>
      </c>
      <c r="M12" s="23">
        <f>('Table7-Evaluation'!M12-'Table7-Evaluation'!M$29)/('Table7-Evaluation'!M$30-'Table7-Evaluation'!M$29)</f>
        <v>0.93500000000000005</v>
      </c>
      <c r="N12" s="23">
        <f>('Table7-Evaluation'!N12-'Table7-Evaluation'!N$29)/('Table7-Evaluation'!N$30-'Table7-Evaluation'!N$29)</f>
        <v>0.75769230769230766</v>
      </c>
      <c r="O12" s="23">
        <f>('Table7-Evaluation'!O12-'Table7-Evaluation'!O$29)/('Table7-Evaluation'!O$30-'Table7-Evaluation'!O$29)</f>
        <v>0.29500000000000004</v>
      </c>
      <c r="P12" s="23">
        <f>('Table7-Evaluation'!P12-'Table7-Evaluation'!P$29)/('Table7-Evaluation'!P$30-'Table7-Evaluation'!P$29)</f>
        <v>8.9333333333333334E-2</v>
      </c>
      <c r="Q12" s="23">
        <f>('Table7-Evaluation'!Q12-'Table7-Evaluation'!Q$29)/('Table7-Evaluation'!Q$30-'Table7-Evaluation'!Q$29)</f>
        <v>0.16666666666666666</v>
      </c>
      <c r="R12" s="23">
        <f>('Table7-Evaluation'!R12-'Table7-Evaluation'!R$29)/('Table7-Evaluation'!R$30-'Table7-Evaluation'!R$29)</f>
        <v>1</v>
      </c>
      <c r="S12" s="23">
        <f>('Table7-Evaluation'!S12-'Table7-Evaluation'!S$29)/('Table7-Evaluation'!S$30-'Table7-Evaluation'!S$29)</f>
        <v>0.67500000000000004</v>
      </c>
      <c r="V12" s="19">
        <v>6</v>
      </c>
      <c r="W12" s="19" t="s">
        <v>2</v>
      </c>
      <c r="X12" s="19" t="s">
        <v>17</v>
      </c>
      <c r="Y12" s="23">
        <f t="shared" ca="1" si="1"/>
        <v>0.318</v>
      </c>
      <c r="Z12" s="23">
        <f t="shared" ca="1" si="0"/>
        <v>0.34200000000000003</v>
      </c>
      <c r="AA12" s="23">
        <f t="shared" ca="1" si="0"/>
        <v>0.28799999999999998</v>
      </c>
      <c r="AB12" s="23">
        <f t="shared" ca="1" si="0"/>
        <v>0.754</v>
      </c>
      <c r="AC12" s="23">
        <f t="shared" ca="1" si="0"/>
        <v>0.73</v>
      </c>
      <c r="AD12" s="23">
        <f t="shared" ca="1" si="0"/>
        <v>8.5999999999999993E-2</v>
      </c>
      <c r="AE12" s="23">
        <f t="shared" ca="1" si="0"/>
        <v>0.66800000000000004</v>
      </c>
      <c r="AF12" s="23">
        <f t="shared" ca="1" si="0"/>
        <v>0.75800000000000001</v>
      </c>
      <c r="AG12" s="23">
        <f t="shared" ca="1" si="0"/>
        <v>0.75600000000000001</v>
      </c>
      <c r="AH12" s="23">
        <f t="shared" ca="1" si="0"/>
        <v>0.75600000000000001</v>
      </c>
      <c r="AI12" s="23">
        <f t="shared" ca="1" si="0"/>
        <v>0.76</v>
      </c>
      <c r="AJ12" s="23">
        <f t="shared" ca="1" si="0"/>
        <v>0.622</v>
      </c>
      <c r="AK12" s="23">
        <f t="shared" ca="1" si="0"/>
        <v>0.59399999999999997</v>
      </c>
      <c r="AL12" s="23">
        <f t="shared" ca="1" si="0"/>
        <v>0.06</v>
      </c>
      <c r="AM12" s="23">
        <f t="shared" ca="1" si="0"/>
        <v>0.56200000000000006</v>
      </c>
      <c r="AN12" s="23">
        <f t="shared" ca="1" si="0"/>
        <v>5.8000000000000003E-2</v>
      </c>
      <c r="AO12" s="23">
        <f t="shared" ca="1" si="0"/>
        <v>6.4000000000000001E-2</v>
      </c>
      <c r="AP12" s="23">
        <f t="shared" ca="1" si="0"/>
        <v>0.59799999999999998</v>
      </c>
      <c r="AQ12" s="23">
        <f t="shared" ca="1" si="0"/>
        <v>0.93</v>
      </c>
    </row>
    <row r="13" spans="1:43" x14ac:dyDescent="0.35">
      <c r="A13" s="7" t="s">
        <v>23</v>
      </c>
      <c r="B13" s="23">
        <f>('Table7-Evaluation'!B13-'Table7-Evaluation'!B$29)/('Table7-Evaluation'!B$30-'Table7-Evaluation'!B$29)</f>
        <v>0.27763636363636363</v>
      </c>
      <c r="C13" s="23">
        <f>('Table7-Evaluation'!C13-'Table7-Evaluation'!C$29)/('Table7-Evaluation'!C$30-'Table7-Evaluation'!C$29)</f>
        <v>0.39499999999999996</v>
      </c>
      <c r="D13" s="23">
        <f>('Table7-Evaluation'!D13-'Table7-Evaluation'!D$29)/('Table7-Evaluation'!D$30-'Table7-Evaluation'!D$29)</f>
        <v>0.54500000000000004</v>
      </c>
      <c r="E13" s="23">
        <f>('Table7-Evaluation'!E13-'Table7-Evaluation'!E$29)/('Table7-Evaluation'!E$30-'Table7-Evaluation'!E$29)</f>
        <v>0.52827272727272723</v>
      </c>
      <c r="F13" s="23">
        <f>('Table7-Evaluation'!F13-'Table7-Evaluation'!F$29)/('Table7-Evaluation'!F$30-'Table7-Evaluation'!F$29)</f>
        <v>0.3</v>
      </c>
      <c r="G13" s="23">
        <f>('Table7-Evaluation'!G13-'Table7-Evaluation'!G$29)/('Table7-Evaluation'!G$30-'Table7-Evaluation'!G$29)</f>
        <v>0.73</v>
      </c>
      <c r="H13" s="23">
        <f>('Table7-Evaluation'!H13-'Table7-Evaluation'!H$29)/('Table7-Evaluation'!H$30-'Table7-Evaluation'!H$29)</f>
        <v>0.70933333333333337</v>
      </c>
      <c r="I13" s="23">
        <f>('Table7-Evaluation'!I13-'Table7-Evaluation'!I$29)/('Table7-Evaluation'!I$30-'Table7-Evaluation'!I$29)</f>
        <v>0.63714285714285712</v>
      </c>
      <c r="J13" s="23">
        <f>('Table7-Evaluation'!J13-'Table7-Evaluation'!J$29)/('Table7-Evaluation'!J$30-'Table7-Evaluation'!J$29)</f>
        <v>0.33999999999999986</v>
      </c>
      <c r="K13" s="23">
        <f>('Table7-Evaluation'!K13-'Table7-Evaluation'!K$29)/('Table7-Evaluation'!K$30-'Table7-Evaluation'!K$29)</f>
        <v>0.23749999999999999</v>
      </c>
      <c r="L13" s="23">
        <f>('Table7-Evaluation'!L13-'Table7-Evaluation'!L$29)/('Table7-Evaluation'!L$30-'Table7-Evaluation'!L$29)</f>
        <v>0.74199999999999999</v>
      </c>
      <c r="M13" s="23">
        <f>('Table7-Evaluation'!M13-'Table7-Evaluation'!M$29)/('Table7-Evaluation'!M$30-'Table7-Evaluation'!M$29)</f>
        <v>0.92900000000000005</v>
      </c>
      <c r="N13" s="23">
        <f>('Table7-Evaluation'!N13-'Table7-Evaluation'!N$29)/('Table7-Evaluation'!N$30-'Table7-Evaluation'!N$29)</f>
        <v>0.76384615384615384</v>
      </c>
      <c r="O13" s="23">
        <f>('Table7-Evaluation'!O13-'Table7-Evaluation'!O$29)/('Table7-Evaluation'!O$30-'Table7-Evaluation'!O$29)</f>
        <v>0.29500000000000004</v>
      </c>
      <c r="P13" s="23">
        <f>('Table7-Evaluation'!P13-'Table7-Evaluation'!P$29)/('Table7-Evaluation'!P$30-'Table7-Evaluation'!P$29)</f>
        <v>8.900000000000001E-2</v>
      </c>
      <c r="Q13" s="23">
        <f>('Table7-Evaluation'!Q13-'Table7-Evaluation'!Q$29)/('Table7-Evaluation'!Q$30-'Table7-Evaluation'!Q$29)</f>
        <v>0.16666666666666666</v>
      </c>
      <c r="R13" s="23">
        <f>('Table7-Evaluation'!R13-'Table7-Evaluation'!R$29)/('Table7-Evaluation'!R$30-'Table7-Evaluation'!R$29)</f>
        <v>1</v>
      </c>
      <c r="S13" s="23">
        <f>('Table7-Evaluation'!S13-'Table7-Evaluation'!S$29)/('Table7-Evaluation'!S$30-'Table7-Evaluation'!S$29)</f>
        <v>1</v>
      </c>
      <c r="V13" s="19">
        <v>7</v>
      </c>
      <c r="W13" s="19" t="s">
        <v>7</v>
      </c>
      <c r="X13" s="19" t="s">
        <v>18</v>
      </c>
      <c r="Y13" s="23">
        <f t="shared" ca="1" si="1"/>
        <v>0.69733333333333325</v>
      </c>
      <c r="Z13" s="23">
        <f t="shared" ca="1" si="0"/>
        <v>0.69199999999999995</v>
      </c>
      <c r="AA13" s="23">
        <f t="shared" ca="1" si="0"/>
        <v>0.69199999999999995</v>
      </c>
      <c r="AB13" s="23">
        <f t="shared" ca="1" si="0"/>
        <v>0.70933333333333337</v>
      </c>
      <c r="AC13" s="23">
        <f t="shared" ca="1" si="0"/>
        <v>0.70933333333333337</v>
      </c>
      <c r="AD13" s="23">
        <f t="shared" ca="1" si="0"/>
        <v>0.7533333333333333</v>
      </c>
      <c r="AE13" s="23">
        <f t="shared" ca="1" si="0"/>
        <v>0.72</v>
      </c>
      <c r="AF13" s="23">
        <f t="shared" ca="1" si="0"/>
        <v>0.68666666666666665</v>
      </c>
      <c r="AG13" s="23">
        <f t="shared" ca="1" si="0"/>
        <v>0.68533333333333335</v>
      </c>
      <c r="AH13" s="23">
        <f t="shared" ca="1" si="0"/>
        <v>0.68666666666666665</v>
      </c>
      <c r="AI13" s="23">
        <f t="shared" ca="1" si="0"/>
        <v>0.68666666666666665</v>
      </c>
      <c r="AJ13" s="23">
        <f t="shared" ca="1" si="0"/>
        <v>0.71600000000000008</v>
      </c>
      <c r="AK13" s="23">
        <f t="shared" ca="1" si="0"/>
        <v>0.71600000000000008</v>
      </c>
      <c r="AL13" s="23">
        <f t="shared" ca="1" si="0"/>
        <v>0.75466666666666671</v>
      </c>
      <c r="AM13" s="23">
        <f t="shared" ca="1" si="0"/>
        <v>0.72133333333333338</v>
      </c>
      <c r="AN13" s="23">
        <f t="shared" ca="1" si="0"/>
        <v>0.7533333333333333</v>
      </c>
      <c r="AO13" s="23">
        <f t="shared" ca="1" si="0"/>
        <v>0.74933333333333341</v>
      </c>
      <c r="AP13" s="23">
        <f t="shared" ca="1" si="0"/>
        <v>0.50933333333333342</v>
      </c>
      <c r="AQ13" s="23">
        <f t="shared" ca="1" si="0"/>
        <v>0.67066666666666663</v>
      </c>
    </row>
    <row r="14" spans="1:43" x14ac:dyDescent="0.35">
      <c r="A14" s="7" t="s">
        <v>24</v>
      </c>
      <c r="B14" s="23">
        <f>('Table7-Evaluation'!B14-'Table7-Evaluation'!B$29)/('Table7-Evaluation'!B$30-'Table7-Evaluation'!B$29)</f>
        <v>0.42454545454545456</v>
      </c>
      <c r="C14" s="23">
        <f>('Table7-Evaluation'!C14-'Table7-Evaluation'!C$29)/('Table7-Evaluation'!C$30-'Table7-Evaluation'!C$29)</f>
        <v>0.39499999999999996</v>
      </c>
      <c r="D14" s="23">
        <f>('Table7-Evaluation'!D14-'Table7-Evaluation'!D$29)/('Table7-Evaluation'!D$30-'Table7-Evaluation'!D$29)</f>
        <v>0.22499999999999998</v>
      </c>
      <c r="E14" s="23">
        <f>('Table7-Evaluation'!E14-'Table7-Evaluation'!E$29)/('Table7-Evaluation'!E$30-'Table7-Evaluation'!E$29)</f>
        <v>0.83128181818181823</v>
      </c>
      <c r="F14" s="23">
        <f>('Table7-Evaluation'!F14-'Table7-Evaluation'!F$29)/('Table7-Evaluation'!F$30-'Table7-Evaluation'!F$29)</f>
        <v>0.53749999999999998</v>
      </c>
      <c r="G14" s="23">
        <f>('Table7-Evaluation'!G14-'Table7-Evaluation'!G$29)/('Table7-Evaluation'!G$30-'Table7-Evaluation'!G$29)</f>
        <v>8.5999999999999993E-2</v>
      </c>
      <c r="H14" s="23">
        <f>('Table7-Evaluation'!H14-'Table7-Evaluation'!H$29)/('Table7-Evaluation'!H$30-'Table7-Evaluation'!H$29)</f>
        <v>0.7533333333333333</v>
      </c>
      <c r="I14" s="23">
        <f>('Table7-Evaluation'!I14-'Table7-Evaluation'!I$29)/('Table7-Evaluation'!I$30-'Table7-Evaluation'!I$29)</f>
        <v>0.63142857142857145</v>
      </c>
      <c r="J14" s="23">
        <f>('Table7-Evaluation'!J14-'Table7-Evaluation'!J$29)/('Table7-Evaluation'!J$30-'Table7-Evaluation'!J$29)</f>
        <v>0.36125000000000007</v>
      </c>
      <c r="K14" s="23">
        <f>('Table7-Evaluation'!K14-'Table7-Evaluation'!K$29)/('Table7-Evaluation'!K$30-'Table7-Evaluation'!K$29)</f>
        <v>0.27</v>
      </c>
      <c r="L14" s="23">
        <f>('Table7-Evaluation'!L14-'Table7-Evaluation'!L$29)/('Table7-Evaluation'!L$30-'Table7-Evaluation'!L$29)</f>
        <v>8.5999999999999993E-2</v>
      </c>
      <c r="M14" s="23">
        <f>('Table7-Evaluation'!M14-'Table7-Evaluation'!M$29)/('Table7-Evaluation'!M$30-'Table7-Evaluation'!M$29)</f>
        <v>0.92400000000000004</v>
      </c>
      <c r="N14" s="23">
        <f>('Table7-Evaluation'!N14-'Table7-Evaluation'!N$29)/('Table7-Evaluation'!N$30-'Table7-Evaluation'!N$29)</f>
        <v>1</v>
      </c>
      <c r="O14" s="23">
        <f>('Table7-Evaluation'!O14-'Table7-Evaluation'!O$29)/('Table7-Evaluation'!O$30-'Table7-Evaluation'!O$29)</f>
        <v>0.20750000000000002</v>
      </c>
      <c r="P14" s="23">
        <f>('Table7-Evaluation'!P14-'Table7-Evaluation'!P$29)/('Table7-Evaluation'!P$30-'Table7-Evaluation'!P$29)</f>
        <v>1.0833333333333334E-2</v>
      </c>
      <c r="Q14" s="23">
        <f>('Table7-Evaluation'!Q14-'Table7-Evaluation'!Q$29)/('Table7-Evaluation'!Q$30-'Table7-Evaluation'!Q$29)</f>
        <v>0.16666666666666666</v>
      </c>
      <c r="R14" s="23">
        <f>('Table7-Evaluation'!R14-'Table7-Evaluation'!R$29)/('Table7-Evaluation'!R$30-'Table7-Evaluation'!R$29)</f>
        <v>0.85199999999999998</v>
      </c>
      <c r="S14" s="23">
        <f>('Table7-Evaluation'!S14-'Table7-Evaluation'!S$29)/('Table7-Evaluation'!S$30-'Table7-Evaluation'!S$29)</f>
        <v>1</v>
      </c>
      <c r="V14" s="19">
        <v>8</v>
      </c>
      <c r="W14" s="19" t="s">
        <v>13</v>
      </c>
      <c r="X14" s="19" t="s">
        <v>17</v>
      </c>
      <c r="Y14" s="23">
        <f t="shared" ca="1" si="1"/>
        <v>0.63714285714285712</v>
      </c>
      <c r="Z14" s="23">
        <f t="shared" ca="1" si="0"/>
        <v>0.63714285714285712</v>
      </c>
      <c r="AA14" s="23">
        <f t="shared" ca="1" si="0"/>
        <v>0.63714285714285712</v>
      </c>
      <c r="AB14" s="23">
        <f t="shared" ca="1" si="0"/>
        <v>0.64</v>
      </c>
      <c r="AC14" s="23">
        <f t="shared" ca="1" si="0"/>
        <v>0.63714285714285712</v>
      </c>
      <c r="AD14" s="23">
        <f t="shared" ca="1" si="0"/>
        <v>0.63142857142857145</v>
      </c>
      <c r="AE14" s="23">
        <f t="shared" ca="1" si="0"/>
        <v>0.63714285714285712</v>
      </c>
      <c r="AF14" s="23">
        <f t="shared" ca="1" si="0"/>
        <v>0.67142857142857149</v>
      </c>
      <c r="AG14" s="23">
        <f t="shared" ca="1" si="0"/>
        <v>0.67142857142857149</v>
      </c>
      <c r="AH14" s="23">
        <f t="shared" ca="1" si="0"/>
        <v>0.67428571428571427</v>
      </c>
      <c r="AI14" s="23">
        <f t="shared" ca="1" si="0"/>
        <v>0.67428571428571427</v>
      </c>
      <c r="AJ14" s="23">
        <f t="shared" ca="1" si="0"/>
        <v>0.68285714285714283</v>
      </c>
      <c r="AK14" s="23">
        <f t="shared" ca="1" si="0"/>
        <v>0.67714285714285716</v>
      </c>
      <c r="AL14" s="23">
        <f t="shared" ca="1" si="0"/>
        <v>0.67428571428571427</v>
      </c>
      <c r="AM14" s="23">
        <f t="shared" ca="1" si="0"/>
        <v>0.68</v>
      </c>
      <c r="AN14" s="23">
        <f t="shared" ca="1" si="0"/>
        <v>0.67142857142857149</v>
      </c>
      <c r="AO14" s="23">
        <f t="shared" ca="1" si="0"/>
        <v>0.67714285714285716</v>
      </c>
      <c r="AP14" s="23">
        <f t="shared" ca="1" si="0"/>
        <v>0.42571428571428582</v>
      </c>
      <c r="AQ14" s="23">
        <f t="shared" ca="1" si="0"/>
        <v>0.68571428571428572</v>
      </c>
    </row>
    <row r="15" spans="1:43" x14ac:dyDescent="0.35">
      <c r="A15" s="7" t="s">
        <v>25</v>
      </c>
      <c r="B15" s="23">
        <f>('Table7-Evaluation'!B15-'Table7-Evaluation'!B$29)/('Table7-Evaluation'!B$30-'Table7-Evaluation'!B$29)</f>
        <v>0.34072727272727271</v>
      </c>
      <c r="C15" s="23">
        <f>('Table7-Evaluation'!C15-'Table7-Evaluation'!C$29)/('Table7-Evaluation'!C$30-'Table7-Evaluation'!C$29)</f>
        <v>0.39499999999999996</v>
      </c>
      <c r="D15" s="23">
        <f>('Table7-Evaluation'!D15-'Table7-Evaluation'!D$29)/('Table7-Evaluation'!D$30-'Table7-Evaluation'!D$29)</f>
        <v>0.43000000000000005</v>
      </c>
      <c r="E15" s="23">
        <f>('Table7-Evaluation'!E15-'Table7-Evaluation'!E$29)/('Table7-Evaluation'!E$30-'Table7-Evaluation'!E$29)</f>
        <v>0.63567272727272728</v>
      </c>
      <c r="F15" s="23">
        <f>('Table7-Evaluation'!F15-'Table7-Evaluation'!F$29)/('Table7-Evaluation'!F$30-'Table7-Evaluation'!F$29)</f>
        <v>0.38374999999999998</v>
      </c>
      <c r="G15" s="23">
        <f>('Table7-Evaluation'!G15-'Table7-Evaluation'!G$29)/('Table7-Evaluation'!G$30-'Table7-Evaluation'!G$29)</f>
        <v>0.66800000000000004</v>
      </c>
      <c r="H15" s="23">
        <f>('Table7-Evaluation'!H15-'Table7-Evaluation'!H$29)/('Table7-Evaluation'!H$30-'Table7-Evaluation'!H$29)</f>
        <v>0.72</v>
      </c>
      <c r="I15" s="23">
        <f>('Table7-Evaluation'!I15-'Table7-Evaluation'!I$29)/('Table7-Evaluation'!I$30-'Table7-Evaluation'!I$29)</f>
        <v>0.63714285714285712</v>
      </c>
      <c r="J15" s="23">
        <f>('Table7-Evaluation'!J15-'Table7-Evaluation'!J$29)/('Table7-Evaluation'!J$30-'Table7-Evaluation'!J$29)</f>
        <v>0.34499999999999992</v>
      </c>
      <c r="K15" s="23">
        <f>('Table7-Evaluation'!K15-'Table7-Evaluation'!K$29)/('Table7-Evaluation'!K$30-'Table7-Evaluation'!K$29)</f>
        <v>0.27</v>
      </c>
      <c r="L15" s="23">
        <f>('Table7-Evaluation'!L15-'Table7-Evaluation'!L$29)/('Table7-Evaluation'!L$30-'Table7-Evaluation'!L$29)</f>
        <v>0.67</v>
      </c>
      <c r="M15" s="23">
        <f>('Table7-Evaluation'!M15-'Table7-Evaluation'!M$29)/('Table7-Evaluation'!M$30-'Table7-Evaluation'!M$29)</f>
        <v>0.92800000000000005</v>
      </c>
      <c r="N15" s="23">
        <f>('Table7-Evaluation'!N15-'Table7-Evaluation'!N$29)/('Table7-Evaluation'!N$30-'Table7-Evaluation'!N$29)</f>
        <v>0.93615384615384611</v>
      </c>
      <c r="O15" s="23">
        <f>('Table7-Evaluation'!O15-'Table7-Evaluation'!O$29)/('Table7-Evaluation'!O$30-'Table7-Evaluation'!O$29)</f>
        <v>0.245</v>
      </c>
      <c r="P15" s="23">
        <f>('Table7-Evaluation'!P15-'Table7-Evaluation'!P$29)/('Table7-Evaluation'!P$30-'Table7-Evaluation'!P$29)</f>
        <v>8.0500000000000002E-2</v>
      </c>
      <c r="Q15" s="23">
        <f>('Table7-Evaluation'!Q15-'Table7-Evaluation'!Q$29)/('Table7-Evaluation'!Q$30-'Table7-Evaluation'!Q$29)</f>
        <v>0.16666666666666666</v>
      </c>
      <c r="R15" s="23">
        <f>('Table7-Evaluation'!R15-'Table7-Evaluation'!R$29)/('Table7-Evaluation'!R$30-'Table7-Evaluation'!R$29)</f>
        <v>0.44000000000000006</v>
      </c>
      <c r="S15" s="23">
        <f>('Table7-Evaluation'!S15-'Table7-Evaluation'!S$29)/('Table7-Evaluation'!S$30-'Table7-Evaluation'!S$29)</f>
        <v>1</v>
      </c>
      <c r="V15" s="19">
        <v>9</v>
      </c>
      <c r="W15" s="19" t="s">
        <v>82</v>
      </c>
      <c r="X15" s="19" t="s">
        <v>17</v>
      </c>
      <c r="Y15" s="23">
        <f t="shared" ca="1" si="1"/>
        <v>0.35625000000000001</v>
      </c>
      <c r="Z15" s="23">
        <f t="shared" ca="1" si="0"/>
        <v>0.36750000000000005</v>
      </c>
      <c r="AA15" s="23">
        <f t="shared" ca="1" si="0"/>
        <v>0.38000000000000006</v>
      </c>
      <c r="AB15" s="23">
        <f t="shared" ca="1" si="0"/>
        <v>0.34125000000000016</v>
      </c>
      <c r="AC15" s="23">
        <f t="shared" ca="1" si="0"/>
        <v>0.33999999999999986</v>
      </c>
      <c r="AD15" s="23">
        <f t="shared" ca="1" si="0"/>
        <v>0.36125000000000007</v>
      </c>
      <c r="AE15" s="23">
        <f t="shared" ca="1" si="0"/>
        <v>0.34499999999999992</v>
      </c>
      <c r="AF15" s="23">
        <f t="shared" ca="1" si="0"/>
        <v>0.33249999999999991</v>
      </c>
      <c r="AG15" s="23">
        <f t="shared" ca="1" si="0"/>
        <v>0.32624999999999993</v>
      </c>
      <c r="AH15" s="23">
        <f t="shared" ca="1" si="0"/>
        <v>0.33500000000000013</v>
      </c>
      <c r="AI15" s="23">
        <f t="shared" ca="1" si="0"/>
        <v>0.33374999999999988</v>
      </c>
      <c r="AJ15" s="23">
        <f t="shared" ca="1" si="0"/>
        <v>0.35</v>
      </c>
      <c r="AK15" s="23">
        <f t="shared" ca="1" si="0"/>
        <v>0.34875000000000006</v>
      </c>
      <c r="AL15" s="23">
        <f t="shared" ca="1" si="0"/>
        <v>0.36625000000000013</v>
      </c>
      <c r="AM15" s="23">
        <f t="shared" ca="1" si="0"/>
        <v>0.35124999999999995</v>
      </c>
      <c r="AN15" s="23">
        <f t="shared" ca="1" si="0"/>
        <v>0.36374999999999991</v>
      </c>
      <c r="AO15" s="23">
        <f t="shared" ca="1" si="0"/>
        <v>0.36625000000000013</v>
      </c>
      <c r="AP15" s="23">
        <f t="shared" ca="1" si="0"/>
        <v>0.26250000000000001</v>
      </c>
      <c r="AQ15" s="23">
        <f t="shared" ca="1" si="0"/>
        <v>0.28625000000000006</v>
      </c>
    </row>
    <row r="16" spans="1:43" x14ac:dyDescent="0.35">
      <c r="A16" s="7" t="s">
        <v>26</v>
      </c>
      <c r="B16" s="23">
        <f>('Table7-Evaluation'!B16-'Table7-Evaluation'!B$29)/('Table7-Evaluation'!B$30-'Table7-Evaluation'!B$29)</f>
        <v>0.40854545454545454</v>
      </c>
      <c r="C16" s="23">
        <f>('Table7-Evaluation'!C16-'Table7-Evaluation'!C$29)/('Table7-Evaluation'!C$30-'Table7-Evaluation'!C$29)</f>
        <v>0.47</v>
      </c>
      <c r="D16" s="23">
        <f>('Table7-Evaluation'!D16-'Table7-Evaluation'!D$29)/('Table7-Evaluation'!D$30-'Table7-Evaluation'!D$29)</f>
        <v>0.255</v>
      </c>
      <c r="E16" s="23">
        <f>('Table7-Evaluation'!E16-'Table7-Evaluation'!E$29)/('Table7-Evaluation'!E$30-'Table7-Evaluation'!E$29)</f>
        <v>0.76559999999999995</v>
      </c>
      <c r="F16" s="23">
        <f>('Table7-Evaluation'!F16-'Table7-Evaluation'!F$29)/('Table7-Evaluation'!F$30-'Table7-Evaluation'!F$29)</f>
        <v>0.51375000000000004</v>
      </c>
      <c r="G16" s="23">
        <f>('Table7-Evaluation'!G16-'Table7-Evaluation'!G$29)/('Table7-Evaluation'!G$30-'Table7-Evaluation'!G$29)</f>
        <v>0.75800000000000001</v>
      </c>
      <c r="H16" s="23">
        <f>('Table7-Evaluation'!H16-'Table7-Evaluation'!H$29)/('Table7-Evaluation'!H$30-'Table7-Evaluation'!H$29)</f>
        <v>0.68666666666666665</v>
      </c>
      <c r="I16" s="23">
        <f>('Table7-Evaluation'!I16-'Table7-Evaluation'!I$29)/('Table7-Evaluation'!I$30-'Table7-Evaluation'!I$29)</f>
        <v>0.67142857142857149</v>
      </c>
      <c r="J16" s="23">
        <f>('Table7-Evaluation'!J16-'Table7-Evaluation'!J$29)/('Table7-Evaluation'!J$30-'Table7-Evaluation'!J$29)</f>
        <v>0.33249999999999991</v>
      </c>
      <c r="K16" s="23">
        <f>('Table7-Evaluation'!K16-'Table7-Evaluation'!K$29)/('Table7-Evaluation'!K$30-'Table7-Evaluation'!K$29)</f>
        <v>0.34500000000000003</v>
      </c>
      <c r="L16" s="23">
        <f>('Table7-Evaluation'!L16-'Table7-Evaluation'!L$29)/('Table7-Evaluation'!L$30-'Table7-Evaluation'!L$29)</f>
        <v>0.71799999999999997</v>
      </c>
      <c r="M16" s="23">
        <f>('Table7-Evaluation'!M16-'Table7-Evaluation'!M$29)/('Table7-Evaluation'!M$30-'Table7-Evaluation'!M$29)</f>
        <v>0.74099999999999999</v>
      </c>
      <c r="N16" s="23">
        <f>('Table7-Evaluation'!N16-'Table7-Evaluation'!N$29)/('Table7-Evaluation'!N$30-'Table7-Evaluation'!N$29)</f>
        <v>0.73230769230769233</v>
      </c>
      <c r="O16" s="23">
        <f>('Table7-Evaluation'!O16-'Table7-Evaluation'!O$29)/('Table7-Evaluation'!O$30-'Table7-Evaluation'!O$29)</f>
        <v>0.41749999999999998</v>
      </c>
      <c r="P16" s="23">
        <f>('Table7-Evaluation'!P16-'Table7-Evaluation'!P$29)/('Table7-Evaluation'!P$30-'Table7-Evaluation'!P$29)</f>
        <v>8.8500000000000009E-2</v>
      </c>
      <c r="Q16" s="23">
        <f>('Table7-Evaluation'!Q16-'Table7-Evaluation'!Q$29)/('Table7-Evaluation'!Q$30-'Table7-Evaluation'!Q$29)</f>
        <v>0.5</v>
      </c>
      <c r="R16" s="23">
        <f>('Table7-Evaluation'!R16-'Table7-Evaluation'!R$29)/('Table7-Evaluation'!R$30-'Table7-Evaluation'!R$29)</f>
        <v>0.66600000000000004</v>
      </c>
      <c r="S16" s="23">
        <f>('Table7-Evaluation'!S16-'Table7-Evaluation'!S$29)/('Table7-Evaluation'!S$30-'Table7-Evaluation'!S$29)</f>
        <v>0.80500000000000005</v>
      </c>
      <c r="V16" s="19">
        <v>10</v>
      </c>
      <c r="W16" s="19" t="s">
        <v>83</v>
      </c>
      <c r="X16" s="19" t="s">
        <v>17</v>
      </c>
      <c r="Y16" s="23">
        <f t="shared" ca="1" si="1"/>
        <v>0.46250000000000002</v>
      </c>
      <c r="Z16" s="23">
        <f t="shared" ca="1" si="0"/>
        <v>0.51</v>
      </c>
      <c r="AA16" s="23">
        <f t="shared" ca="1" si="0"/>
        <v>0.55999999999999994</v>
      </c>
      <c r="AB16" s="23">
        <f t="shared" ca="1" si="0"/>
        <v>0.27</v>
      </c>
      <c r="AC16" s="23">
        <f t="shared" ca="1" si="0"/>
        <v>0.23749999999999999</v>
      </c>
      <c r="AD16" s="23">
        <f t="shared" ca="1" si="0"/>
        <v>0.27</v>
      </c>
      <c r="AE16" s="23">
        <f t="shared" ca="1" si="0"/>
        <v>0.27</v>
      </c>
      <c r="AF16" s="23">
        <f t="shared" ca="1" si="0"/>
        <v>0.34500000000000003</v>
      </c>
      <c r="AG16" s="23">
        <f t="shared" ca="1" si="0"/>
        <v>0.24000000000000005</v>
      </c>
      <c r="AH16" s="23">
        <f t="shared" ca="1" si="0"/>
        <v>0.34500000000000003</v>
      </c>
      <c r="AI16" s="23">
        <f t="shared" ca="1" si="0"/>
        <v>0.37750000000000006</v>
      </c>
      <c r="AJ16" s="23">
        <f t="shared" ca="1" si="0"/>
        <v>0.32</v>
      </c>
      <c r="AK16" s="23">
        <f t="shared" ca="1" si="0"/>
        <v>0.29500000000000004</v>
      </c>
      <c r="AL16" s="23">
        <f t="shared" ca="1" si="0"/>
        <v>0.32</v>
      </c>
      <c r="AM16" s="23">
        <f t="shared" ca="1" si="0"/>
        <v>0.32</v>
      </c>
      <c r="AN16" s="23">
        <f t="shared" ca="1" si="0"/>
        <v>0.29500000000000004</v>
      </c>
      <c r="AO16" s="23">
        <f t="shared" ca="1" si="0"/>
        <v>0.32</v>
      </c>
      <c r="AP16" s="23">
        <f t="shared" ca="1" si="0"/>
        <v>2.9999999999999982E-2</v>
      </c>
      <c r="AQ16" s="23">
        <f t="shared" ca="1" si="0"/>
        <v>0.2</v>
      </c>
    </row>
    <row r="17" spans="1:43" x14ac:dyDescent="0.35">
      <c r="A17" s="7" t="s">
        <v>27</v>
      </c>
      <c r="B17" s="23">
        <f>('Table7-Evaluation'!B17-'Table7-Evaluation'!B$29)/('Table7-Evaluation'!B$30-'Table7-Evaluation'!B$29)</f>
        <v>0.39654545454545453</v>
      </c>
      <c r="C17" s="23">
        <f>('Table7-Evaluation'!C17-'Table7-Evaluation'!C$29)/('Table7-Evaluation'!C$30-'Table7-Evaluation'!C$29)</f>
        <v>0.47499999999999998</v>
      </c>
      <c r="D17" s="23">
        <f>('Table7-Evaluation'!D17-'Table7-Evaluation'!D$29)/('Table7-Evaluation'!D$30-'Table7-Evaluation'!D$29)</f>
        <v>0.28749999999999998</v>
      </c>
      <c r="E17" s="23">
        <f>('Table7-Evaluation'!E17-'Table7-Evaluation'!E$29)/('Table7-Evaluation'!E$30-'Table7-Evaluation'!E$29)</f>
        <v>0.73653636363636366</v>
      </c>
      <c r="F17" s="23">
        <f>('Table7-Evaluation'!F17-'Table7-Evaluation'!F$29)/('Table7-Evaluation'!F$30-'Table7-Evaluation'!F$29)</f>
        <v>0.495</v>
      </c>
      <c r="G17" s="23">
        <f>('Table7-Evaluation'!G17-'Table7-Evaluation'!G$29)/('Table7-Evaluation'!G$30-'Table7-Evaluation'!G$29)</f>
        <v>0.75600000000000001</v>
      </c>
      <c r="H17" s="23">
        <f>('Table7-Evaluation'!H17-'Table7-Evaluation'!H$29)/('Table7-Evaluation'!H$30-'Table7-Evaluation'!H$29)</f>
        <v>0.68533333333333335</v>
      </c>
      <c r="I17" s="23">
        <f>('Table7-Evaluation'!I17-'Table7-Evaluation'!I$29)/('Table7-Evaluation'!I$30-'Table7-Evaluation'!I$29)</f>
        <v>0.67142857142857149</v>
      </c>
      <c r="J17" s="23">
        <f>('Table7-Evaluation'!J17-'Table7-Evaluation'!J$29)/('Table7-Evaluation'!J$30-'Table7-Evaluation'!J$29)</f>
        <v>0.32624999999999993</v>
      </c>
      <c r="K17" s="23">
        <f>('Table7-Evaluation'!K17-'Table7-Evaluation'!K$29)/('Table7-Evaluation'!K$30-'Table7-Evaluation'!K$29)</f>
        <v>0.24000000000000005</v>
      </c>
      <c r="L17" s="23">
        <f>('Table7-Evaluation'!L17-'Table7-Evaluation'!L$29)/('Table7-Evaluation'!L$30-'Table7-Evaluation'!L$29)</f>
        <v>0.72</v>
      </c>
      <c r="M17" s="23">
        <f>('Table7-Evaluation'!M17-'Table7-Evaluation'!M$29)/('Table7-Evaluation'!M$30-'Table7-Evaluation'!M$29)</f>
        <v>0.78400000000000003</v>
      </c>
      <c r="N17" s="23">
        <f>('Table7-Evaluation'!N17-'Table7-Evaluation'!N$29)/('Table7-Evaluation'!N$30-'Table7-Evaluation'!N$29)</f>
        <v>0.73</v>
      </c>
      <c r="O17" s="23">
        <f>('Table7-Evaluation'!O17-'Table7-Evaluation'!O$29)/('Table7-Evaluation'!O$30-'Table7-Evaluation'!O$29)</f>
        <v>0.42249999999999999</v>
      </c>
      <c r="P17" s="23">
        <f>('Table7-Evaluation'!P17-'Table7-Evaluation'!P$29)/('Table7-Evaluation'!P$30-'Table7-Evaluation'!P$29)</f>
        <v>8.9166666666666672E-2</v>
      </c>
      <c r="Q17" s="23">
        <f>('Table7-Evaluation'!Q17-'Table7-Evaluation'!Q$29)/('Table7-Evaluation'!Q$30-'Table7-Evaluation'!Q$29)</f>
        <v>0.50666666666666671</v>
      </c>
      <c r="R17" s="23">
        <f>('Table7-Evaluation'!R17-'Table7-Evaluation'!R$29)/('Table7-Evaluation'!R$30-'Table7-Evaluation'!R$29)</f>
        <v>0.59599999999999997</v>
      </c>
      <c r="S17" s="23">
        <f>('Table7-Evaluation'!S17-'Table7-Evaluation'!S$29)/('Table7-Evaluation'!S$30-'Table7-Evaluation'!S$29)</f>
        <v>0.65500000000000003</v>
      </c>
      <c r="V17" s="19">
        <v>11</v>
      </c>
      <c r="W17" s="19" t="s">
        <v>14</v>
      </c>
      <c r="X17" s="19" t="s">
        <v>17</v>
      </c>
      <c r="Y17" s="23">
        <f t="shared" ca="1" si="1"/>
        <v>0.27800000000000002</v>
      </c>
      <c r="Z17" s="23">
        <f t="shared" ca="1" si="0"/>
        <v>0.29199999999999998</v>
      </c>
      <c r="AA17" s="23">
        <f t="shared" ca="1" si="0"/>
        <v>0.24399999999999999</v>
      </c>
      <c r="AB17" s="23">
        <f t="shared" ca="1" si="0"/>
        <v>0.752</v>
      </c>
      <c r="AC17" s="23">
        <f t="shared" ca="1" si="0"/>
        <v>0.74199999999999999</v>
      </c>
      <c r="AD17" s="23">
        <f t="shared" ca="1" si="0"/>
        <v>8.5999999999999993E-2</v>
      </c>
      <c r="AE17" s="23">
        <f t="shared" ca="1" si="0"/>
        <v>0.67</v>
      </c>
      <c r="AF17" s="23">
        <f t="shared" ca="1" si="0"/>
        <v>0.71799999999999997</v>
      </c>
      <c r="AG17" s="23">
        <f t="shared" ca="1" si="0"/>
        <v>0.72</v>
      </c>
      <c r="AH17" s="23">
        <f t="shared" ca="1" si="0"/>
        <v>0.71799999999999997</v>
      </c>
      <c r="AI17" s="23">
        <f t="shared" ca="1" si="0"/>
        <v>0.71599999999999997</v>
      </c>
      <c r="AJ17" s="23">
        <f t="shared" ca="1" si="0"/>
        <v>0.60599999999999998</v>
      </c>
      <c r="AK17" s="23">
        <f t="shared" ca="1" si="0"/>
        <v>0.58399999999999996</v>
      </c>
      <c r="AL17" s="23">
        <f t="shared" ca="1" si="0"/>
        <v>5.6000000000000001E-2</v>
      </c>
      <c r="AM17" s="23">
        <f t="shared" ca="1" si="0"/>
        <v>0.54400000000000004</v>
      </c>
      <c r="AN17" s="23">
        <f t="shared" ca="1" si="0"/>
        <v>5.6000000000000001E-2</v>
      </c>
      <c r="AO17" s="23">
        <f t="shared" ca="1" si="0"/>
        <v>0.06</v>
      </c>
      <c r="AP17" s="23">
        <f t="shared" ca="1" si="0"/>
        <v>0.81200000000000006</v>
      </c>
      <c r="AQ17" s="23">
        <f t="shared" ca="1" si="0"/>
        <v>0.90200000000000002</v>
      </c>
    </row>
    <row r="18" spans="1:43" x14ac:dyDescent="0.35">
      <c r="A18" s="7" t="s">
        <v>28</v>
      </c>
      <c r="B18" s="23">
        <f>('Table7-Evaluation'!B18-'Table7-Evaluation'!B$29)/('Table7-Evaluation'!B$30-'Table7-Evaluation'!B$29)</f>
        <v>0.34109090909090911</v>
      </c>
      <c r="C18" s="23">
        <f>('Table7-Evaluation'!C18-'Table7-Evaluation'!C$29)/('Table7-Evaluation'!C$30-'Table7-Evaluation'!C$29)</f>
        <v>0.47499999999999998</v>
      </c>
      <c r="D18" s="23">
        <f>('Table7-Evaluation'!D18-'Table7-Evaluation'!D$29)/('Table7-Evaluation'!D$30-'Table7-Evaluation'!D$29)</f>
        <v>0.40749999999999997</v>
      </c>
      <c r="E18" s="23">
        <f>('Table7-Evaluation'!E18-'Table7-Evaluation'!E$29)/('Table7-Evaluation'!E$30-'Table7-Evaluation'!E$29)</f>
        <v>0.62899090909090904</v>
      </c>
      <c r="F18" s="23">
        <f>('Table7-Evaluation'!F18-'Table7-Evaluation'!F$29)/('Table7-Evaluation'!F$30-'Table7-Evaluation'!F$29)</f>
        <v>0.38874999999999998</v>
      </c>
      <c r="G18" s="23">
        <f>('Table7-Evaluation'!G18-'Table7-Evaluation'!G$29)/('Table7-Evaluation'!G$30-'Table7-Evaluation'!G$29)</f>
        <v>0.75600000000000001</v>
      </c>
      <c r="H18" s="23">
        <f>('Table7-Evaluation'!H18-'Table7-Evaluation'!H$29)/('Table7-Evaluation'!H$30-'Table7-Evaluation'!H$29)</f>
        <v>0.68666666666666665</v>
      </c>
      <c r="I18" s="23">
        <f>('Table7-Evaluation'!I18-'Table7-Evaluation'!I$29)/('Table7-Evaluation'!I$30-'Table7-Evaluation'!I$29)</f>
        <v>0.67428571428571427</v>
      </c>
      <c r="J18" s="23">
        <f>('Table7-Evaluation'!J18-'Table7-Evaluation'!J$29)/('Table7-Evaluation'!J$30-'Table7-Evaluation'!J$29)</f>
        <v>0.33500000000000013</v>
      </c>
      <c r="K18" s="23">
        <f>('Table7-Evaluation'!K18-'Table7-Evaluation'!K$29)/('Table7-Evaluation'!K$30-'Table7-Evaluation'!K$29)</f>
        <v>0.34500000000000003</v>
      </c>
      <c r="L18" s="23">
        <f>('Table7-Evaluation'!L18-'Table7-Evaluation'!L$29)/('Table7-Evaluation'!L$30-'Table7-Evaluation'!L$29)</f>
        <v>0.71799999999999997</v>
      </c>
      <c r="M18" s="23">
        <f>('Table7-Evaluation'!M18-'Table7-Evaluation'!M$29)/('Table7-Evaluation'!M$30-'Table7-Evaluation'!M$29)</f>
        <v>0.72399999999999998</v>
      </c>
      <c r="N18" s="23">
        <f>('Table7-Evaluation'!N18-'Table7-Evaluation'!N$29)/('Table7-Evaluation'!N$30-'Table7-Evaluation'!N$29)</f>
        <v>0.73230769230769233</v>
      </c>
      <c r="O18" s="23">
        <f>('Table7-Evaluation'!O18-'Table7-Evaluation'!O$29)/('Table7-Evaluation'!O$30-'Table7-Evaluation'!O$29)</f>
        <v>0.42500000000000004</v>
      </c>
      <c r="P18" s="23">
        <f>('Table7-Evaluation'!P18-'Table7-Evaluation'!P$29)/('Table7-Evaluation'!P$30-'Table7-Evaluation'!P$29)</f>
        <v>8.8833333333333334E-2</v>
      </c>
      <c r="Q18" s="23">
        <f>('Table7-Evaluation'!Q18-'Table7-Evaluation'!Q$29)/('Table7-Evaluation'!Q$30-'Table7-Evaluation'!Q$29)</f>
        <v>0.52</v>
      </c>
      <c r="R18" s="23">
        <f>('Table7-Evaluation'!R18-'Table7-Evaluation'!R$29)/('Table7-Evaluation'!R$30-'Table7-Evaluation'!R$29)</f>
        <v>0.41</v>
      </c>
      <c r="S18" s="23">
        <f>('Table7-Evaluation'!S18-'Table7-Evaluation'!S$29)/('Table7-Evaluation'!S$30-'Table7-Evaluation'!S$29)</f>
        <v>1</v>
      </c>
      <c r="V18" s="19">
        <v>12</v>
      </c>
      <c r="W18" s="19" t="s">
        <v>15</v>
      </c>
      <c r="X18" s="19" t="s">
        <v>17</v>
      </c>
      <c r="Y18" s="23">
        <f t="shared" ca="1" si="1"/>
        <v>0.78600000000000003</v>
      </c>
      <c r="Z18" s="23">
        <f t="shared" ca="1" si="0"/>
        <v>0.42</v>
      </c>
      <c r="AA18" s="23">
        <f t="shared" ca="1" si="0"/>
        <v>0.25600000000000001</v>
      </c>
      <c r="AB18" s="23">
        <f t="shared" ca="1" si="0"/>
        <v>0.93500000000000005</v>
      </c>
      <c r="AC18" s="23">
        <f t="shared" ca="1" si="0"/>
        <v>0.92900000000000005</v>
      </c>
      <c r="AD18" s="23">
        <f t="shared" ca="1" si="0"/>
        <v>0.92400000000000004</v>
      </c>
      <c r="AE18" s="23">
        <f t="shared" ca="1" si="0"/>
        <v>0.92800000000000005</v>
      </c>
      <c r="AF18" s="23">
        <f t="shared" ca="1" si="0"/>
        <v>0.74099999999999999</v>
      </c>
      <c r="AG18" s="23">
        <f t="shared" ca="1" si="0"/>
        <v>0.78400000000000003</v>
      </c>
      <c r="AH18" s="23">
        <f t="shared" ca="1" si="0"/>
        <v>0.72399999999999998</v>
      </c>
      <c r="AI18" s="23">
        <f t="shared" ca="1" si="0"/>
        <v>0.74099999999999999</v>
      </c>
      <c r="AJ18" s="23">
        <f t="shared" ca="1" si="0"/>
        <v>0.56799999999999995</v>
      </c>
      <c r="AK18" s="23">
        <f t="shared" ca="1" si="0"/>
        <v>0.53400000000000003</v>
      </c>
      <c r="AL18" s="23">
        <f t="shared" ca="1" si="0"/>
        <v>0.51700000000000002</v>
      </c>
      <c r="AM18" s="23">
        <f t="shared" ca="1" si="0"/>
        <v>0.52900000000000003</v>
      </c>
      <c r="AN18" s="23">
        <f t="shared" ca="1" si="0"/>
        <v>0.51700000000000002</v>
      </c>
      <c r="AO18" s="23">
        <f t="shared" ca="1" si="0"/>
        <v>0.51800000000000002</v>
      </c>
      <c r="AP18" s="23">
        <f t="shared" ca="1" si="0"/>
        <v>0.997</v>
      </c>
      <c r="AQ18" s="23">
        <f t="shared" ca="1" si="0"/>
        <v>0.98099999999999998</v>
      </c>
    </row>
    <row r="19" spans="1:43" x14ac:dyDescent="0.35">
      <c r="A19" s="7" t="s">
        <v>29</v>
      </c>
      <c r="B19" s="23">
        <f>('Table7-Evaluation'!B19-'Table7-Evaluation'!B$29)/('Table7-Evaluation'!B$30-'Table7-Evaluation'!B$29)</f>
        <v>0.40745454545454546</v>
      </c>
      <c r="C19" s="23">
        <f>('Table7-Evaluation'!C19-'Table7-Evaluation'!C$29)/('Table7-Evaluation'!C$30-'Table7-Evaluation'!C$29)</f>
        <v>0.48499999999999999</v>
      </c>
      <c r="D19" s="23">
        <f>('Table7-Evaluation'!D19-'Table7-Evaluation'!D$29)/('Table7-Evaluation'!D$30-'Table7-Evaluation'!D$29)</f>
        <v>0.25749999999999995</v>
      </c>
      <c r="E19" s="23">
        <f>('Table7-Evaluation'!E19-'Table7-Evaluation'!E$29)/('Table7-Evaluation'!E$30-'Table7-Evaluation'!E$29)</f>
        <v>0.7642181818181818</v>
      </c>
      <c r="F19" s="23">
        <f>('Table7-Evaluation'!F19-'Table7-Evaluation'!F$29)/('Table7-Evaluation'!F$30-'Table7-Evaluation'!F$29)</f>
        <v>0.51249999999999996</v>
      </c>
      <c r="G19" s="23">
        <f>('Table7-Evaluation'!G19-'Table7-Evaluation'!G$29)/('Table7-Evaluation'!G$30-'Table7-Evaluation'!G$29)</f>
        <v>0.76</v>
      </c>
      <c r="H19" s="23">
        <f>('Table7-Evaluation'!H19-'Table7-Evaluation'!H$29)/('Table7-Evaluation'!H$30-'Table7-Evaluation'!H$29)</f>
        <v>0.68666666666666665</v>
      </c>
      <c r="I19" s="23">
        <f>('Table7-Evaluation'!I19-'Table7-Evaluation'!I$29)/('Table7-Evaluation'!I$30-'Table7-Evaluation'!I$29)</f>
        <v>0.67428571428571427</v>
      </c>
      <c r="J19" s="23">
        <f>('Table7-Evaluation'!J19-'Table7-Evaluation'!J$29)/('Table7-Evaluation'!J$30-'Table7-Evaluation'!J$29)</f>
        <v>0.33374999999999988</v>
      </c>
      <c r="K19" s="23">
        <f>('Table7-Evaluation'!K19-'Table7-Evaluation'!K$29)/('Table7-Evaluation'!K$30-'Table7-Evaluation'!K$29)</f>
        <v>0.37750000000000006</v>
      </c>
      <c r="L19" s="23">
        <f>('Table7-Evaluation'!L19-'Table7-Evaluation'!L$29)/('Table7-Evaluation'!L$30-'Table7-Evaluation'!L$29)</f>
        <v>0.71599999999999997</v>
      </c>
      <c r="M19" s="23">
        <f>('Table7-Evaluation'!M19-'Table7-Evaluation'!M$29)/('Table7-Evaluation'!M$30-'Table7-Evaluation'!M$29)</f>
        <v>0.74099999999999999</v>
      </c>
      <c r="N19" s="23">
        <f>('Table7-Evaluation'!N19-'Table7-Evaluation'!N$29)/('Table7-Evaluation'!N$30-'Table7-Evaluation'!N$29)</f>
        <v>0.73230769230769233</v>
      </c>
      <c r="O19" s="23">
        <f>('Table7-Evaluation'!O19-'Table7-Evaluation'!O$29)/('Table7-Evaluation'!O$30-'Table7-Evaluation'!O$29)</f>
        <v>0.48750000000000004</v>
      </c>
      <c r="P19" s="23">
        <f>('Table7-Evaluation'!P19-'Table7-Evaluation'!P$29)/('Table7-Evaluation'!P$30-'Table7-Evaluation'!P$29)</f>
        <v>8.8166666666666671E-2</v>
      </c>
      <c r="Q19" s="23">
        <f>('Table7-Evaluation'!Q19-'Table7-Evaluation'!Q$29)/('Table7-Evaluation'!Q$30-'Table7-Evaluation'!Q$29)</f>
        <v>0.55999999999999994</v>
      </c>
      <c r="R19" s="23">
        <f>('Table7-Evaluation'!R19-'Table7-Evaluation'!R$29)/('Table7-Evaluation'!R$30-'Table7-Evaluation'!R$29)</f>
        <v>0.66200000000000003</v>
      </c>
      <c r="S19" s="23">
        <f>('Table7-Evaluation'!S19-'Table7-Evaluation'!S$29)/('Table7-Evaluation'!S$30-'Table7-Evaluation'!S$29)</f>
        <v>0.80999999999999994</v>
      </c>
      <c r="V19" s="19">
        <v>13</v>
      </c>
      <c r="W19" s="19" t="s">
        <v>84</v>
      </c>
      <c r="X19" s="19" t="s">
        <v>18</v>
      </c>
      <c r="Y19" s="23">
        <f t="shared" ca="1" si="1"/>
        <v>0.96230769230769231</v>
      </c>
      <c r="Z19" s="23">
        <f t="shared" ca="1" si="0"/>
        <v>0.94538461538461538</v>
      </c>
      <c r="AA19" s="23">
        <f t="shared" ca="1" si="0"/>
        <v>0.94461538461538463</v>
      </c>
      <c r="AB19" s="23">
        <f t="shared" ca="1" si="0"/>
        <v>0.75769230769230766</v>
      </c>
      <c r="AC19" s="23">
        <f t="shared" ca="1" si="0"/>
        <v>0.76384615384615384</v>
      </c>
      <c r="AD19" s="23">
        <f t="shared" ca="1" si="0"/>
        <v>1</v>
      </c>
      <c r="AE19" s="23">
        <f t="shared" ca="1" si="0"/>
        <v>0.93615384615384611</v>
      </c>
      <c r="AF19" s="23">
        <f t="shared" ca="1" si="0"/>
        <v>0.73230769230769233</v>
      </c>
      <c r="AG19" s="23">
        <f t="shared" ca="1" si="0"/>
        <v>0.73</v>
      </c>
      <c r="AH19" s="23">
        <f t="shared" ca="1" si="0"/>
        <v>0.73230769230769233</v>
      </c>
      <c r="AI19" s="23">
        <f t="shared" ca="1" si="0"/>
        <v>0.73230769230769233</v>
      </c>
      <c r="AJ19" s="23">
        <f t="shared" ca="1" si="0"/>
        <v>0.86384615384615382</v>
      </c>
      <c r="AK19" s="23">
        <f t="shared" ca="1" si="0"/>
        <v>0.86615384615384616</v>
      </c>
      <c r="AL19" s="23">
        <f t="shared" ca="1" si="0"/>
        <v>1</v>
      </c>
      <c r="AM19" s="23">
        <f t="shared" ca="1" si="0"/>
        <v>0.9392307692307692</v>
      </c>
      <c r="AN19" s="23">
        <f t="shared" ca="1" si="0"/>
        <v>1</v>
      </c>
      <c r="AO19" s="23">
        <f t="shared" ca="1" si="0"/>
        <v>1</v>
      </c>
      <c r="AP19" s="23">
        <f t="shared" ca="1" si="0"/>
        <v>0.29307692307692307</v>
      </c>
      <c r="AQ19" s="23">
        <f t="shared" ca="1" si="0"/>
        <v>0.60615384615384615</v>
      </c>
    </row>
    <row r="20" spans="1:43" x14ac:dyDescent="0.35">
      <c r="A20" s="7" t="s">
        <v>30</v>
      </c>
      <c r="B20" s="23">
        <f>('Table7-Evaluation'!B20-'Table7-Evaluation'!B$29)/('Table7-Evaluation'!B$30-'Table7-Evaluation'!B$29)</f>
        <v>0.41254545454545455</v>
      </c>
      <c r="C20" s="23">
        <f>('Table7-Evaluation'!C20-'Table7-Evaluation'!C$29)/('Table7-Evaluation'!C$30-'Table7-Evaluation'!C$29)</f>
        <v>0.44999999999999996</v>
      </c>
      <c r="D20" s="23">
        <f>('Table7-Evaluation'!D20-'Table7-Evaluation'!D$29)/('Table7-Evaluation'!D$30-'Table7-Evaluation'!D$29)</f>
        <v>0.23249999999999998</v>
      </c>
      <c r="E20" s="23">
        <f>('Table7-Evaluation'!E20-'Table7-Evaluation'!E$29)/('Table7-Evaluation'!E$30-'Table7-Evaluation'!E$29)</f>
        <v>0.7944181818181818</v>
      </c>
      <c r="F20" s="23">
        <f>('Table7-Evaluation'!F20-'Table7-Evaluation'!F$29)/('Table7-Evaluation'!F$30-'Table7-Evaluation'!F$29)</f>
        <v>0.53249999999999997</v>
      </c>
      <c r="G20" s="23">
        <f>('Table7-Evaluation'!G20-'Table7-Evaluation'!G$29)/('Table7-Evaluation'!G$30-'Table7-Evaluation'!G$29)</f>
        <v>0.622</v>
      </c>
      <c r="H20" s="23">
        <f>('Table7-Evaluation'!H20-'Table7-Evaluation'!H$29)/('Table7-Evaluation'!H$30-'Table7-Evaluation'!H$29)</f>
        <v>0.71600000000000008</v>
      </c>
      <c r="I20" s="23">
        <f>('Table7-Evaluation'!I20-'Table7-Evaluation'!I$29)/('Table7-Evaluation'!I$30-'Table7-Evaluation'!I$29)</f>
        <v>0.68285714285714283</v>
      </c>
      <c r="J20" s="23">
        <f>('Table7-Evaluation'!J20-'Table7-Evaluation'!J$29)/('Table7-Evaluation'!J$30-'Table7-Evaluation'!J$29)</f>
        <v>0.35</v>
      </c>
      <c r="K20" s="23">
        <f>('Table7-Evaluation'!K20-'Table7-Evaluation'!K$29)/('Table7-Evaluation'!K$30-'Table7-Evaluation'!K$29)</f>
        <v>0.32</v>
      </c>
      <c r="L20" s="23">
        <f>('Table7-Evaluation'!L20-'Table7-Evaluation'!L$29)/('Table7-Evaluation'!L$30-'Table7-Evaluation'!L$29)</f>
        <v>0.60599999999999998</v>
      </c>
      <c r="M20" s="23">
        <f>('Table7-Evaluation'!M20-'Table7-Evaluation'!M$29)/('Table7-Evaluation'!M$30-'Table7-Evaluation'!M$29)</f>
        <v>0.56799999999999995</v>
      </c>
      <c r="N20" s="23">
        <f>('Table7-Evaluation'!N20-'Table7-Evaluation'!N$29)/('Table7-Evaluation'!N$30-'Table7-Evaluation'!N$29)</f>
        <v>0.86384615384615382</v>
      </c>
      <c r="O20" s="23">
        <f>('Table7-Evaluation'!O20-'Table7-Evaluation'!O$29)/('Table7-Evaluation'!O$30-'Table7-Evaluation'!O$29)</f>
        <v>0.38500000000000001</v>
      </c>
      <c r="P20" s="23">
        <f>('Table7-Evaluation'!P20-'Table7-Evaluation'!P$29)/('Table7-Evaluation'!P$30-'Table7-Evaluation'!P$29)</f>
        <v>7.5999999999999998E-2</v>
      </c>
      <c r="Q20" s="23">
        <f>('Table7-Evaluation'!Q20-'Table7-Evaluation'!Q$29)/('Table7-Evaluation'!Q$30-'Table7-Evaluation'!Q$29)</f>
        <v>0.41333333333333333</v>
      </c>
      <c r="R20" s="23">
        <f>('Table7-Evaluation'!R20-'Table7-Evaluation'!R$29)/('Table7-Evaluation'!R$30-'Table7-Evaluation'!R$29)</f>
        <v>1</v>
      </c>
      <c r="S20" s="23">
        <f>('Table7-Evaluation'!S20-'Table7-Evaluation'!S$29)/('Table7-Evaluation'!S$30-'Table7-Evaluation'!S$29)</f>
        <v>0.86999999999999988</v>
      </c>
      <c r="V20" s="19">
        <v>14</v>
      </c>
      <c r="W20" s="19" t="s">
        <v>8</v>
      </c>
      <c r="X20" s="19" t="s">
        <v>17</v>
      </c>
      <c r="Y20" s="23">
        <f t="shared" ca="1" si="1"/>
        <v>0.41500000000000004</v>
      </c>
      <c r="Z20" s="23">
        <f t="shared" ca="1" si="0"/>
        <v>0.46750000000000003</v>
      </c>
      <c r="AA20" s="23">
        <f t="shared" ca="1" si="0"/>
        <v>0.28000000000000003</v>
      </c>
      <c r="AB20" s="23">
        <f t="shared" ca="1" si="0"/>
        <v>0.29500000000000004</v>
      </c>
      <c r="AC20" s="23">
        <f t="shared" ca="1" si="0"/>
        <v>0.29500000000000004</v>
      </c>
      <c r="AD20" s="23">
        <f t="shared" ca="1" si="0"/>
        <v>0.20750000000000002</v>
      </c>
      <c r="AE20" s="23">
        <f t="shared" ca="1" si="0"/>
        <v>0.245</v>
      </c>
      <c r="AF20" s="23">
        <f t="shared" ca="1" si="0"/>
        <v>0.41749999999999998</v>
      </c>
      <c r="AG20" s="23">
        <f t="shared" ca="1" si="0"/>
        <v>0.42249999999999999</v>
      </c>
      <c r="AH20" s="23">
        <f t="shared" ca="1" si="0"/>
        <v>0.42500000000000004</v>
      </c>
      <c r="AI20" s="23">
        <f t="shared" ca="1" si="0"/>
        <v>0.48750000000000004</v>
      </c>
      <c r="AJ20" s="23">
        <f t="shared" ca="1" si="0"/>
        <v>0.38500000000000001</v>
      </c>
      <c r="AK20" s="23">
        <f t="shared" ca="1" si="0"/>
        <v>0.45999999999999996</v>
      </c>
      <c r="AL20" s="23">
        <f t="shared" ca="1" si="0"/>
        <v>0.48250000000000004</v>
      </c>
      <c r="AM20" s="23">
        <f t="shared" ca="1" si="0"/>
        <v>0.48250000000000004</v>
      </c>
      <c r="AN20" s="23">
        <f t="shared" ca="1" si="0"/>
        <v>0.46750000000000003</v>
      </c>
      <c r="AO20" s="23">
        <f t="shared" ca="1" si="0"/>
        <v>0.48250000000000004</v>
      </c>
      <c r="AP20" s="23">
        <f t="shared" ca="1" si="0"/>
        <v>0.28500000000000003</v>
      </c>
      <c r="AQ20" s="23">
        <f t="shared" ca="1" si="0"/>
        <v>0.35</v>
      </c>
    </row>
    <row r="21" spans="1:43" x14ac:dyDescent="0.35">
      <c r="A21" s="7" t="s">
        <v>31</v>
      </c>
      <c r="B21" s="23">
        <f>('Table7-Evaluation'!B21-'Table7-Evaluation'!B$29)/('Table7-Evaluation'!B$30-'Table7-Evaluation'!B$29)</f>
        <v>0.36636363636363639</v>
      </c>
      <c r="C21" s="23">
        <f>('Table7-Evaluation'!C21-'Table7-Evaluation'!C$29)/('Table7-Evaluation'!C$30-'Table7-Evaluation'!C$29)</f>
        <v>0.42999999999999994</v>
      </c>
      <c r="D21" s="23">
        <f>('Table7-Evaluation'!D21-'Table7-Evaluation'!D$29)/('Table7-Evaluation'!D$30-'Table7-Evaluation'!D$29)</f>
        <v>0.33250000000000002</v>
      </c>
      <c r="E21" s="23">
        <f>('Table7-Evaluation'!E21-'Table7-Evaluation'!E$29)/('Table7-Evaluation'!E$30-'Table7-Evaluation'!E$29)</f>
        <v>0.70499999999999996</v>
      </c>
      <c r="F21" s="23">
        <f>('Table7-Evaluation'!F21-'Table7-Evaluation'!F$29)/('Table7-Evaluation'!F$30-'Table7-Evaluation'!F$29)</f>
        <v>0.45124999999999998</v>
      </c>
      <c r="G21" s="23">
        <f>('Table7-Evaluation'!G21-'Table7-Evaluation'!G$29)/('Table7-Evaluation'!G$30-'Table7-Evaluation'!G$29)</f>
        <v>0.59399999999999997</v>
      </c>
      <c r="H21" s="23">
        <f>('Table7-Evaluation'!H21-'Table7-Evaluation'!H$29)/('Table7-Evaluation'!H$30-'Table7-Evaluation'!H$29)</f>
        <v>0.71600000000000008</v>
      </c>
      <c r="I21" s="23">
        <f>('Table7-Evaluation'!I21-'Table7-Evaluation'!I$29)/('Table7-Evaluation'!I$30-'Table7-Evaluation'!I$29)</f>
        <v>0.67714285714285716</v>
      </c>
      <c r="J21" s="23">
        <f>('Table7-Evaluation'!J21-'Table7-Evaluation'!J$29)/('Table7-Evaluation'!J$30-'Table7-Evaluation'!J$29)</f>
        <v>0.34875000000000006</v>
      </c>
      <c r="K21" s="23">
        <f>('Table7-Evaluation'!K21-'Table7-Evaluation'!K$29)/('Table7-Evaluation'!K$30-'Table7-Evaluation'!K$29)</f>
        <v>0.29500000000000004</v>
      </c>
      <c r="L21" s="23">
        <f>('Table7-Evaluation'!L21-'Table7-Evaluation'!L$29)/('Table7-Evaluation'!L$30-'Table7-Evaluation'!L$29)</f>
        <v>0.58399999999999996</v>
      </c>
      <c r="M21" s="23">
        <f>('Table7-Evaluation'!M21-'Table7-Evaluation'!M$29)/('Table7-Evaluation'!M$30-'Table7-Evaluation'!M$29)</f>
        <v>0.53400000000000003</v>
      </c>
      <c r="N21" s="23">
        <f>('Table7-Evaluation'!N21-'Table7-Evaluation'!N$29)/('Table7-Evaluation'!N$30-'Table7-Evaluation'!N$29)</f>
        <v>0.86615384615384616</v>
      </c>
      <c r="O21" s="23">
        <f>('Table7-Evaluation'!O21-'Table7-Evaluation'!O$29)/('Table7-Evaluation'!O$30-'Table7-Evaluation'!O$29)</f>
        <v>0.45999999999999996</v>
      </c>
      <c r="P21" s="23">
        <f>('Table7-Evaluation'!P21-'Table7-Evaluation'!P$29)/('Table7-Evaluation'!P$30-'Table7-Evaluation'!P$29)</f>
        <v>7.3833333333333334E-2</v>
      </c>
      <c r="Q21" s="23">
        <f>('Table7-Evaluation'!Q21-'Table7-Evaluation'!Q$29)/('Table7-Evaluation'!Q$30-'Table7-Evaluation'!Q$29)</f>
        <v>0.56666666666666665</v>
      </c>
      <c r="R21" s="23">
        <f>('Table7-Evaluation'!R21-'Table7-Evaluation'!R$29)/('Table7-Evaluation'!R$30-'Table7-Evaluation'!R$29)</f>
        <v>1</v>
      </c>
      <c r="S21" s="23">
        <f>('Table7-Evaluation'!S21-'Table7-Evaluation'!S$29)/('Table7-Evaluation'!S$30-'Table7-Evaluation'!S$29)</f>
        <v>1</v>
      </c>
      <c r="V21" s="19">
        <v>15</v>
      </c>
      <c r="W21" s="19" t="s">
        <v>9</v>
      </c>
      <c r="X21" s="19" t="s">
        <v>17</v>
      </c>
      <c r="Y21" s="23">
        <f t="shared" ca="1" si="1"/>
        <v>3.5166666666666666E-2</v>
      </c>
      <c r="Z21" s="23">
        <f t="shared" ca="1" si="0"/>
        <v>3.9E-2</v>
      </c>
      <c r="AA21" s="23">
        <f t="shared" ca="1" si="0"/>
        <v>3.6999999999999998E-2</v>
      </c>
      <c r="AB21" s="23">
        <f t="shared" ca="1" si="0"/>
        <v>8.9333333333333334E-2</v>
      </c>
      <c r="AC21" s="23">
        <f t="shared" ref="AC21:AC24" ca="1" si="2">OFFSET($B$9,COLUMN(AC20)-COLUMN($Y20),ROW(Z21)-ROW(Z$7))</f>
        <v>8.900000000000001E-2</v>
      </c>
      <c r="AD21" s="23">
        <f t="shared" ref="AD21:AD24" ca="1" si="3">OFFSET($B$9,COLUMN(AD20)-COLUMN($Y20),ROW(AA21)-ROW(AA$7))</f>
        <v>1.0833333333333334E-2</v>
      </c>
      <c r="AE21" s="23">
        <f t="shared" ref="AE21:AE24" ca="1" si="4">OFFSET($B$9,COLUMN(AE20)-COLUMN($Y20),ROW(AB21)-ROW(AB$7))</f>
        <v>8.0500000000000002E-2</v>
      </c>
      <c r="AF21" s="23">
        <f t="shared" ref="AF21:AF24" ca="1" si="5">OFFSET($B$9,COLUMN(AF20)-COLUMN($Y20),ROW(AC21)-ROW(AC$7))</f>
        <v>8.8500000000000009E-2</v>
      </c>
      <c r="AG21" s="23">
        <f t="shared" ref="AG21:AG24" ca="1" si="6">OFFSET($B$9,COLUMN(AG20)-COLUMN($Y20),ROW(AD21)-ROW(AD$7))</f>
        <v>8.9166666666666672E-2</v>
      </c>
      <c r="AH21" s="23">
        <f t="shared" ref="AH21:AH24" ca="1" si="7">OFFSET($B$9,COLUMN(AH20)-COLUMN($Y20),ROW(AE21)-ROW(AE$7))</f>
        <v>8.8833333333333334E-2</v>
      </c>
      <c r="AI21" s="23">
        <f t="shared" ref="AI21:AI24" ca="1" si="8">OFFSET($B$9,COLUMN(AI20)-COLUMN($Y20),ROW(AF21)-ROW(AF$7))</f>
        <v>8.8166666666666671E-2</v>
      </c>
      <c r="AJ21" s="23">
        <f t="shared" ref="AJ21:AJ24" ca="1" si="9">OFFSET($B$9,COLUMN(AJ20)-COLUMN($Y20),ROW(AG21)-ROW(AG$7))</f>
        <v>7.5999999999999998E-2</v>
      </c>
      <c r="AK21" s="23">
        <f t="shared" ref="AK21:AK24" ca="1" si="10">OFFSET($B$9,COLUMN(AK20)-COLUMN($Y20),ROW(AH21)-ROW(AH$7))</f>
        <v>7.3833333333333334E-2</v>
      </c>
      <c r="AL21" s="23">
        <f t="shared" ref="AL21:AL24" ca="1" si="11">OFFSET($B$9,COLUMN(AL20)-COLUMN($Y20),ROW(AI21)-ROW(AI$7))</f>
        <v>7.6666666666666662E-3</v>
      </c>
      <c r="AM21" s="23">
        <f t="shared" ref="AM21:AM24" ca="1" si="12">OFFSET($B$9,COLUMN(AM20)-COLUMN($Y20),ROW(AJ21)-ROW(AJ$7))</f>
        <v>6.9166666666666668E-2</v>
      </c>
      <c r="AN21" s="23">
        <f t="shared" ref="AN21:AN24" ca="1" si="13">OFFSET($B$9,COLUMN(AN20)-COLUMN($Y20),ROW(AK21)-ROW(AK$7))</f>
        <v>7.6666666666666662E-3</v>
      </c>
      <c r="AO21" s="23">
        <f t="shared" ref="AO21:AO24" ca="1" si="14">OFFSET($B$9,COLUMN(AO20)-COLUMN($Y20),ROW(AL21)-ROW(AL$7))</f>
        <v>8.1666666666666676E-3</v>
      </c>
      <c r="AP21" s="23">
        <f t="shared" ref="AP21:AP24" ca="1" si="15">OFFSET($B$9,COLUMN(AP20)-COLUMN($Y20),ROW(AM21)-ROW(AM$7))</f>
        <v>9.3000000000000013E-2</v>
      </c>
      <c r="AQ21" s="23">
        <f t="shared" ref="AQ21:AQ24" ca="1" si="16">OFFSET($B$9,COLUMN(AQ20)-COLUMN($Y20),ROW(AN21)-ROW(AN$7))</f>
        <v>9.5999999999999988E-2</v>
      </c>
    </row>
    <row r="22" spans="1:43" x14ac:dyDescent="0.35">
      <c r="A22" s="7" t="s">
        <v>32</v>
      </c>
      <c r="B22" s="23">
        <f>('Table7-Evaluation'!B22-'Table7-Evaluation'!B$29)/('Table7-Evaluation'!B$30-'Table7-Evaluation'!B$29)</f>
        <v>0.45036363636363635</v>
      </c>
      <c r="C22" s="23">
        <f>('Table7-Evaluation'!C22-'Table7-Evaluation'!C$29)/('Table7-Evaluation'!C$30-'Table7-Evaluation'!C$29)</f>
        <v>0.43499999999999994</v>
      </c>
      <c r="D22" s="23">
        <f>('Table7-Evaluation'!D22-'Table7-Evaluation'!D$29)/('Table7-Evaluation'!D$30-'Table7-Evaluation'!D$29)</f>
        <v>0.16999999999999998</v>
      </c>
      <c r="E22" s="23">
        <f>('Table7-Evaluation'!E22-'Table7-Evaluation'!E$29)/('Table7-Evaluation'!E$30-'Table7-Evaluation'!E$29)</f>
        <v>0.87728181818181816</v>
      </c>
      <c r="F22" s="23">
        <f>('Table7-Evaluation'!F22-'Table7-Evaluation'!F$29)/('Table7-Evaluation'!F$30-'Table7-Evaluation'!F$29)</f>
        <v>0.61375000000000002</v>
      </c>
      <c r="G22" s="23">
        <f>('Table7-Evaluation'!G22-'Table7-Evaluation'!G$29)/('Table7-Evaluation'!G$30-'Table7-Evaluation'!G$29)</f>
        <v>0.06</v>
      </c>
      <c r="H22" s="23">
        <f>('Table7-Evaluation'!H22-'Table7-Evaluation'!H$29)/('Table7-Evaluation'!H$30-'Table7-Evaluation'!H$29)</f>
        <v>0.75466666666666671</v>
      </c>
      <c r="I22" s="23">
        <f>('Table7-Evaluation'!I22-'Table7-Evaluation'!I$29)/('Table7-Evaluation'!I$30-'Table7-Evaluation'!I$29)</f>
        <v>0.67428571428571427</v>
      </c>
      <c r="J22" s="23">
        <f>('Table7-Evaluation'!J22-'Table7-Evaluation'!J$29)/('Table7-Evaluation'!J$30-'Table7-Evaluation'!J$29)</f>
        <v>0.36625000000000013</v>
      </c>
      <c r="K22" s="23">
        <f>('Table7-Evaluation'!K22-'Table7-Evaluation'!K$29)/('Table7-Evaluation'!K$30-'Table7-Evaluation'!K$29)</f>
        <v>0.32</v>
      </c>
      <c r="L22" s="23">
        <f>('Table7-Evaluation'!L22-'Table7-Evaluation'!L$29)/('Table7-Evaluation'!L$30-'Table7-Evaluation'!L$29)</f>
        <v>5.6000000000000001E-2</v>
      </c>
      <c r="M22" s="23">
        <f>('Table7-Evaluation'!M22-'Table7-Evaluation'!M$29)/('Table7-Evaluation'!M$30-'Table7-Evaluation'!M$29)</f>
        <v>0.51700000000000002</v>
      </c>
      <c r="N22" s="23">
        <f>('Table7-Evaluation'!N22-'Table7-Evaluation'!N$29)/('Table7-Evaluation'!N$30-'Table7-Evaluation'!N$29)</f>
        <v>1</v>
      </c>
      <c r="O22" s="23">
        <f>('Table7-Evaluation'!O22-'Table7-Evaluation'!O$29)/('Table7-Evaluation'!O$30-'Table7-Evaluation'!O$29)</f>
        <v>0.48250000000000004</v>
      </c>
      <c r="P22" s="23">
        <f>('Table7-Evaluation'!P22-'Table7-Evaluation'!P$29)/('Table7-Evaluation'!P$30-'Table7-Evaluation'!P$29)</f>
        <v>7.6666666666666662E-3</v>
      </c>
      <c r="Q22" s="23">
        <f>('Table7-Evaluation'!Q22-'Table7-Evaluation'!Q$29)/('Table7-Evaluation'!Q$30-'Table7-Evaluation'!Q$29)</f>
        <v>0.73333333333333339</v>
      </c>
      <c r="R22" s="23">
        <f>('Table7-Evaluation'!R22-'Table7-Evaluation'!R$29)/('Table7-Evaluation'!R$30-'Table7-Evaluation'!R$29)</f>
        <v>0.90600000000000003</v>
      </c>
      <c r="S22" s="23">
        <f>('Table7-Evaluation'!S22-'Table7-Evaluation'!S$29)/('Table7-Evaluation'!S$30-'Table7-Evaluation'!S$29)</f>
        <v>1</v>
      </c>
      <c r="V22" s="19">
        <v>16</v>
      </c>
      <c r="W22" s="19" t="s">
        <v>10</v>
      </c>
      <c r="X22" s="19" t="s">
        <v>17</v>
      </c>
      <c r="Y22" s="23">
        <f t="shared" ca="1" si="1"/>
        <v>0.48</v>
      </c>
      <c r="Z22" s="23">
        <f t="shared" ref="Z22:Z24" ca="1" si="17">OFFSET($B$9,COLUMN(Z21)-COLUMN($Y21),ROW(W22)-ROW(W$7))</f>
        <v>0.53333333333333333</v>
      </c>
      <c r="AA22" s="23">
        <f t="shared" ref="AA22:AA24" ca="1" si="18">OFFSET($B$9,COLUMN(AA21)-COLUMN($Y21),ROW(X22)-ROW(X$7))</f>
        <v>0.11333333333333334</v>
      </c>
      <c r="AB22" s="23">
        <f t="shared" ref="AB22:AB24" ca="1" si="19">OFFSET($B$9,COLUMN(AB21)-COLUMN($Y21),ROW(Y22)-ROW(Y$7))</f>
        <v>0.16666666666666666</v>
      </c>
      <c r="AC22" s="23">
        <f t="shared" ca="1" si="2"/>
        <v>0.16666666666666666</v>
      </c>
      <c r="AD22" s="23">
        <f t="shared" ca="1" si="3"/>
        <v>0.16666666666666666</v>
      </c>
      <c r="AE22" s="23">
        <f t="shared" ca="1" si="4"/>
        <v>0.16666666666666666</v>
      </c>
      <c r="AF22" s="23">
        <f t="shared" ca="1" si="5"/>
        <v>0.5</v>
      </c>
      <c r="AG22" s="23">
        <f t="shared" ca="1" si="6"/>
        <v>0.50666666666666671</v>
      </c>
      <c r="AH22" s="23">
        <f t="shared" ca="1" si="7"/>
        <v>0.52</v>
      </c>
      <c r="AI22" s="23">
        <f t="shared" ca="1" si="8"/>
        <v>0.55999999999999994</v>
      </c>
      <c r="AJ22" s="23">
        <f t="shared" ca="1" si="9"/>
        <v>0.41333333333333333</v>
      </c>
      <c r="AK22" s="23">
        <f t="shared" ca="1" si="10"/>
        <v>0.56666666666666665</v>
      </c>
      <c r="AL22" s="23">
        <f t="shared" ca="1" si="11"/>
        <v>0.73333333333333339</v>
      </c>
      <c r="AM22" s="23">
        <f t="shared" ca="1" si="12"/>
        <v>0.60666666666666669</v>
      </c>
      <c r="AN22" s="23">
        <f t="shared" ca="1" si="13"/>
        <v>0.70000000000000007</v>
      </c>
      <c r="AO22" s="23">
        <f t="shared" ca="1" si="14"/>
        <v>0.73333333333333339</v>
      </c>
      <c r="AP22" s="23">
        <f t="shared" ca="1" si="15"/>
        <v>9.3333333333333338E-2</v>
      </c>
      <c r="AQ22" s="23">
        <f t="shared" ca="1" si="16"/>
        <v>0.27999999999999997</v>
      </c>
    </row>
    <row r="23" spans="1:43" x14ac:dyDescent="0.35">
      <c r="A23" s="7" t="s">
        <v>33</v>
      </c>
      <c r="B23" s="23">
        <f>('Table7-Evaluation'!B23-'Table7-Evaluation'!B$29)/('Table7-Evaluation'!B$30-'Table7-Evaluation'!B$29)</f>
        <v>0.38236363636363635</v>
      </c>
      <c r="C23" s="23">
        <f>('Table7-Evaluation'!C23-'Table7-Evaluation'!C$29)/('Table7-Evaluation'!C$30-'Table7-Evaluation'!C$29)</f>
        <v>0.43499999999999994</v>
      </c>
      <c r="D23" s="23">
        <f>('Table7-Evaluation'!D23-'Table7-Evaluation'!D$29)/('Table7-Evaluation'!D$30-'Table7-Evaluation'!D$29)</f>
        <v>0.29749999999999999</v>
      </c>
      <c r="E23" s="23">
        <f>('Table7-Evaluation'!E23-'Table7-Evaluation'!E$29)/('Table7-Evaluation'!E$30-'Table7-Evaluation'!E$29)</f>
        <v>0.74721818181818178</v>
      </c>
      <c r="F23" s="23">
        <f>('Table7-Evaluation'!F23-'Table7-Evaluation'!F$29)/('Table7-Evaluation'!F$30-'Table7-Evaluation'!F$29)</f>
        <v>0.47625000000000001</v>
      </c>
      <c r="G23" s="23">
        <f>('Table7-Evaluation'!G23-'Table7-Evaluation'!G$29)/('Table7-Evaluation'!G$30-'Table7-Evaluation'!G$29)</f>
        <v>0.56200000000000006</v>
      </c>
      <c r="H23" s="23">
        <f>('Table7-Evaluation'!H23-'Table7-Evaluation'!H$29)/('Table7-Evaluation'!H$30-'Table7-Evaluation'!H$29)</f>
        <v>0.72133333333333338</v>
      </c>
      <c r="I23" s="23">
        <f>('Table7-Evaluation'!I23-'Table7-Evaluation'!I$29)/('Table7-Evaluation'!I$30-'Table7-Evaluation'!I$29)</f>
        <v>0.68</v>
      </c>
      <c r="J23" s="23">
        <f>('Table7-Evaluation'!J23-'Table7-Evaluation'!J$29)/('Table7-Evaluation'!J$30-'Table7-Evaluation'!J$29)</f>
        <v>0.35124999999999995</v>
      </c>
      <c r="K23" s="23">
        <f>('Table7-Evaluation'!K23-'Table7-Evaluation'!K$29)/('Table7-Evaluation'!K$30-'Table7-Evaluation'!K$29)</f>
        <v>0.32</v>
      </c>
      <c r="L23" s="23">
        <f>('Table7-Evaluation'!L23-'Table7-Evaluation'!L$29)/('Table7-Evaluation'!L$30-'Table7-Evaluation'!L$29)</f>
        <v>0.54400000000000004</v>
      </c>
      <c r="M23" s="23">
        <f>('Table7-Evaluation'!M23-'Table7-Evaluation'!M$29)/('Table7-Evaluation'!M$30-'Table7-Evaluation'!M$29)</f>
        <v>0.52900000000000003</v>
      </c>
      <c r="N23" s="23">
        <f>('Table7-Evaluation'!N23-'Table7-Evaluation'!N$29)/('Table7-Evaluation'!N$30-'Table7-Evaluation'!N$29)</f>
        <v>0.9392307692307692</v>
      </c>
      <c r="O23" s="23">
        <f>('Table7-Evaluation'!O23-'Table7-Evaluation'!O$29)/('Table7-Evaluation'!O$30-'Table7-Evaluation'!O$29)</f>
        <v>0.48250000000000004</v>
      </c>
      <c r="P23" s="23">
        <f>('Table7-Evaluation'!P23-'Table7-Evaluation'!P$29)/('Table7-Evaluation'!P$30-'Table7-Evaluation'!P$29)</f>
        <v>6.9166666666666668E-2</v>
      </c>
      <c r="Q23" s="23">
        <f>('Table7-Evaluation'!Q23-'Table7-Evaluation'!Q$29)/('Table7-Evaluation'!Q$30-'Table7-Evaluation'!Q$29)</f>
        <v>0.60666666666666669</v>
      </c>
      <c r="R23" s="23">
        <f>('Table7-Evaluation'!R23-'Table7-Evaluation'!R$29)/('Table7-Evaluation'!R$30-'Table7-Evaluation'!R$29)</f>
        <v>0.65400000000000003</v>
      </c>
      <c r="S23" s="23">
        <f>('Table7-Evaluation'!S23-'Table7-Evaluation'!S$29)/('Table7-Evaluation'!S$30-'Table7-Evaluation'!S$29)</f>
        <v>1</v>
      </c>
      <c r="V23" s="19">
        <v>17</v>
      </c>
      <c r="W23" s="19" t="s">
        <v>11</v>
      </c>
      <c r="X23" s="19" t="s">
        <v>18</v>
      </c>
      <c r="Y23" s="23">
        <f t="shared" ca="1" si="1"/>
        <v>0.98599999999999999</v>
      </c>
      <c r="Z23" s="23">
        <f t="shared" ca="1" si="17"/>
        <v>0.91199999999999992</v>
      </c>
      <c r="AA23" s="23">
        <f t="shared" ca="1" si="18"/>
        <v>0.94000000000000006</v>
      </c>
      <c r="AB23" s="23">
        <f t="shared" ca="1" si="19"/>
        <v>1</v>
      </c>
      <c r="AC23" s="23">
        <f t="shared" ca="1" si="2"/>
        <v>1</v>
      </c>
      <c r="AD23" s="23">
        <f t="shared" ca="1" si="3"/>
        <v>0.85199999999999998</v>
      </c>
      <c r="AE23" s="23">
        <f t="shared" ca="1" si="4"/>
        <v>0.44000000000000006</v>
      </c>
      <c r="AF23" s="23">
        <f t="shared" ca="1" si="5"/>
        <v>0.66600000000000004</v>
      </c>
      <c r="AG23" s="23">
        <f t="shared" ca="1" si="6"/>
        <v>0.59599999999999997</v>
      </c>
      <c r="AH23" s="23">
        <f t="shared" ca="1" si="7"/>
        <v>0.41</v>
      </c>
      <c r="AI23" s="23">
        <f t="shared" ca="1" si="8"/>
        <v>0.66200000000000003</v>
      </c>
      <c r="AJ23" s="23">
        <f t="shared" ca="1" si="9"/>
        <v>1</v>
      </c>
      <c r="AK23" s="23">
        <f t="shared" ca="1" si="10"/>
        <v>1</v>
      </c>
      <c r="AL23" s="23">
        <f t="shared" ca="1" si="11"/>
        <v>0.90600000000000003</v>
      </c>
      <c r="AM23" s="23">
        <f t="shared" ca="1" si="12"/>
        <v>0.65400000000000003</v>
      </c>
      <c r="AN23" s="23">
        <f t="shared" ca="1" si="13"/>
        <v>1</v>
      </c>
      <c r="AO23" s="23">
        <f t="shared" ca="1" si="14"/>
        <v>1</v>
      </c>
      <c r="AP23" s="23">
        <f t="shared" ca="1" si="15"/>
        <v>1</v>
      </c>
      <c r="AQ23" s="23">
        <f t="shared" ca="1" si="16"/>
        <v>0.39</v>
      </c>
    </row>
    <row r="24" spans="1:43" x14ac:dyDescent="0.35">
      <c r="A24" s="7" t="s">
        <v>34</v>
      </c>
      <c r="B24" s="23">
        <f>('Table7-Evaluation'!B24-'Table7-Evaluation'!B$29)/('Table7-Evaluation'!B$30-'Table7-Evaluation'!B$29)</f>
        <v>0.4490909090909091</v>
      </c>
      <c r="C24" s="23">
        <f>('Table7-Evaluation'!C24-'Table7-Evaluation'!C$29)/('Table7-Evaluation'!C$30-'Table7-Evaluation'!C$29)</f>
        <v>0.41499999999999998</v>
      </c>
      <c r="D24" s="23">
        <f>('Table7-Evaluation'!D24-'Table7-Evaluation'!D$29)/('Table7-Evaluation'!D$30-'Table7-Evaluation'!D$29)</f>
        <v>0.16999999999999998</v>
      </c>
      <c r="E24" s="23">
        <f>('Table7-Evaluation'!E24-'Table7-Evaluation'!E$29)/('Table7-Evaluation'!E$30-'Table7-Evaluation'!E$29)</f>
        <v>0.87671818181818184</v>
      </c>
      <c r="F24" s="23">
        <f>('Table7-Evaluation'!F24-'Table7-Evaluation'!F$29)/('Table7-Evaluation'!F$30-'Table7-Evaluation'!F$29)</f>
        <v>0.61250000000000004</v>
      </c>
      <c r="G24" s="23">
        <f>('Table7-Evaluation'!G24-'Table7-Evaluation'!G$29)/('Table7-Evaluation'!G$30-'Table7-Evaluation'!G$29)</f>
        <v>5.8000000000000003E-2</v>
      </c>
      <c r="H24" s="23">
        <f>('Table7-Evaluation'!H24-'Table7-Evaluation'!H$29)/('Table7-Evaluation'!H$30-'Table7-Evaluation'!H$29)</f>
        <v>0.7533333333333333</v>
      </c>
      <c r="I24" s="23">
        <f>('Table7-Evaluation'!I24-'Table7-Evaluation'!I$29)/('Table7-Evaluation'!I$30-'Table7-Evaluation'!I$29)</f>
        <v>0.67142857142857149</v>
      </c>
      <c r="J24" s="23">
        <f>('Table7-Evaluation'!J24-'Table7-Evaluation'!J$29)/('Table7-Evaluation'!J$30-'Table7-Evaluation'!J$29)</f>
        <v>0.36374999999999991</v>
      </c>
      <c r="K24" s="23">
        <f>('Table7-Evaluation'!K24-'Table7-Evaluation'!K$29)/('Table7-Evaluation'!K$30-'Table7-Evaluation'!K$29)</f>
        <v>0.29500000000000004</v>
      </c>
      <c r="L24" s="23">
        <f>('Table7-Evaluation'!L24-'Table7-Evaluation'!L$29)/('Table7-Evaluation'!L$30-'Table7-Evaluation'!L$29)</f>
        <v>5.6000000000000001E-2</v>
      </c>
      <c r="M24" s="23">
        <f>('Table7-Evaluation'!M24-'Table7-Evaluation'!M$29)/('Table7-Evaluation'!M$30-'Table7-Evaluation'!M$29)</f>
        <v>0.51700000000000002</v>
      </c>
      <c r="N24" s="23">
        <f>('Table7-Evaluation'!N24-'Table7-Evaluation'!N$29)/('Table7-Evaluation'!N$30-'Table7-Evaluation'!N$29)</f>
        <v>1</v>
      </c>
      <c r="O24" s="23">
        <f>('Table7-Evaluation'!O24-'Table7-Evaluation'!O$29)/('Table7-Evaluation'!O$30-'Table7-Evaluation'!O$29)</f>
        <v>0.46750000000000003</v>
      </c>
      <c r="P24" s="23">
        <f>('Table7-Evaluation'!P24-'Table7-Evaluation'!P$29)/('Table7-Evaluation'!P$30-'Table7-Evaluation'!P$29)</f>
        <v>7.6666666666666662E-3</v>
      </c>
      <c r="Q24" s="23">
        <f>('Table7-Evaluation'!Q24-'Table7-Evaluation'!Q$29)/('Table7-Evaluation'!Q$30-'Table7-Evaluation'!Q$29)</f>
        <v>0.70000000000000007</v>
      </c>
      <c r="R24" s="23">
        <f>('Table7-Evaluation'!R24-'Table7-Evaluation'!R$29)/('Table7-Evaluation'!R$30-'Table7-Evaluation'!R$29)</f>
        <v>1</v>
      </c>
      <c r="S24" s="23">
        <f>('Table7-Evaluation'!S24-'Table7-Evaluation'!S$29)/('Table7-Evaluation'!S$30-'Table7-Evaluation'!S$29)</f>
        <v>1</v>
      </c>
      <c r="V24" s="19">
        <v>18</v>
      </c>
      <c r="W24" s="19" t="s">
        <v>12</v>
      </c>
      <c r="X24" s="19" t="s">
        <v>18</v>
      </c>
      <c r="Y24" s="23">
        <f t="shared" ca="1" si="1"/>
        <v>1</v>
      </c>
      <c r="Z24" s="23">
        <f t="shared" ca="1" si="17"/>
        <v>0.85</v>
      </c>
      <c r="AA24" s="23">
        <f t="shared" ca="1" si="18"/>
        <v>0.84499999999999997</v>
      </c>
      <c r="AB24" s="23">
        <f t="shared" ca="1" si="19"/>
        <v>0.67500000000000004</v>
      </c>
      <c r="AC24" s="23">
        <f t="shared" ca="1" si="2"/>
        <v>1</v>
      </c>
      <c r="AD24" s="23">
        <f t="shared" ca="1" si="3"/>
        <v>1</v>
      </c>
      <c r="AE24" s="23">
        <f t="shared" ca="1" si="4"/>
        <v>1</v>
      </c>
      <c r="AF24" s="23">
        <f t="shared" ca="1" si="5"/>
        <v>0.80500000000000005</v>
      </c>
      <c r="AG24" s="23">
        <f t="shared" ca="1" si="6"/>
        <v>0.65500000000000003</v>
      </c>
      <c r="AH24" s="23">
        <f t="shared" ca="1" si="7"/>
        <v>1</v>
      </c>
      <c r="AI24" s="23">
        <f t="shared" ca="1" si="8"/>
        <v>0.80999999999999994</v>
      </c>
      <c r="AJ24" s="23">
        <f t="shared" ca="1" si="9"/>
        <v>0.86999999999999988</v>
      </c>
      <c r="AK24" s="23">
        <f t="shared" ca="1" si="10"/>
        <v>1</v>
      </c>
      <c r="AL24" s="23">
        <f t="shared" ca="1" si="11"/>
        <v>1</v>
      </c>
      <c r="AM24" s="23">
        <f t="shared" ca="1" si="12"/>
        <v>1</v>
      </c>
      <c r="AN24" s="23">
        <f t="shared" ca="1" si="13"/>
        <v>1</v>
      </c>
      <c r="AO24" s="23">
        <f t="shared" ca="1" si="14"/>
        <v>0.88000000000000012</v>
      </c>
      <c r="AP24" s="23">
        <f t="shared" ca="1" si="15"/>
        <v>1</v>
      </c>
      <c r="AQ24" s="23">
        <f t="shared" ca="1" si="16"/>
        <v>0.45</v>
      </c>
    </row>
    <row r="25" spans="1:43" x14ac:dyDescent="0.35">
      <c r="A25" s="7" t="s">
        <v>35</v>
      </c>
      <c r="B25" s="23">
        <f>('Table7-Evaluation'!B25-'Table7-Evaluation'!B$29)/('Table7-Evaluation'!B$30-'Table7-Evaluation'!B$29)</f>
        <v>0.49236363636363634</v>
      </c>
      <c r="C25" s="23">
        <f>('Table7-Evaluation'!C25-'Table7-Evaluation'!C$29)/('Table7-Evaluation'!C$30-'Table7-Evaluation'!C$29)</f>
        <v>0.43499999999999994</v>
      </c>
      <c r="D25" s="23">
        <f>('Table7-Evaluation'!D25-'Table7-Evaluation'!D$29)/('Table7-Evaluation'!D$30-'Table7-Evaluation'!D$29)</f>
        <v>0.10499999999999998</v>
      </c>
      <c r="E25" s="23">
        <f>('Table7-Evaluation'!E25-'Table7-Evaluation'!E$29)/('Table7-Evaluation'!E$30-'Table7-Evaluation'!E$29)</f>
        <v>0.93259090909090914</v>
      </c>
      <c r="F25" s="23">
        <f>('Table7-Evaluation'!F25-'Table7-Evaluation'!F$29)/('Table7-Evaluation'!F$30-'Table7-Evaluation'!F$29)</f>
        <v>0.69499999999999995</v>
      </c>
      <c r="G25" s="23">
        <f>('Table7-Evaluation'!G25-'Table7-Evaluation'!G$29)/('Table7-Evaluation'!G$30-'Table7-Evaluation'!G$29)</f>
        <v>6.4000000000000001E-2</v>
      </c>
      <c r="H25" s="23">
        <f>('Table7-Evaluation'!H25-'Table7-Evaluation'!H$29)/('Table7-Evaluation'!H$30-'Table7-Evaluation'!H$29)</f>
        <v>0.74933333333333341</v>
      </c>
      <c r="I25" s="23">
        <f>('Table7-Evaluation'!I25-'Table7-Evaluation'!I$29)/('Table7-Evaluation'!I$30-'Table7-Evaluation'!I$29)</f>
        <v>0.67714285714285716</v>
      </c>
      <c r="J25" s="23">
        <f>('Table7-Evaluation'!J25-'Table7-Evaluation'!J$29)/('Table7-Evaluation'!J$30-'Table7-Evaluation'!J$29)</f>
        <v>0.36625000000000013</v>
      </c>
      <c r="K25" s="23">
        <f>('Table7-Evaluation'!K25-'Table7-Evaluation'!K$29)/('Table7-Evaluation'!K$30-'Table7-Evaluation'!K$29)</f>
        <v>0.32</v>
      </c>
      <c r="L25" s="23">
        <f>('Table7-Evaluation'!L25-'Table7-Evaluation'!L$29)/('Table7-Evaluation'!L$30-'Table7-Evaluation'!L$29)</f>
        <v>0.06</v>
      </c>
      <c r="M25" s="23">
        <f>('Table7-Evaluation'!M25-'Table7-Evaluation'!M$29)/('Table7-Evaluation'!M$30-'Table7-Evaluation'!M$29)</f>
        <v>0.51800000000000002</v>
      </c>
      <c r="N25" s="23">
        <f>('Table7-Evaluation'!N25-'Table7-Evaluation'!N$29)/('Table7-Evaluation'!N$30-'Table7-Evaluation'!N$29)</f>
        <v>1</v>
      </c>
      <c r="O25" s="23">
        <f>('Table7-Evaluation'!O25-'Table7-Evaluation'!O$29)/('Table7-Evaluation'!O$30-'Table7-Evaluation'!O$29)</f>
        <v>0.48250000000000004</v>
      </c>
      <c r="P25" s="23">
        <f>('Table7-Evaluation'!P25-'Table7-Evaluation'!P$29)/('Table7-Evaluation'!P$30-'Table7-Evaluation'!P$29)</f>
        <v>8.1666666666666676E-3</v>
      </c>
      <c r="Q25" s="23">
        <f>('Table7-Evaluation'!Q25-'Table7-Evaluation'!Q$29)/('Table7-Evaluation'!Q$30-'Table7-Evaluation'!Q$29)</f>
        <v>0.73333333333333339</v>
      </c>
      <c r="R25" s="23">
        <f>('Table7-Evaluation'!R25-'Table7-Evaluation'!R$29)/('Table7-Evaluation'!R$30-'Table7-Evaluation'!R$29)</f>
        <v>1</v>
      </c>
      <c r="S25" s="23">
        <f>('Table7-Evaluation'!S25-'Table7-Evaluation'!S$29)/('Table7-Evaluation'!S$30-'Table7-Evaluation'!S$29)</f>
        <v>0.88000000000000012</v>
      </c>
    </row>
    <row r="26" spans="1:43" x14ac:dyDescent="0.35">
      <c r="A26" s="7" t="s">
        <v>36</v>
      </c>
      <c r="B26" s="23">
        <f>('Table7-Evaluation'!B26-'Table7-Evaluation'!B$29)/('Table7-Evaluation'!B$30-'Table7-Evaluation'!B$29)</f>
        <v>0.26363636363636361</v>
      </c>
      <c r="C26" s="23">
        <f>('Table7-Evaluation'!C26-'Table7-Evaluation'!C$29)/('Table7-Evaluation'!C$30-'Table7-Evaluation'!C$29)</f>
        <v>0.15</v>
      </c>
      <c r="D26" s="23">
        <f>('Table7-Evaluation'!D26-'Table7-Evaluation'!D$29)/('Table7-Evaluation'!D$30-'Table7-Evaluation'!D$29)</f>
        <v>0.59250000000000003</v>
      </c>
      <c r="E26" s="23">
        <f>('Table7-Evaluation'!E26-'Table7-Evaluation'!E$29)/('Table7-Evaluation'!E$30-'Table7-Evaluation'!E$29)</f>
        <v>0.48300909090909089</v>
      </c>
      <c r="F26" s="23">
        <f>('Table7-Evaluation'!F26-'Table7-Evaluation'!F$29)/('Table7-Evaluation'!F$30-'Table7-Evaluation'!F$29)</f>
        <v>0.24</v>
      </c>
      <c r="G26" s="23">
        <f>('Table7-Evaluation'!G26-'Table7-Evaluation'!G$29)/('Table7-Evaluation'!G$30-'Table7-Evaluation'!G$29)</f>
        <v>0.59799999999999998</v>
      </c>
      <c r="H26" s="23">
        <f>('Table7-Evaluation'!H26-'Table7-Evaluation'!H$29)/('Table7-Evaluation'!H$30-'Table7-Evaluation'!H$29)</f>
        <v>0.50933333333333342</v>
      </c>
      <c r="I26" s="23">
        <f>('Table7-Evaluation'!I26-'Table7-Evaluation'!I$29)/('Table7-Evaluation'!I$30-'Table7-Evaluation'!I$29)</f>
        <v>0.42571428571428582</v>
      </c>
      <c r="J26" s="23">
        <f>('Table7-Evaluation'!J26-'Table7-Evaluation'!J$29)/('Table7-Evaluation'!J$30-'Table7-Evaluation'!J$29)</f>
        <v>0.26250000000000001</v>
      </c>
      <c r="K26" s="23">
        <f>('Table7-Evaluation'!K26-'Table7-Evaluation'!K$29)/('Table7-Evaluation'!K$30-'Table7-Evaluation'!K$29)</f>
        <v>2.9999999999999982E-2</v>
      </c>
      <c r="L26" s="23">
        <f>('Table7-Evaluation'!L26-'Table7-Evaluation'!L$29)/('Table7-Evaluation'!L$30-'Table7-Evaluation'!L$29)</f>
        <v>0.81200000000000006</v>
      </c>
      <c r="M26" s="23">
        <f>('Table7-Evaluation'!M26-'Table7-Evaluation'!M$29)/('Table7-Evaluation'!M$30-'Table7-Evaluation'!M$29)</f>
        <v>0.997</v>
      </c>
      <c r="N26" s="23">
        <f>('Table7-Evaluation'!N26-'Table7-Evaluation'!N$29)/('Table7-Evaluation'!N$30-'Table7-Evaluation'!N$29)</f>
        <v>0.29307692307692307</v>
      </c>
      <c r="O26" s="23">
        <f>('Table7-Evaluation'!O26-'Table7-Evaluation'!O$29)/('Table7-Evaluation'!O$30-'Table7-Evaluation'!O$29)</f>
        <v>0.28500000000000003</v>
      </c>
      <c r="P26" s="23">
        <f>('Table7-Evaluation'!P26-'Table7-Evaluation'!P$29)/('Table7-Evaluation'!P$30-'Table7-Evaluation'!P$29)</f>
        <v>9.3000000000000013E-2</v>
      </c>
      <c r="Q26" s="23">
        <f>('Table7-Evaluation'!Q26-'Table7-Evaluation'!Q$29)/('Table7-Evaluation'!Q$30-'Table7-Evaluation'!Q$29)</f>
        <v>9.3333333333333338E-2</v>
      </c>
      <c r="R26" s="23">
        <f>('Table7-Evaluation'!R26-'Table7-Evaluation'!R$29)/('Table7-Evaluation'!R$30-'Table7-Evaluation'!R$29)</f>
        <v>1</v>
      </c>
      <c r="S26" s="23">
        <f>('Table7-Evaluation'!S26-'Table7-Evaluation'!S$29)/('Table7-Evaluation'!S$30-'Table7-Evaluation'!S$29)</f>
        <v>1</v>
      </c>
    </row>
    <row r="27" spans="1:43" x14ac:dyDescent="0.35">
      <c r="A27" s="7" t="s">
        <v>37</v>
      </c>
      <c r="B27" s="23">
        <f>('Table7-Evaluation'!B27-'Table7-Evaluation'!B$29)/('Table7-Evaluation'!B$30-'Table7-Evaluation'!B$29)</f>
        <v>0.31654545454545452</v>
      </c>
      <c r="C27" s="23">
        <f>('Table7-Evaluation'!C27-'Table7-Evaluation'!C$29)/('Table7-Evaluation'!C$30-'Table7-Evaluation'!C$29)</f>
        <v>0.5099999999999999</v>
      </c>
      <c r="D27" s="23">
        <f>('Table7-Evaluation'!D27-'Table7-Evaluation'!D$29)/('Table7-Evaluation'!D$30-'Table7-Evaluation'!D$29)</f>
        <v>0.45250000000000001</v>
      </c>
      <c r="E27" s="23">
        <f>('Table7-Evaluation'!E27-'Table7-Evaluation'!E$29)/('Table7-Evaluation'!E$30-'Table7-Evaluation'!E$29)</f>
        <v>0.60424545454545453</v>
      </c>
      <c r="F27" s="23">
        <f>('Table7-Evaluation'!F27-'Table7-Evaluation'!F$29)/('Table7-Evaluation'!F$30-'Table7-Evaluation'!F$29)</f>
        <v>0.3775</v>
      </c>
      <c r="G27" s="23">
        <f>('Table7-Evaluation'!G27-'Table7-Evaluation'!G$29)/('Table7-Evaluation'!G$30-'Table7-Evaluation'!G$29)</f>
        <v>0.93</v>
      </c>
      <c r="H27" s="23">
        <f>('Table7-Evaluation'!H27-'Table7-Evaluation'!H$29)/('Table7-Evaluation'!H$30-'Table7-Evaluation'!H$29)</f>
        <v>0.67066666666666663</v>
      </c>
      <c r="I27" s="23">
        <f>('Table7-Evaluation'!I27-'Table7-Evaluation'!I$29)/('Table7-Evaluation'!I$30-'Table7-Evaluation'!I$29)</f>
        <v>0.68571428571428572</v>
      </c>
      <c r="J27" s="23">
        <f>('Table7-Evaluation'!J27-'Table7-Evaluation'!J$29)/('Table7-Evaluation'!J$30-'Table7-Evaluation'!J$29)</f>
        <v>0.28625000000000006</v>
      </c>
      <c r="K27" s="23">
        <f>('Table7-Evaluation'!K27-'Table7-Evaluation'!K$29)/('Table7-Evaluation'!K$30-'Table7-Evaluation'!K$29)</f>
        <v>0.2</v>
      </c>
      <c r="L27" s="23">
        <f>('Table7-Evaluation'!L27-'Table7-Evaluation'!L$29)/('Table7-Evaluation'!L$30-'Table7-Evaluation'!L$29)</f>
        <v>0.90200000000000002</v>
      </c>
      <c r="M27" s="23">
        <f>('Table7-Evaluation'!M27-'Table7-Evaluation'!M$29)/('Table7-Evaluation'!M$30-'Table7-Evaluation'!M$29)</f>
        <v>0.98099999999999998</v>
      </c>
      <c r="N27" s="23">
        <f>('Table7-Evaluation'!N27-'Table7-Evaluation'!N$29)/('Table7-Evaluation'!N$30-'Table7-Evaluation'!N$29)</f>
        <v>0.60615384615384615</v>
      </c>
      <c r="O27" s="23">
        <f>('Table7-Evaluation'!O27-'Table7-Evaluation'!O$29)/('Table7-Evaluation'!O$30-'Table7-Evaluation'!O$29)</f>
        <v>0.35</v>
      </c>
      <c r="P27" s="23">
        <f>('Table7-Evaluation'!P27-'Table7-Evaluation'!P$29)/('Table7-Evaluation'!P$30-'Table7-Evaluation'!P$29)</f>
        <v>9.5999999999999988E-2</v>
      </c>
      <c r="Q27" s="23">
        <f>('Table7-Evaluation'!Q27-'Table7-Evaluation'!Q$29)/('Table7-Evaluation'!Q$30-'Table7-Evaluation'!Q$29)</f>
        <v>0.27999999999999997</v>
      </c>
      <c r="R27" s="23">
        <f>('Table7-Evaluation'!R27-'Table7-Evaluation'!R$29)/('Table7-Evaluation'!R$30-'Table7-Evaluation'!R$29)</f>
        <v>0.39</v>
      </c>
      <c r="S27" s="23">
        <f>('Table7-Evaluation'!S27-'Table7-Evaluation'!S$29)/('Table7-Evaluation'!S$30-'Table7-Evaluation'!S$29)</f>
        <v>0.45</v>
      </c>
    </row>
  </sheetData>
  <mergeCells count="2">
    <mergeCell ref="A6:A8"/>
    <mergeCell ref="V6:X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0"/>
  <sheetViews>
    <sheetView topLeftCell="A2" workbookViewId="0">
      <selection activeCell="S16" sqref="S16"/>
    </sheetView>
  </sheetViews>
  <sheetFormatPr defaultRowHeight="14.5" x14ac:dyDescent="0.35"/>
  <cols>
    <col min="1" max="1" width="17.26953125" customWidth="1"/>
    <col min="3" max="3" width="10.26953125" customWidth="1"/>
    <col min="4" max="4" width="10.453125" customWidth="1"/>
    <col min="5" max="5" width="12.81640625" customWidth="1"/>
    <col min="6" max="6" width="12.1796875" customWidth="1"/>
    <col min="10" max="10" width="17.1796875" customWidth="1"/>
    <col min="11" max="11" width="11.54296875" customWidth="1"/>
    <col min="20" max="20" width="14.1796875" customWidth="1"/>
  </cols>
  <sheetData>
    <row r="1" spans="1:20" s="5" customFormat="1" x14ac:dyDescent="0.35">
      <c r="A1" s="5" t="s">
        <v>107</v>
      </c>
    </row>
    <row r="2" spans="1:20" s="5" customFormat="1" x14ac:dyDescent="0.35">
      <c r="A2" s="6" t="s">
        <v>112</v>
      </c>
    </row>
    <row r="3" spans="1:20" s="5" customFormat="1" x14ac:dyDescent="0.35">
      <c r="A3" s="6" t="s">
        <v>108</v>
      </c>
    </row>
    <row r="5" spans="1:20" x14ac:dyDescent="0.35">
      <c r="A5" s="33" t="s">
        <v>102</v>
      </c>
      <c r="B5" s="12">
        <v>1</v>
      </c>
      <c r="C5" s="12">
        <v>2</v>
      </c>
      <c r="D5" s="12">
        <v>3</v>
      </c>
      <c r="E5" s="12">
        <v>4</v>
      </c>
      <c r="F5" s="12">
        <v>5</v>
      </c>
      <c r="G5" s="12">
        <v>6</v>
      </c>
      <c r="H5" s="12">
        <v>7</v>
      </c>
      <c r="I5" s="12">
        <v>8</v>
      </c>
      <c r="J5" s="12">
        <v>9</v>
      </c>
      <c r="K5" s="12">
        <v>10</v>
      </c>
      <c r="L5" s="12">
        <v>11</v>
      </c>
      <c r="M5" s="12">
        <v>12</v>
      </c>
      <c r="N5" s="12">
        <v>13</v>
      </c>
      <c r="O5" s="12">
        <v>14</v>
      </c>
      <c r="P5" s="12">
        <v>15</v>
      </c>
      <c r="Q5" s="12">
        <v>16</v>
      </c>
      <c r="R5" s="12">
        <v>17</v>
      </c>
      <c r="S5" s="12">
        <v>18</v>
      </c>
    </row>
    <row r="6" spans="1:20" x14ac:dyDescent="0.35">
      <c r="A6" s="34"/>
      <c r="B6" s="12" t="s">
        <v>1</v>
      </c>
      <c r="C6" s="12" t="s">
        <v>16</v>
      </c>
      <c r="D6" s="12" t="s">
        <v>5</v>
      </c>
      <c r="E6" s="12" t="s">
        <v>6</v>
      </c>
      <c r="F6" s="12" t="s">
        <v>81</v>
      </c>
      <c r="G6" s="12" t="s">
        <v>2</v>
      </c>
      <c r="H6" s="12" t="s">
        <v>7</v>
      </c>
      <c r="I6" s="12" t="s">
        <v>13</v>
      </c>
      <c r="J6" s="12" t="s">
        <v>82</v>
      </c>
      <c r="K6" s="12" t="s">
        <v>83</v>
      </c>
      <c r="L6" s="12" t="s">
        <v>14</v>
      </c>
      <c r="M6" s="12" t="s">
        <v>15</v>
      </c>
      <c r="N6" s="12" t="s">
        <v>84</v>
      </c>
      <c r="O6" s="12" t="s">
        <v>8</v>
      </c>
      <c r="P6" s="12" t="s">
        <v>9</v>
      </c>
      <c r="Q6" s="12" t="s">
        <v>10</v>
      </c>
      <c r="R6" s="12" t="s">
        <v>11</v>
      </c>
      <c r="S6" s="12" t="s">
        <v>12</v>
      </c>
      <c r="T6" s="3"/>
    </row>
    <row r="7" spans="1:20" x14ac:dyDescent="0.35">
      <c r="A7" s="35"/>
      <c r="B7" s="11" t="s">
        <v>17</v>
      </c>
      <c r="C7" s="11" t="s">
        <v>17</v>
      </c>
      <c r="D7" s="11" t="s">
        <v>17</v>
      </c>
      <c r="E7" s="11" t="s">
        <v>18</v>
      </c>
      <c r="F7" s="11" t="s">
        <v>17</v>
      </c>
      <c r="G7" s="11" t="s">
        <v>17</v>
      </c>
      <c r="H7" s="11" t="s">
        <v>18</v>
      </c>
      <c r="I7" s="11" t="s">
        <v>17</v>
      </c>
      <c r="J7" s="11" t="s">
        <v>17</v>
      </c>
      <c r="K7" s="11" t="s">
        <v>17</v>
      </c>
      <c r="L7" s="11" t="s">
        <v>17</v>
      </c>
      <c r="M7" s="11" t="s">
        <v>17</v>
      </c>
      <c r="N7" s="11" t="s">
        <v>18</v>
      </c>
      <c r="O7" s="11" t="s">
        <v>17</v>
      </c>
      <c r="P7" s="11" t="s">
        <v>17</v>
      </c>
      <c r="Q7" s="11" t="s">
        <v>17</v>
      </c>
      <c r="R7" s="11" t="s">
        <v>18</v>
      </c>
      <c r="S7" s="11" t="s">
        <v>18</v>
      </c>
    </row>
    <row r="8" spans="1:20" x14ac:dyDescent="0.35">
      <c r="A8" s="27"/>
      <c r="B8" s="28"/>
      <c r="C8" s="28"/>
      <c r="D8" s="28"/>
      <c r="E8" s="28"/>
      <c r="F8" s="28"/>
      <c r="G8" s="28"/>
      <c r="H8" s="28"/>
      <c r="I8" s="28"/>
      <c r="J8" s="28"/>
      <c r="K8" s="28"/>
      <c r="L8" s="28"/>
      <c r="M8" s="28"/>
      <c r="N8" s="28"/>
      <c r="O8" s="28"/>
      <c r="P8" s="28"/>
      <c r="Q8" s="28"/>
      <c r="R8" s="28"/>
      <c r="S8" s="28"/>
    </row>
    <row r="9" spans="1:20" x14ac:dyDescent="0.35">
      <c r="A9" s="13" t="s">
        <v>119</v>
      </c>
      <c r="B9" s="14">
        <v>1</v>
      </c>
      <c r="C9" s="14">
        <v>1</v>
      </c>
      <c r="D9" s="14">
        <v>1</v>
      </c>
      <c r="E9" s="14">
        <v>1</v>
      </c>
      <c r="F9" s="14">
        <v>1</v>
      </c>
      <c r="G9" s="14">
        <v>1</v>
      </c>
      <c r="H9" s="14">
        <v>1</v>
      </c>
      <c r="I9" s="14">
        <v>1</v>
      </c>
      <c r="J9" s="14">
        <v>1</v>
      </c>
      <c r="K9" s="14">
        <v>1</v>
      </c>
      <c r="L9" s="14">
        <v>1</v>
      </c>
      <c r="M9" s="14">
        <v>1</v>
      </c>
      <c r="N9" s="14">
        <v>1</v>
      </c>
      <c r="O9" s="14">
        <v>1</v>
      </c>
      <c r="P9" s="14">
        <v>1</v>
      </c>
      <c r="Q9" s="14">
        <v>1</v>
      </c>
      <c r="R9" s="14">
        <v>1</v>
      </c>
      <c r="S9" s="14">
        <v>1</v>
      </c>
    </row>
    <row r="11" spans="1:20" x14ac:dyDescent="0.35">
      <c r="A11" s="15" t="s">
        <v>103</v>
      </c>
      <c r="B11" s="16">
        <f>'Table7-Evaluation'!B29</f>
        <v>3000</v>
      </c>
      <c r="C11" s="16">
        <f>'Table7-Evaluation'!C29</f>
        <v>0</v>
      </c>
      <c r="D11" s="16">
        <f>'Table7-Evaluation'!D29</f>
        <v>1</v>
      </c>
      <c r="E11" s="16">
        <f>'Table7-Evaluation'!E29</f>
        <v>125000</v>
      </c>
      <c r="F11" s="16">
        <f>'Table7-Evaluation'!F29</f>
        <v>400</v>
      </c>
      <c r="G11" s="16">
        <f>'Table7-Evaluation'!G29</f>
        <v>0</v>
      </c>
      <c r="H11" s="16">
        <f>'Table7-Evaluation'!H29</f>
        <v>75</v>
      </c>
      <c r="I11" s="16">
        <f>'Table7-Evaluation'!I29</f>
        <v>0.6</v>
      </c>
      <c r="J11" s="16">
        <f>'Table7-Evaluation'!J29</f>
        <v>120</v>
      </c>
      <c r="K11" s="16">
        <f>'Table7-Evaluation'!K29</f>
        <v>10</v>
      </c>
      <c r="L11" s="16">
        <f>'Table7-Evaluation'!L29</f>
        <v>0</v>
      </c>
      <c r="M11" s="16">
        <f>'Table7-Evaluation'!M29</f>
        <v>0</v>
      </c>
      <c r="N11" s="16">
        <f>'Table7-Evaluation'!N29</f>
        <v>1300</v>
      </c>
      <c r="O11" s="16">
        <f>'Table7-Evaluation'!O29</f>
        <v>2</v>
      </c>
      <c r="P11" s="16">
        <f>'Table7-Evaluation'!P29</f>
        <v>0</v>
      </c>
      <c r="Q11" s="16">
        <f>'Table7-Evaluation'!Q29</f>
        <v>0</v>
      </c>
      <c r="R11" s="16">
        <f>'Table7-Evaluation'!R29</f>
        <v>5</v>
      </c>
      <c r="S11" s="16">
        <f>'Table7-Evaluation'!S29</f>
        <v>20</v>
      </c>
    </row>
    <row r="12" spans="1:20" x14ac:dyDescent="0.35">
      <c r="A12" s="15" t="s">
        <v>104</v>
      </c>
      <c r="B12" s="16">
        <f>'Table7-Evaluation'!B30</f>
        <v>8500</v>
      </c>
      <c r="C12" s="16">
        <f>'Table7-Evaluation'!C30</f>
        <v>0.2</v>
      </c>
      <c r="D12" s="16">
        <f>'Table7-Evaluation'!D30</f>
        <v>5</v>
      </c>
      <c r="E12" s="16">
        <f>'Table7-Evaluation'!E30</f>
        <v>15000</v>
      </c>
      <c r="F12" s="16">
        <f>'Table7-Evaluation'!F30</f>
        <v>1200</v>
      </c>
      <c r="G12" s="16">
        <f>'Table7-Evaluation'!G30</f>
        <v>0.5</v>
      </c>
      <c r="H12" s="16">
        <f>'Table7-Evaluation'!H30</f>
        <v>0</v>
      </c>
      <c r="I12" s="16">
        <f>'Table7-Evaluation'!I30</f>
        <v>0.95</v>
      </c>
      <c r="J12" s="16">
        <f>'Table7-Evaluation'!J30</f>
        <v>200</v>
      </c>
      <c r="K12" s="16">
        <f>'Table7-Evaluation'!K30</f>
        <v>50</v>
      </c>
      <c r="L12" s="16">
        <f>'Table7-Evaluation'!L30</f>
        <v>0.5</v>
      </c>
      <c r="M12" s="16">
        <f>'Table7-Evaluation'!M30</f>
        <v>1</v>
      </c>
      <c r="N12" s="16">
        <f>'Table7-Evaluation'!N30</f>
        <v>0</v>
      </c>
      <c r="O12" s="16">
        <f>'Table7-Evaluation'!O30</f>
        <v>6</v>
      </c>
      <c r="P12" s="16">
        <f>'Table7-Evaluation'!P30</f>
        <v>6</v>
      </c>
      <c r="Q12" s="16">
        <f>'Table7-Evaluation'!Q30</f>
        <v>1.5</v>
      </c>
      <c r="R12" s="16">
        <f>'Table7-Evaluation'!R30</f>
        <v>0</v>
      </c>
      <c r="S12" s="16">
        <f>'Table7-Evaluation'!S30</f>
        <v>0</v>
      </c>
    </row>
    <row r="14" spans="1:20" s="17" customFormat="1" x14ac:dyDescent="0.35">
      <c r="A14" s="12" t="s">
        <v>105</v>
      </c>
      <c r="B14" s="12">
        <f>B5</f>
        <v>1</v>
      </c>
      <c r="C14" s="12">
        <f t="shared" ref="C14:S14" si="0">C5</f>
        <v>2</v>
      </c>
      <c r="D14" s="12">
        <f t="shared" si="0"/>
        <v>3</v>
      </c>
      <c r="E14" s="12">
        <f t="shared" si="0"/>
        <v>4</v>
      </c>
      <c r="F14" s="12">
        <f t="shared" si="0"/>
        <v>5</v>
      </c>
      <c r="G14" s="12">
        <f t="shared" si="0"/>
        <v>6</v>
      </c>
      <c r="H14" s="12">
        <f t="shared" si="0"/>
        <v>7</v>
      </c>
      <c r="I14" s="12">
        <f t="shared" si="0"/>
        <v>8</v>
      </c>
      <c r="J14" s="12">
        <f t="shared" si="0"/>
        <v>9</v>
      </c>
      <c r="K14" s="12">
        <f t="shared" si="0"/>
        <v>10</v>
      </c>
      <c r="L14" s="12">
        <f t="shared" si="0"/>
        <v>11</v>
      </c>
      <c r="M14" s="12">
        <f t="shared" si="0"/>
        <v>12</v>
      </c>
      <c r="N14" s="12">
        <f t="shared" si="0"/>
        <v>13</v>
      </c>
      <c r="O14" s="12">
        <f t="shared" si="0"/>
        <v>14</v>
      </c>
      <c r="P14" s="12">
        <f t="shared" si="0"/>
        <v>15</v>
      </c>
      <c r="Q14" s="12">
        <f t="shared" si="0"/>
        <v>16</v>
      </c>
      <c r="R14" s="12">
        <f t="shared" si="0"/>
        <v>17</v>
      </c>
      <c r="S14" s="12">
        <f t="shared" si="0"/>
        <v>18</v>
      </c>
      <c r="T14" s="12" t="s">
        <v>106</v>
      </c>
    </row>
    <row r="15" spans="1:20" x14ac:dyDescent="0.35">
      <c r="A15" s="7" t="s">
        <v>117</v>
      </c>
      <c r="B15" s="8">
        <v>20</v>
      </c>
      <c r="C15" s="8">
        <v>10</v>
      </c>
      <c r="D15" s="8">
        <v>1</v>
      </c>
      <c r="E15" s="8">
        <v>1</v>
      </c>
      <c r="F15" s="8">
        <v>1</v>
      </c>
      <c r="G15" s="8">
        <v>5</v>
      </c>
      <c r="H15" s="8">
        <v>1</v>
      </c>
      <c r="I15" s="8">
        <v>1</v>
      </c>
      <c r="J15" s="8">
        <v>1</v>
      </c>
      <c r="K15" s="8">
        <v>1</v>
      </c>
      <c r="L15" s="8">
        <v>1</v>
      </c>
      <c r="M15" s="8">
        <v>1</v>
      </c>
      <c r="N15" s="8">
        <v>1</v>
      </c>
      <c r="O15" s="8">
        <v>1</v>
      </c>
      <c r="P15" s="8">
        <v>1</v>
      </c>
      <c r="Q15" s="8">
        <v>1</v>
      </c>
      <c r="R15" s="8">
        <v>1</v>
      </c>
      <c r="S15" s="8">
        <v>1</v>
      </c>
      <c r="T15" s="8">
        <f>SUMPRODUCT(B15:S15,$B$9:$S$9)</f>
        <v>50</v>
      </c>
    </row>
    <row r="16" spans="1:20" x14ac:dyDescent="0.35">
      <c r="A16" s="7"/>
      <c r="B16" s="8"/>
      <c r="C16" s="8"/>
      <c r="D16" s="8"/>
      <c r="E16" s="8"/>
      <c r="F16" s="8"/>
      <c r="G16" s="8"/>
      <c r="H16" s="8"/>
      <c r="I16" s="8"/>
      <c r="J16" s="8"/>
      <c r="K16" s="8"/>
      <c r="L16" s="8"/>
      <c r="M16" s="8"/>
      <c r="N16" s="8"/>
      <c r="O16" s="8"/>
      <c r="P16" s="8"/>
      <c r="Q16" s="8"/>
      <c r="R16" s="8"/>
      <c r="S16" s="8"/>
      <c r="T16" s="8">
        <f t="shared" ref="T16:T30" si="1">SUMPRODUCT(B16:S16,$B$9:$S$9)</f>
        <v>0</v>
      </c>
    </row>
    <row r="17" spans="1:20" x14ac:dyDescent="0.35">
      <c r="A17" s="7"/>
      <c r="B17" s="8"/>
      <c r="C17" s="8"/>
      <c r="D17" s="8"/>
      <c r="E17" s="8"/>
      <c r="F17" s="8"/>
      <c r="G17" s="8"/>
      <c r="H17" s="8"/>
      <c r="I17" s="8"/>
      <c r="J17" s="8"/>
      <c r="K17" s="8"/>
      <c r="L17" s="8"/>
      <c r="M17" s="8"/>
      <c r="N17" s="8"/>
      <c r="O17" s="8"/>
      <c r="P17" s="8"/>
      <c r="Q17" s="8"/>
      <c r="R17" s="8"/>
      <c r="S17" s="8"/>
      <c r="T17" s="8">
        <f t="shared" si="1"/>
        <v>0</v>
      </c>
    </row>
    <row r="18" spans="1:20" x14ac:dyDescent="0.35">
      <c r="A18" s="7"/>
      <c r="B18" s="8"/>
      <c r="C18" s="8"/>
      <c r="D18" s="8"/>
      <c r="E18" s="8"/>
      <c r="F18" s="8"/>
      <c r="G18" s="8"/>
      <c r="H18" s="8"/>
      <c r="I18" s="8"/>
      <c r="J18" s="8"/>
      <c r="K18" s="8"/>
      <c r="L18" s="8"/>
      <c r="M18" s="8"/>
      <c r="N18" s="8"/>
      <c r="O18" s="8"/>
      <c r="P18" s="8"/>
      <c r="Q18" s="8"/>
      <c r="R18" s="8"/>
      <c r="S18" s="8"/>
      <c r="T18" s="8">
        <f t="shared" si="1"/>
        <v>0</v>
      </c>
    </row>
    <row r="19" spans="1:20" x14ac:dyDescent="0.35">
      <c r="A19" s="7"/>
      <c r="B19" s="8"/>
      <c r="C19" s="8"/>
      <c r="D19" s="8"/>
      <c r="E19" s="8"/>
      <c r="F19" s="8"/>
      <c r="G19" s="8"/>
      <c r="H19" s="8"/>
      <c r="I19" s="8"/>
      <c r="J19" s="8"/>
      <c r="K19" s="8"/>
      <c r="L19" s="8"/>
      <c r="M19" s="8"/>
      <c r="N19" s="8"/>
      <c r="O19" s="8"/>
      <c r="P19" s="8"/>
      <c r="Q19" s="8"/>
      <c r="R19" s="8"/>
      <c r="S19" s="8"/>
      <c r="T19" s="8">
        <f t="shared" si="1"/>
        <v>0</v>
      </c>
    </row>
    <row r="20" spans="1:20" x14ac:dyDescent="0.35">
      <c r="A20" s="7"/>
      <c r="B20" s="8"/>
      <c r="C20" s="8"/>
      <c r="D20" s="8"/>
      <c r="E20" s="8"/>
      <c r="F20" s="8"/>
      <c r="G20" s="8"/>
      <c r="H20" s="8"/>
      <c r="I20" s="8"/>
      <c r="J20" s="8"/>
      <c r="K20" s="8"/>
      <c r="L20" s="8"/>
      <c r="M20" s="8"/>
      <c r="N20" s="8"/>
      <c r="O20" s="8"/>
      <c r="P20" s="8"/>
      <c r="Q20" s="8"/>
      <c r="R20" s="8"/>
      <c r="S20" s="8"/>
      <c r="T20" s="8">
        <f t="shared" si="1"/>
        <v>0</v>
      </c>
    </row>
    <row r="21" spans="1:20" x14ac:dyDescent="0.35">
      <c r="A21" s="7"/>
      <c r="B21" s="8"/>
      <c r="C21" s="8"/>
      <c r="D21" s="8"/>
      <c r="E21" s="8"/>
      <c r="F21" s="8"/>
      <c r="G21" s="8"/>
      <c r="H21" s="8"/>
      <c r="I21" s="8"/>
      <c r="J21" s="8"/>
      <c r="K21" s="8"/>
      <c r="L21" s="8"/>
      <c r="M21" s="8"/>
      <c r="N21" s="8"/>
      <c r="O21" s="8"/>
      <c r="P21" s="8"/>
      <c r="Q21" s="8"/>
      <c r="R21" s="8"/>
      <c r="S21" s="8"/>
      <c r="T21" s="8">
        <f t="shared" si="1"/>
        <v>0</v>
      </c>
    </row>
    <row r="22" spans="1:20" x14ac:dyDescent="0.35">
      <c r="A22" s="7"/>
      <c r="B22" s="8"/>
      <c r="C22" s="8"/>
      <c r="D22" s="8"/>
      <c r="E22" s="8"/>
      <c r="F22" s="8"/>
      <c r="G22" s="8"/>
      <c r="H22" s="8"/>
      <c r="I22" s="8"/>
      <c r="J22" s="8"/>
      <c r="K22" s="8"/>
      <c r="L22" s="8"/>
      <c r="M22" s="8"/>
      <c r="N22" s="8"/>
      <c r="O22" s="8"/>
      <c r="P22" s="8"/>
      <c r="Q22" s="8"/>
      <c r="R22" s="8"/>
      <c r="S22" s="8"/>
      <c r="T22" s="8">
        <f t="shared" si="1"/>
        <v>0</v>
      </c>
    </row>
    <row r="23" spans="1:20" x14ac:dyDescent="0.35">
      <c r="A23" s="7"/>
      <c r="B23" s="8"/>
      <c r="C23" s="8"/>
      <c r="D23" s="8"/>
      <c r="E23" s="8"/>
      <c r="F23" s="8"/>
      <c r="G23" s="8"/>
      <c r="H23" s="8"/>
      <c r="I23" s="8"/>
      <c r="J23" s="8"/>
      <c r="K23" s="8"/>
      <c r="L23" s="8"/>
      <c r="M23" s="8"/>
      <c r="N23" s="8"/>
      <c r="O23" s="8"/>
      <c r="P23" s="8"/>
      <c r="Q23" s="8"/>
      <c r="R23" s="8"/>
      <c r="S23" s="8"/>
      <c r="T23" s="8">
        <f t="shared" si="1"/>
        <v>0</v>
      </c>
    </row>
    <row r="24" spans="1:20" x14ac:dyDescent="0.35">
      <c r="A24" s="7"/>
      <c r="B24" s="8"/>
      <c r="C24" s="8"/>
      <c r="D24" s="8"/>
      <c r="E24" s="8"/>
      <c r="F24" s="8"/>
      <c r="G24" s="8"/>
      <c r="H24" s="8"/>
      <c r="I24" s="8"/>
      <c r="J24" s="8"/>
      <c r="K24" s="8"/>
      <c r="L24" s="8"/>
      <c r="M24" s="8"/>
      <c r="N24" s="8"/>
      <c r="O24" s="8"/>
      <c r="P24" s="8"/>
      <c r="Q24" s="8"/>
      <c r="R24" s="8"/>
      <c r="S24" s="8"/>
      <c r="T24" s="8">
        <f t="shared" si="1"/>
        <v>0</v>
      </c>
    </row>
    <row r="25" spans="1:20" x14ac:dyDescent="0.35">
      <c r="A25" s="7"/>
      <c r="B25" s="8"/>
      <c r="C25" s="8"/>
      <c r="D25" s="8"/>
      <c r="E25" s="8"/>
      <c r="F25" s="8"/>
      <c r="G25" s="8"/>
      <c r="H25" s="8"/>
      <c r="I25" s="8"/>
      <c r="J25" s="8"/>
      <c r="K25" s="8"/>
      <c r="L25" s="8"/>
      <c r="M25" s="8"/>
      <c r="N25" s="8"/>
      <c r="O25" s="8"/>
      <c r="P25" s="8"/>
      <c r="Q25" s="8"/>
      <c r="R25" s="8"/>
      <c r="S25" s="8"/>
      <c r="T25" s="8">
        <f t="shared" si="1"/>
        <v>0</v>
      </c>
    </row>
    <row r="26" spans="1:20" x14ac:dyDescent="0.35">
      <c r="A26" s="7"/>
      <c r="B26" s="8"/>
      <c r="C26" s="8"/>
      <c r="D26" s="8"/>
      <c r="E26" s="8"/>
      <c r="F26" s="8"/>
      <c r="G26" s="8"/>
      <c r="H26" s="8"/>
      <c r="I26" s="8"/>
      <c r="J26" s="8"/>
      <c r="K26" s="8"/>
      <c r="L26" s="8"/>
      <c r="M26" s="8"/>
      <c r="N26" s="8"/>
      <c r="O26" s="8"/>
      <c r="P26" s="8"/>
      <c r="Q26" s="8"/>
      <c r="R26" s="8"/>
      <c r="S26" s="8"/>
      <c r="T26" s="8">
        <f t="shared" si="1"/>
        <v>0</v>
      </c>
    </row>
    <row r="27" spans="1:20" x14ac:dyDescent="0.35">
      <c r="A27" s="7"/>
      <c r="B27" s="8"/>
      <c r="C27" s="8"/>
      <c r="D27" s="8"/>
      <c r="E27" s="8"/>
      <c r="F27" s="8"/>
      <c r="G27" s="8"/>
      <c r="H27" s="8"/>
      <c r="I27" s="8"/>
      <c r="J27" s="8"/>
      <c r="K27" s="8"/>
      <c r="L27" s="8"/>
      <c r="M27" s="8"/>
      <c r="N27" s="8"/>
      <c r="O27" s="8"/>
      <c r="P27" s="8"/>
      <c r="Q27" s="8"/>
      <c r="R27" s="8"/>
      <c r="S27" s="8"/>
      <c r="T27" s="8">
        <f t="shared" si="1"/>
        <v>0</v>
      </c>
    </row>
    <row r="28" spans="1:20" x14ac:dyDescent="0.35">
      <c r="A28" s="7"/>
      <c r="B28" s="8"/>
      <c r="C28" s="8"/>
      <c r="D28" s="8"/>
      <c r="E28" s="8"/>
      <c r="F28" s="8"/>
      <c r="G28" s="8"/>
      <c r="H28" s="8"/>
      <c r="I28" s="8"/>
      <c r="J28" s="8"/>
      <c r="K28" s="8"/>
      <c r="L28" s="8"/>
      <c r="M28" s="8"/>
      <c r="N28" s="8"/>
      <c r="O28" s="8"/>
      <c r="P28" s="8"/>
      <c r="Q28" s="8"/>
      <c r="R28" s="8"/>
      <c r="S28" s="8"/>
      <c r="T28" s="8">
        <f t="shared" si="1"/>
        <v>0</v>
      </c>
    </row>
    <row r="29" spans="1:20" x14ac:dyDescent="0.35">
      <c r="A29" s="7"/>
      <c r="B29" s="7"/>
      <c r="C29" s="7"/>
      <c r="D29" s="7"/>
      <c r="E29" s="7"/>
      <c r="F29" s="7"/>
      <c r="G29" s="7"/>
      <c r="H29" s="7"/>
      <c r="I29" s="7"/>
      <c r="J29" s="7"/>
      <c r="K29" s="7"/>
      <c r="L29" s="7"/>
      <c r="M29" s="7"/>
      <c r="N29" s="7"/>
      <c r="O29" s="7"/>
      <c r="P29" s="7"/>
      <c r="Q29" s="7"/>
      <c r="R29" s="7"/>
      <c r="S29" s="7"/>
      <c r="T29" s="8">
        <f t="shared" si="1"/>
        <v>0</v>
      </c>
    </row>
    <row r="30" spans="1:20" x14ac:dyDescent="0.35">
      <c r="A30" s="7"/>
      <c r="B30" s="7"/>
      <c r="C30" s="7"/>
      <c r="D30" s="7"/>
      <c r="E30" s="7"/>
      <c r="F30" s="7"/>
      <c r="G30" s="7"/>
      <c r="H30" s="7"/>
      <c r="I30" s="7"/>
      <c r="J30" s="7"/>
      <c r="K30" s="7"/>
      <c r="L30" s="7"/>
      <c r="M30" s="7"/>
      <c r="N30" s="7"/>
      <c r="O30" s="7"/>
      <c r="P30" s="7"/>
      <c r="Q30" s="7"/>
      <c r="R30" s="7"/>
      <c r="S30" s="7"/>
      <c r="T30" s="8">
        <f t="shared" si="1"/>
        <v>0</v>
      </c>
    </row>
  </sheetData>
  <mergeCells count="1">
    <mergeCell ref="A5: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0"/>
  <sheetViews>
    <sheetView topLeftCell="A9" workbookViewId="0">
      <selection activeCell="C9" sqref="B9:C9"/>
    </sheetView>
  </sheetViews>
  <sheetFormatPr defaultRowHeight="14.5" x14ac:dyDescent="0.35"/>
  <cols>
    <col min="1" max="1" width="17.26953125" customWidth="1"/>
    <col min="2" max="2" width="10.54296875" bestFit="1" customWidth="1"/>
    <col min="3" max="3" width="10.26953125" customWidth="1"/>
    <col min="4" max="4" width="10.453125" customWidth="1"/>
    <col min="5" max="5" width="12.81640625" customWidth="1"/>
    <col min="6" max="6" width="12.1796875" customWidth="1"/>
    <col min="7" max="9" width="10.54296875" bestFit="1" customWidth="1"/>
    <col min="10" max="10" width="17.1796875" customWidth="1"/>
    <col min="11" max="11" width="11.54296875" customWidth="1"/>
    <col min="12" max="19" width="10.54296875" bestFit="1" customWidth="1"/>
    <col min="20" max="20" width="14.1796875" customWidth="1"/>
  </cols>
  <sheetData>
    <row r="1" spans="1:20" s="5" customFormat="1" x14ac:dyDescent="0.35">
      <c r="A1" s="5" t="s">
        <v>109</v>
      </c>
    </row>
    <row r="2" spans="1:20" s="5" customFormat="1" x14ac:dyDescent="0.35">
      <c r="A2" s="6" t="s">
        <v>113</v>
      </c>
    </row>
    <row r="3" spans="1:20" s="5" customFormat="1" x14ac:dyDescent="0.35">
      <c r="A3" s="6"/>
    </row>
    <row r="5" spans="1:20" x14ac:dyDescent="0.35">
      <c r="A5" s="33" t="s">
        <v>102</v>
      </c>
      <c r="B5" s="12">
        <v>1</v>
      </c>
      <c r="C5" s="12">
        <v>2</v>
      </c>
      <c r="D5" s="12">
        <v>3</v>
      </c>
      <c r="E5" s="12">
        <v>4</v>
      </c>
      <c r="F5" s="12">
        <v>5</v>
      </c>
      <c r="G5" s="12">
        <v>6</v>
      </c>
      <c r="H5" s="12">
        <v>7</v>
      </c>
      <c r="I5" s="12">
        <v>8</v>
      </c>
      <c r="J5" s="12">
        <v>9</v>
      </c>
      <c r="K5" s="12">
        <v>10</v>
      </c>
      <c r="L5" s="12">
        <v>11</v>
      </c>
      <c r="M5" s="12">
        <v>12</v>
      </c>
      <c r="N5" s="12">
        <v>13</v>
      </c>
      <c r="O5" s="12">
        <v>14</v>
      </c>
      <c r="P5" s="12">
        <v>15</v>
      </c>
      <c r="Q5" s="12">
        <v>16</v>
      </c>
      <c r="R5" s="12">
        <v>17</v>
      </c>
      <c r="S5" s="12">
        <v>18</v>
      </c>
    </row>
    <row r="6" spans="1:20" x14ac:dyDescent="0.35">
      <c r="A6" s="34"/>
      <c r="B6" s="12" t="s">
        <v>1</v>
      </c>
      <c r="C6" s="12" t="s">
        <v>16</v>
      </c>
      <c r="D6" s="12" t="s">
        <v>5</v>
      </c>
      <c r="E6" s="12" t="s">
        <v>6</v>
      </c>
      <c r="F6" s="12" t="s">
        <v>81</v>
      </c>
      <c r="G6" s="12" t="s">
        <v>2</v>
      </c>
      <c r="H6" s="12" t="s">
        <v>7</v>
      </c>
      <c r="I6" s="12" t="s">
        <v>13</v>
      </c>
      <c r="J6" s="12" t="s">
        <v>82</v>
      </c>
      <c r="K6" s="12" t="s">
        <v>83</v>
      </c>
      <c r="L6" s="12" t="s">
        <v>14</v>
      </c>
      <c r="M6" s="12" t="s">
        <v>15</v>
      </c>
      <c r="N6" s="12" t="s">
        <v>84</v>
      </c>
      <c r="O6" s="12" t="s">
        <v>8</v>
      </c>
      <c r="P6" s="12" t="s">
        <v>9</v>
      </c>
      <c r="Q6" s="12" t="s">
        <v>10</v>
      </c>
      <c r="R6" s="12" t="s">
        <v>11</v>
      </c>
      <c r="S6" s="12" t="s">
        <v>12</v>
      </c>
      <c r="T6" s="3"/>
    </row>
    <row r="7" spans="1:20" x14ac:dyDescent="0.35">
      <c r="A7" s="35"/>
      <c r="B7" s="11" t="s">
        <v>17</v>
      </c>
      <c r="C7" s="11" t="s">
        <v>17</v>
      </c>
      <c r="D7" s="11" t="s">
        <v>17</v>
      </c>
      <c r="E7" s="11" t="s">
        <v>18</v>
      </c>
      <c r="F7" s="11" t="s">
        <v>17</v>
      </c>
      <c r="G7" s="11" t="s">
        <v>17</v>
      </c>
      <c r="H7" s="11" t="s">
        <v>18</v>
      </c>
      <c r="I7" s="11" t="s">
        <v>17</v>
      </c>
      <c r="J7" s="11" t="s">
        <v>17</v>
      </c>
      <c r="K7" s="11" t="s">
        <v>17</v>
      </c>
      <c r="L7" s="11" t="s">
        <v>17</v>
      </c>
      <c r="M7" s="11" t="s">
        <v>17</v>
      </c>
      <c r="N7" s="11" t="s">
        <v>18</v>
      </c>
      <c r="O7" s="11" t="s">
        <v>17</v>
      </c>
      <c r="P7" s="11" t="s">
        <v>17</v>
      </c>
      <c r="Q7" s="11" t="s">
        <v>17</v>
      </c>
      <c r="R7" s="11" t="s">
        <v>18</v>
      </c>
      <c r="S7" s="11" t="s">
        <v>18</v>
      </c>
    </row>
    <row r="9" spans="1:20" x14ac:dyDescent="0.35">
      <c r="A9" s="13" t="s">
        <v>119</v>
      </c>
      <c r="B9" s="14">
        <f>'Student Preference'!B9</f>
        <v>1</v>
      </c>
      <c r="C9" s="14">
        <f>'Student Preference'!C9</f>
        <v>1</v>
      </c>
      <c r="D9" s="14">
        <f>'Student Preference'!D9</f>
        <v>1</v>
      </c>
      <c r="E9" s="14">
        <f>'Student Preference'!E9</f>
        <v>1</v>
      </c>
      <c r="F9" s="14">
        <f>'Student Preference'!F9</f>
        <v>1</v>
      </c>
      <c r="G9" s="14">
        <f>'Student Preference'!G9</f>
        <v>1</v>
      </c>
      <c r="H9" s="14">
        <f>'Student Preference'!H9</f>
        <v>1</v>
      </c>
      <c r="I9" s="14">
        <f>'Student Preference'!I9</f>
        <v>1</v>
      </c>
      <c r="J9" s="14">
        <f>'Student Preference'!J9</f>
        <v>1</v>
      </c>
      <c r="K9" s="14">
        <f>'Student Preference'!K9</f>
        <v>1</v>
      </c>
      <c r="L9" s="14">
        <f>'Student Preference'!L9</f>
        <v>1</v>
      </c>
      <c r="M9" s="14">
        <f>'Student Preference'!M9</f>
        <v>1</v>
      </c>
      <c r="N9" s="14">
        <f>'Student Preference'!N9</f>
        <v>1</v>
      </c>
      <c r="O9" s="14">
        <f>'Student Preference'!O9</f>
        <v>1</v>
      </c>
      <c r="P9" s="14">
        <f>'Student Preference'!P9</f>
        <v>1</v>
      </c>
      <c r="Q9" s="14">
        <f>'Student Preference'!Q9</f>
        <v>1</v>
      </c>
      <c r="R9" s="14">
        <f>'Student Preference'!R9</f>
        <v>1</v>
      </c>
      <c r="S9" s="14">
        <f>'Student Preference'!S9</f>
        <v>1</v>
      </c>
    </row>
    <row r="11" spans="1:20" x14ac:dyDescent="0.35">
      <c r="A11" s="15" t="s">
        <v>103</v>
      </c>
      <c r="B11" s="16">
        <f>'Table7-Evaluation'!B29</f>
        <v>3000</v>
      </c>
      <c r="C11" s="16">
        <f>'Table7-Evaluation'!C29</f>
        <v>0</v>
      </c>
      <c r="D11" s="16">
        <f>'Table7-Evaluation'!D29</f>
        <v>1</v>
      </c>
      <c r="E11" s="16">
        <f>'Table7-Evaluation'!E29</f>
        <v>125000</v>
      </c>
      <c r="F11" s="16">
        <f>'Table7-Evaluation'!F29</f>
        <v>400</v>
      </c>
      <c r="G11" s="16">
        <f>'Table7-Evaluation'!G29</f>
        <v>0</v>
      </c>
      <c r="H11" s="16">
        <f>'Table7-Evaluation'!H29</f>
        <v>75</v>
      </c>
      <c r="I11" s="16">
        <f>'Table7-Evaluation'!I29</f>
        <v>0.6</v>
      </c>
      <c r="J11" s="16">
        <f>'Table7-Evaluation'!J29</f>
        <v>120</v>
      </c>
      <c r="K11" s="16">
        <f>'Table7-Evaluation'!K29</f>
        <v>10</v>
      </c>
      <c r="L11" s="16">
        <f>'Table7-Evaluation'!L29</f>
        <v>0</v>
      </c>
      <c r="M11" s="16">
        <f>'Table7-Evaluation'!M29</f>
        <v>0</v>
      </c>
      <c r="N11" s="16">
        <f>'Table7-Evaluation'!N29</f>
        <v>1300</v>
      </c>
      <c r="O11" s="16">
        <f>'Table7-Evaluation'!O29</f>
        <v>2</v>
      </c>
      <c r="P11" s="16">
        <f>'Table7-Evaluation'!P29</f>
        <v>0</v>
      </c>
      <c r="Q11" s="16">
        <f>'Table7-Evaluation'!Q29</f>
        <v>0</v>
      </c>
      <c r="R11" s="16">
        <f>'Table7-Evaluation'!R29</f>
        <v>5</v>
      </c>
      <c r="S11" s="16">
        <f>'Table7-Evaluation'!S29</f>
        <v>20</v>
      </c>
    </row>
    <row r="12" spans="1:20" x14ac:dyDescent="0.35">
      <c r="A12" s="15" t="s">
        <v>104</v>
      </c>
      <c r="B12" s="16">
        <f>'Table7-Evaluation'!B30</f>
        <v>8500</v>
      </c>
      <c r="C12" s="16">
        <f>'Table7-Evaluation'!C30</f>
        <v>0.2</v>
      </c>
      <c r="D12" s="16">
        <f>'Table7-Evaluation'!D30</f>
        <v>5</v>
      </c>
      <c r="E12" s="16">
        <f>'Table7-Evaluation'!E30</f>
        <v>15000</v>
      </c>
      <c r="F12" s="16">
        <f>'Table7-Evaluation'!F30</f>
        <v>1200</v>
      </c>
      <c r="G12" s="16">
        <f>'Table7-Evaluation'!G30</f>
        <v>0.5</v>
      </c>
      <c r="H12" s="16">
        <f>'Table7-Evaluation'!H30</f>
        <v>0</v>
      </c>
      <c r="I12" s="16">
        <f>'Table7-Evaluation'!I30</f>
        <v>0.95</v>
      </c>
      <c r="J12" s="16">
        <f>'Table7-Evaluation'!J30</f>
        <v>200</v>
      </c>
      <c r="K12" s="16">
        <f>'Table7-Evaluation'!K30</f>
        <v>50</v>
      </c>
      <c r="L12" s="16">
        <f>'Table7-Evaluation'!L30</f>
        <v>0.5</v>
      </c>
      <c r="M12" s="16">
        <f>'Table7-Evaluation'!M30</f>
        <v>1</v>
      </c>
      <c r="N12" s="16">
        <f>'Table7-Evaluation'!N30</f>
        <v>0</v>
      </c>
      <c r="O12" s="16">
        <f>'Table7-Evaluation'!O30</f>
        <v>6</v>
      </c>
      <c r="P12" s="16">
        <f>'Table7-Evaluation'!P30</f>
        <v>6</v>
      </c>
      <c r="Q12" s="16">
        <f>'Table7-Evaluation'!Q30</f>
        <v>1.5</v>
      </c>
      <c r="R12" s="16">
        <f>'Table7-Evaluation'!R30</f>
        <v>0</v>
      </c>
      <c r="S12" s="16">
        <f>'Table7-Evaluation'!S30</f>
        <v>0</v>
      </c>
    </row>
    <row r="14" spans="1:20" s="17" customFormat="1" x14ac:dyDescent="0.35">
      <c r="A14" s="12" t="s">
        <v>105</v>
      </c>
      <c r="B14" s="12">
        <f>B5</f>
        <v>1</v>
      </c>
      <c r="C14" s="12">
        <f t="shared" ref="C14:S14" si="0">C5</f>
        <v>2</v>
      </c>
      <c r="D14" s="12">
        <f t="shared" si="0"/>
        <v>3</v>
      </c>
      <c r="E14" s="12">
        <f t="shared" si="0"/>
        <v>4</v>
      </c>
      <c r="F14" s="12">
        <f t="shared" si="0"/>
        <v>5</v>
      </c>
      <c r="G14" s="12">
        <f t="shared" si="0"/>
        <v>6</v>
      </c>
      <c r="H14" s="12">
        <f t="shared" si="0"/>
        <v>7</v>
      </c>
      <c r="I14" s="12">
        <f t="shared" si="0"/>
        <v>8</v>
      </c>
      <c r="J14" s="12">
        <f t="shared" si="0"/>
        <v>9</v>
      </c>
      <c r="K14" s="12">
        <f t="shared" si="0"/>
        <v>10</v>
      </c>
      <c r="L14" s="12">
        <f t="shared" si="0"/>
        <v>11</v>
      </c>
      <c r="M14" s="12">
        <f t="shared" si="0"/>
        <v>12</v>
      </c>
      <c r="N14" s="12">
        <f t="shared" si="0"/>
        <v>13</v>
      </c>
      <c r="O14" s="12">
        <f t="shared" si="0"/>
        <v>14</v>
      </c>
      <c r="P14" s="12">
        <f t="shared" si="0"/>
        <v>15</v>
      </c>
      <c r="Q14" s="12">
        <f t="shared" si="0"/>
        <v>16</v>
      </c>
      <c r="R14" s="12">
        <f t="shared" si="0"/>
        <v>17</v>
      </c>
      <c r="S14" s="12">
        <f t="shared" si="0"/>
        <v>18</v>
      </c>
      <c r="T14" s="12" t="s">
        <v>106</v>
      </c>
    </row>
    <row r="15" spans="1:20" x14ac:dyDescent="0.35">
      <c r="A15" s="26" t="str">
        <f>'Student Preference'!A15</f>
        <v>Test</v>
      </c>
      <c r="B15" s="25">
        <f>IF('Student Preference'!$T15=0,0,B$9*'Student Preference'!B15/'Student Preference'!$T15)</f>
        <v>0.4</v>
      </c>
      <c r="C15" s="25">
        <f>IF('Student Preference'!$T15=0,0,C$9*'Student Preference'!C15/'Student Preference'!$T15)</f>
        <v>0.2</v>
      </c>
      <c r="D15" s="25">
        <f>IF('Student Preference'!$T15=0,0,D$9*'Student Preference'!D15/'Student Preference'!$T15)</f>
        <v>0.02</v>
      </c>
      <c r="E15" s="25">
        <f>IF('Student Preference'!$T15=0,0,E$9*'Student Preference'!E15/'Student Preference'!$T15)</f>
        <v>0.02</v>
      </c>
      <c r="F15" s="25">
        <f>IF('Student Preference'!$T15=0,0,F$9*'Student Preference'!F15/'Student Preference'!$T15)</f>
        <v>0.02</v>
      </c>
      <c r="G15" s="25">
        <f>IF('Student Preference'!$T15=0,0,G$9*'Student Preference'!G15/'Student Preference'!$T15)</f>
        <v>0.1</v>
      </c>
      <c r="H15" s="25">
        <f>IF('Student Preference'!$T15=0,0,H$9*'Student Preference'!H15/'Student Preference'!$T15)</f>
        <v>0.02</v>
      </c>
      <c r="I15" s="25">
        <f>IF('Student Preference'!$T15=0,0,I$9*'Student Preference'!I15/'Student Preference'!$T15)</f>
        <v>0.02</v>
      </c>
      <c r="J15" s="25">
        <f>IF('Student Preference'!$T15=0,0,J$9*'Student Preference'!J15/'Student Preference'!$T15)</f>
        <v>0.02</v>
      </c>
      <c r="K15" s="25">
        <f>IF('Student Preference'!$T15=0,0,K$9*'Student Preference'!K15/'Student Preference'!$T15)</f>
        <v>0.02</v>
      </c>
      <c r="L15" s="25">
        <f>IF('Student Preference'!$T15=0,0,L$9*'Student Preference'!L15/'Student Preference'!$T15)</f>
        <v>0.02</v>
      </c>
      <c r="M15" s="25">
        <f>IF('Student Preference'!$T15=0,0,M$9*'Student Preference'!M15/'Student Preference'!$T15)</f>
        <v>0.02</v>
      </c>
      <c r="N15" s="25">
        <f>IF('Student Preference'!$T15=0,0,N$9*'Student Preference'!N15/'Student Preference'!$T15)</f>
        <v>0.02</v>
      </c>
      <c r="O15" s="25">
        <f>IF('Student Preference'!$T15=0,0,O$9*'Student Preference'!O15/'Student Preference'!$T15)</f>
        <v>0.02</v>
      </c>
      <c r="P15" s="25">
        <f>IF('Student Preference'!$T15=0,0,P$9*'Student Preference'!P15/'Student Preference'!$T15)</f>
        <v>0.02</v>
      </c>
      <c r="Q15" s="25">
        <f>IF('Student Preference'!$T15=0,0,Q$9*'Student Preference'!Q15/'Student Preference'!$T15)</f>
        <v>0.02</v>
      </c>
      <c r="R15" s="25">
        <f>IF('Student Preference'!$T15=0,0,R$9*'Student Preference'!R15/'Student Preference'!$T15)</f>
        <v>0.02</v>
      </c>
      <c r="S15" s="25">
        <f>IF('Student Preference'!$T15=0,0,S$9*'Student Preference'!S15/'Student Preference'!$T15)</f>
        <v>0.02</v>
      </c>
      <c r="T15" s="24">
        <f>SUM(B15:S15)</f>
        <v>1.0000000000000002</v>
      </c>
    </row>
    <row r="16" spans="1:20" x14ac:dyDescent="0.35">
      <c r="A16" s="26">
        <f>'Student Preference'!A16</f>
        <v>0</v>
      </c>
      <c r="B16" s="25">
        <f>IF('Student Preference'!$T16=0,0,B$9*'Student Preference'!B16/'Student Preference'!$T16)</f>
        <v>0</v>
      </c>
      <c r="C16" s="25">
        <f>IF('Student Preference'!$T16=0,0,C$9*'Student Preference'!C16/'Student Preference'!$T16)</f>
        <v>0</v>
      </c>
      <c r="D16" s="25">
        <f>IF('Student Preference'!$T16=0,0,D$9*'Student Preference'!D16/'Student Preference'!$T16)</f>
        <v>0</v>
      </c>
      <c r="E16" s="25">
        <f>IF('Student Preference'!$T16=0,0,E$9*'Student Preference'!E16/'Student Preference'!$T16)</f>
        <v>0</v>
      </c>
      <c r="F16" s="25">
        <f>IF('Student Preference'!$T16=0,0,F$9*'Student Preference'!F16/'Student Preference'!$T16)</f>
        <v>0</v>
      </c>
      <c r="G16" s="25">
        <f>IF('Student Preference'!$T16=0,0,G$9*'Student Preference'!G16/'Student Preference'!$T16)</f>
        <v>0</v>
      </c>
      <c r="H16" s="25">
        <f>IF('Student Preference'!$T16=0,0,H$9*'Student Preference'!H16/'Student Preference'!$T16)</f>
        <v>0</v>
      </c>
      <c r="I16" s="25">
        <f>IF('Student Preference'!$T16=0,0,I$9*'Student Preference'!I16/'Student Preference'!$T16)</f>
        <v>0</v>
      </c>
      <c r="J16" s="25">
        <f>IF('Student Preference'!$T16=0,0,J$9*'Student Preference'!J16/'Student Preference'!$T16)</f>
        <v>0</v>
      </c>
      <c r="K16" s="25">
        <f>IF('Student Preference'!$T16=0,0,K$9*'Student Preference'!K16/'Student Preference'!$T16)</f>
        <v>0</v>
      </c>
      <c r="L16" s="25">
        <f>IF('Student Preference'!$T16=0,0,L$9*'Student Preference'!L16/'Student Preference'!$T16)</f>
        <v>0</v>
      </c>
      <c r="M16" s="25">
        <f>IF('Student Preference'!$T16=0,0,M$9*'Student Preference'!M16/'Student Preference'!$T16)</f>
        <v>0</v>
      </c>
      <c r="N16" s="25">
        <f>IF('Student Preference'!$T16=0,0,N$9*'Student Preference'!N16/'Student Preference'!$T16)</f>
        <v>0</v>
      </c>
      <c r="O16" s="25">
        <f>IF('Student Preference'!$T16=0,0,O$9*'Student Preference'!O16/'Student Preference'!$T16)</f>
        <v>0</v>
      </c>
      <c r="P16" s="25">
        <f>IF('Student Preference'!$T16=0,0,P$9*'Student Preference'!P16/'Student Preference'!$T16)</f>
        <v>0</v>
      </c>
      <c r="Q16" s="25">
        <f>IF('Student Preference'!$T16=0,0,Q$9*'Student Preference'!Q16/'Student Preference'!$T16)</f>
        <v>0</v>
      </c>
      <c r="R16" s="25">
        <f>IF('Student Preference'!$T16=0,0,R$9*'Student Preference'!R16/'Student Preference'!$T16)</f>
        <v>0</v>
      </c>
      <c r="S16" s="25">
        <f>IF('Student Preference'!$T16=0,0,S$9*'Student Preference'!S16/'Student Preference'!$T16)</f>
        <v>0</v>
      </c>
      <c r="T16" s="24">
        <f t="shared" ref="T16:T30" si="1">SUM(B16:S16)</f>
        <v>0</v>
      </c>
    </row>
    <row r="17" spans="1:20" x14ac:dyDescent="0.35">
      <c r="A17" s="26">
        <f>'Student Preference'!A17</f>
        <v>0</v>
      </c>
      <c r="B17" s="25">
        <f>IF('Student Preference'!$T17=0,0,B$9*'Student Preference'!B17/'Student Preference'!$T17)</f>
        <v>0</v>
      </c>
      <c r="C17" s="25">
        <f>IF('Student Preference'!$T17=0,0,C$9*'Student Preference'!C17/'Student Preference'!$T17)</f>
        <v>0</v>
      </c>
      <c r="D17" s="25">
        <f>IF('Student Preference'!$T17=0,0,D$9*'Student Preference'!D17/'Student Preference'!$T17)</f>
        <v>0</v>
      </c>
      <c r="E17" s="25">
        <f>IF('Student Preference'!$T17=0,0,E$9*'Student Preference'!E17/'Student Preference'!$T17)</f>
        <v>0</v>
      </c>
      <c r="F17" s="25">
        <f>IF('Student Preference'!$T17=0,0,F$9*'Student Preference'!F17/'Student Preference'!$T17)</f>
        <v>0</v>
      </c>
      <c r="G17" s="25">
        <f>IF('Student Preference'!$T17=0,0,G$9*'Student Preference'!G17/'Student Preference'!$T17)</f>
        <v>0</v>
      </c>
      <c r="H17" s="25">
        <f>IF('Student Preference'!$T17=0,0,H$9*'Student Preference'!H17/'Student Preference'!$T17)</f>
        <v>0</v>
      </c>
      <c r="I17" s="25">
        <f>IF('Student Preference'!$T17=0,0,I$9*'Student Preference'!I17/'Student Preference'!$T17)</f>
        <v>0</v>
      </c>
      <c r="J17" s="25">
        <f>IF('Student Preference'!$T17=0,0,J$9*'Student Preference'!J17/'Student Preference'!$T17)</f>
        <v>0</v>
      </c>
      <c r="K17" s="25">
        <f>IF('Student Preference'!$T17=0,0,K$9*'Student Preference'!K17/'Student Preference'!$T17)</f>
        <v>0</v>
      </c>
      <c r="L17" s="25">
        <f>IF('Student Preference'!$T17=0,0,L$9*'Student Preference'!L17/'Student Preference'!$T17)</f>
        <v>0</v>
      </c>
      <c r="M17" s="25">
        <f>IF('Student Preference'!$T17=0,0,M$9*'Student Preference'!M17/'Student Preference'!$T17)</f>
        <v>0</v>
      </c>
      <c r="N17" s="25">
        <f>IF('Student Preference'!$T17=0,0,N$9*'Student Preference'!N17/'Student Preference'!$T17)</f>
        <v>0</v>
      </c>
      <c r="O17" s="25">
        <f>IF('Student Preference'!$T17=0,0,O$9*'Student Preference'!O17/'Student Preference'!$T17)</f>
        <v>0</v>
      </c>
      <c r="P17" s="25">
        <f>IF('Student Preference'!$T17=0,0,P$9*'Student Preference'!P17/'Student Preference'!$T17)</f>
        <v>0</v>
      </c>
      <c r="Q17" s="25">
        <f>IF('Student Preference'!$T17=0,0,Q$9*'Student Preference'!Q17/'Student Preference'!$T17)</f>
        <v>0</v>
      </c>
      <c r="R17" s="25">
        <f>IF('Student Preference'!$T17=0,0,R$9*'Student Preference'!R17/'Student Preference'!$T17)</f>
        <v>0</v>
      </c>
      <c r="S17" s="25">
        <f>IF('Student Preference'!$T17=0,0,S$9*'Student Preference'!S17/'Student Preference'!$T17)</f>
        <v>0</v>
      </c>
      <c r="T17" s="24">
        <f t="shared" si="1"/>
        <v>0</v>
      </c>
    </row>
    <row r="18" spans="1:20" x14ac:dyDescent="0.35">
      <c r="A18" s="26">
        <f>'Student Preference'!A18</f>
        <v>0</v>
      </c>
      <c r="B18" s="25">
        <f>IF('Student Preference'!$T18=0,0,B$9*'Student Preference'!B18/'Student Preference'!$T18)</f>
        <v>0</v>
      </c>
      <c r="C18" s="25">
        <f>IF('Student Preference'!$T18=0,0,C$9*'Student Preference'!C18/'Student Preference'!$T18)</f>
        <v>0</v>
      </c>
      <c r="D18" s="25">
        <f>IF('Student Preference'!$T18=0,0,D$9*'Student Preference'!D18/'Student Preference'!$T18)</f>
        <v>0</v>
      </c>
      <c r="E18" s="25">
        <f>IF('Student Preference'!$T18=0,0,E$9*'Student Preference'!E18/'Student Preference'!$T18)</f>
        <v>0</v>
      </c>
      <c r="F18" s="25">
        <f>IF('Student Preference'!$T18=0,0,F$9*'Student Preference'!F18/'Student Preference'!$T18)</f>
        <v>0</v>
      </c>
      <c r="G18" s="25">
        <f>IF('Student Preference'!$T18=0,0,G$9*'Student Preference'!G18/'Student Preference'!$T18)</f>
        <v>0</v>
      </c>
      <c r="H18" s="25">
        <f>IF('Student Preference'!$T18=0,0,H$9*'Student Preference'!H18/'Student Preference'!$T18)</f>
        <v>0</v>
      </c>
      <c r="I18" s="25">
        <f>IF('Student Preference'!$T18=0,0,I$9*'Student Preference'!I18/'Student Preference'!$T18)</f>
        <v>0</v>
      </c>
      <c r="J18" s="25">
        <f>IF('Student Preference'!$T18=0,0,J$9*'Student Preference'!J18/'Student Preference'!$T18)</f>
        <v>0</v>
      </c>
      <c r="K18" s="25">
        <f>IF('Student Preference'!$T18=0,0,K$9*'Student Preference'!K18/'Student Preference'!$T18)</f>
        <v>0</v>
      </c>
      <c r="L18" s="25">
        <f>IF('Student Preference'!$T18=0,0,L$9*'Student Preference'!L18/'Student Preference'!$T18)</f>
        <v>0</v>
      </c>
      <c r="M18" s="25">
        <f>IF('Student Preference'!$T18=0,0,M$9*'Student Preference'!M18/'Student Preference'!$T18)</f>
        <v>0</v>
      </c>
      <c r="N18" s="25">
        <f>IF('Student Preference'!$T18=0,0,N$9*'Student Preference'!N18/'Student Preference'!$T18)</f>
        <v>0</v>
      </c>
      <c r="O18" s="25">
        <f>IF('Student Preference'!$T18=0,0,O$9*'Student Preference'!O18/'Student Preference'!$T18)</f>
        <v>0</v>
      </c>
      <c r="P18" s="25">
        <f>IF('Student Preference'!$T18=0,0,P$9*'Student Preference'!P18/'Student Preference'!$T18)</f>
        <v>0</v>
      </c>
      <c r="Q18" s="25">
        <f>IF('Student Preference'!$T18=0,0,Q$9*'Student Preference'!Q18/'Student Preference'!$T18)</f>
        <v>0</v>
      </c>
      <c r="R18" s="25">
        <f>IF('Student Preference'!$T18=0,0,R$9*'Student Preference'!R18/'Student Preference'!$T18)</f>
        <v>0</v>
      </c>
      <c r="S18" s="25">
        <f>IF('Student Preference'!$T18=0,0,S$9*'Student Preference'!S18/'Student Preference'!$T18)</f>
        <v>0</v>
      </c>
      <c r="T18" s="24">
        <f t="shared" si="1"/>
        <v>0</v>
      </c>
    </row>
    <row r="19" spans="1:20" x14ac:dyDescent="0.35">
      <c r="A19" s="26">
        <f>'Student Preference'!A19</f>
        <v>0</v>
      </c>
      <c r="B19" s="25">
        <f>IF('Student Preference'!$T19=0,0,B$9*'Student Preference'!B19/'Student Preference'!$T19)</f>
        <v>0</v>
      </c>
      <c r="C19" s="25">
        <f>IF('Student Preference'!$T19=0,0,C$9*'Student Preference'!C19/'Student Preference'!$T19)</f>
        <v>0</v>
      </c>
      <c r="D19" s="25">
        <f>IF('Student Preference'!$T19=0,0,D$9*'Student Preference'!D19/'Student Preference'!$T19)</f>
        <v>0</v>
      </c>
      <c r="E19" s="25">
        <f>IF('Student Preference'!$T19=0,0,E$9*'Student Preference'!E19/'Student Preference'!$T19)</f>
        <v>0</v>
      </c>
      <c r="F19" s="25">
        <f>IF('Student Preference'!$T19=0,0,F$9*'Student Preference'!F19/'Student Preference'!$T19)</f>
        <v>0</v>
      </c>
      <c r="G19" s="25">
        <f>IF('Student Preference'!$T19=0,0,G$9*'Student Preference'!G19/'Student Preference'!$T19)</f>
        <v>0</v>
      </c>
      <c r="H19" s="25">
        <f>IF('Student Preference'!$T19=0,0,H$9*'Student Preference'!H19/'Student Preference'!$T19)</f>
        <v>0</v>
      </c>
      <c r="I19" s="25">
        <f>IF('Student Preference'!$T19=0,0,I$9*'Student Preference'!I19/'Student Preference'!$T19)</f>
        <v>0</v>
      </c>
      <c r="J19" s="25">
        <f>IF('Student Preference'!$T19=0,0,J$9*'Student Preference'!J19/'Student Preference'!$T19)</f>
        <v>0</v>
      </c>
      <c r="K19" s="25">
        <f>IF('Student Preference'!$T19=0,0,K$9*'Student Preference'!K19/'Student Preference'!$T19)</f>
        <v>0</v>
      </c>
      <c r="L19" s="25">
        <f>IF('Student Preference'!$T19=0,0,L$9*'Student Preference'!L19/'Student Preference'!$T19)</f>
        <v>0</v>
      </c>
      <c r="M19" s="25">
        <f>IF('Student Preference'!$T19=0,0,M$9*'Student Preference'!M19/'Student Preference'!$T19)</f>
        <v>0</v>
      </c>
      <c r="N19" s="25">
        <f>IF('Student Preference'!$T19=0,0,N$9*'Student Preference'!N19/'Student Preference'!$T19)</f>
        <v>0</v>
      </c>
      <c r="O19" s="25">
        <f>IF('Student Preference'!$T19=0,0,O$9*'Student Preference'!O19/'Student Preference'!$T19)</f>
        <v>0</v>
      </c>
      <c r="P19" s="25">
        <f>IF('Student Preference'!$T19=0,0,P$9*'Student Preference'!P19/'Student Preference'!$T19)</f>
        <v>0</v>
      </c>
      <c r="Q19" s="25">
        <f>IF('Student Preference'!$T19=0,0,Q$9*'Student Preference'!Q19/'Student Preference'!$T19)</f>
        <v>0</v>
      </c>
      <c r="R19" s="25">
        <f>IF('Student Preference'!$T19=0,0,R$9*'Student Preference'!R19/'Student Preference'!$T19)</f>
        <v>0</v>
      </c>
      <c r="S19" s="25">
        <f>IF('Student Preference'!$T19=0,0,S$9*'Student Preference'!S19/'Student Preference'!$T19)</f>
        <v>0</v>
      </c>
      <c r="T19" s="24">
        <f t="shared" si="1"/>
        <v>0</v>
      </c>
    </row>
    <row r="20" spans="1:20" x14ac:dyDescent="0.35">
      <c r="A20" s="26">
        <f>'Student Preference'!A20</f>
        <v>0</v>
      </c>
      <c r="B20" s="25">
        <f>IF('Student Preference'!$T20=0,0,B$9*'Student Preference'!B20/'Student Preference'!$T20)</f>
        <v>0</v>
      </c>
      <c r="C20" s="25">
        <f>IF('Student Preference'!$T20=0,0,C$9*'Student Preference'!C20/'Student Preference'!$T20)</f>
        <v>0</v>
      </c>
      <c r="D20" s="25">
        <f>IF('Student Preference'!$T20=0,0,D$9*'Student Preference'!D20/'Student Preference'!$T20)</f>
        <v>0</v>
      </c>
      <c r="E20" s="25">
        <f>IF('Student Preference'!$T20=0,0,E$9*'Student Preference'!E20/'Student Preference'!$T20)</f>
        <v>0</v>
      </c>
      <c r="F20" s="25">
        <f>IF('Student Preference'!$T20=0,0,F$9*'Student Preference'!F20/'Student Preference'!$T20)</f>
        <v>0</v>
      </c>
      <c r="G20" s="25">
        <f>IF('Student Preference'!$T20=0,0,G$9*'Student Preference'!G20/'Student Preference'!$T20)</f>
        <v>0</v>
      </c>
      <c r="H20" s="25">
        <f>IF('Student Preference'!$T20=0,0,H$9*'Student Preference'!H20/'Student Preference'!$T20)</f>
        <v>0</v>
      </c>
      <c r="I20" s="25">
        <f>IF('Student Preference'!$T20=0,0,I$9*'Student Preference'!I20/'Student Preference'!$T20)</f>
        <v>0</v>
      </c>
      <c r="J20" s="25">
        <f>IF('Student Preference'!$T20=0,0,J$9*'Student Preference'!J20/'Student Preference'!$T20)</f>
        <v>0</v>
      </c>
      <c r="K20" s="25">
        <f>IF('Student Preference'!$T20=0,0,K$9*'Student Preference'!K20/'Student Preference'!$T20)</f>
        <v>0</v>
      </c>
      <c r="L20" s="25">
        <f>IF('Student Preference'!$T20=0,0,L$9*'Student Preference'!L20/'Student Preference'!$T20)</f>
        <v>0</v>
      </c>
      <c r="M20" s="25">
        <f>IF('Student Preference'!$T20=0,0,M$9*'Student Preference'!M20/'Student Preference'!$T20)</f>
        <v>0</v>
      </c>
      <c r="N20" s="25">
        <f>IF('Student Preference'!$T20=0,0,N$9*'Student Preference'!N20/'Student Preference'!$T20)</f>
        <v>0</v>
      </c>
      <c r="O20" s="25">
        <f>IF('Student Preference'!$T20=0,0,O$9*'Student Preference'!O20/'Student Preference'!$T20)</f>
        <v>0</v>
      </c>
      <c r="P20" s="25">
        <f>IF('Student Preference'!$T20=0,0,P$9*'Student Preference'!P20/'Student Preference'!$T20)</f>
        <v>0</v>
      </c>
      <c r="Q20" s="25">
        <f>IF('Student Preference'!$T20=0,0,Q$9*'Student Preference'!Q20/'Student Preference'!$T20)</f>
        <v>0</v>
      </c>
      <c r="R20" s="25">
        <f>IF('Student Preference'!$T20=0,0,R$9*'Student Preference'!R20/'Student Preference'!$T20)</f>
        <v>0</v>
      </c>
      <c r="S20" s="25">
        <f>IF('Student Preference'!$T20=0,0,S$9*'Student Preference'!S20/'Student Preference'!$T20)</f>
        <v>0</v>
      </c>
      <c r="T20" s="24">
        <f t="shared" si="1"/>
        <v>0</v>
      </c>
    </row>
    <row r="21" spans="1:20" x14ac:dyDescent="0.35">
      <c r="A21" s="26">
        <f>'Student Preference'!A21</f>
        <v>0</v>
      </c>
      <c r="B21" s="25">
        <f>IF('Student Preference'!$T21=0,0,B$9*'Student Preference'!B21/'Student Preference'!$T21)</f>
        <v>0</v>
      </c>
      <c r="C21" s="25">
        <f>IF('Student Preference'!$T21=0,0,C$9*'Student Preference'!C21/'Student Preference'!$T21)</f>
        <v>0</v>
      </c>
      <c r="D21" s="25">
        <f>IF('Student Preference'!$T21=0,0,D$9*'Student Preference'!D21/'Student Preference'!$T21)</f>
        <v>0</v>
      </c>
      <c r="E21" s="25">
        <f>IF('Student Preference'!$T21=0,0,E$9*'Student Preference'!E21/'Student Preference'!$T21)</f>
        <v>0</v>
      </c>
      <c r="F21" s="25">
        <f>IF('Student Preference'!$T21=0,0,F$9*'Student Preference'!F21/'Student Preference'!$T21)</f>
        <v>0</v>
      </c>
      <c r="G21" s="25">
        <f>IF('Student Preference'!$T21=0,0,G$9*'Student Preference'!G21/'Student Preference'!$T21)</f>
        <v>0</v>
      </c>
      <c r="H21" s="25">
        <f>IF('Student Preference'!$T21=0,0,H$9*'Student Preference'!H21/'Student Preference'!$T21)</f>
        <v>0</v>
      </c>
      <c r="I21" s="25">
        <f>IF('Student Preference'!$T21=0,0,I$9*'Student Preference'!I21/'Student Preference'!$T21)</f>
        <v>0</v>
      </c>
      <c r="J21" s="25">
        <f>IF('Student Preference'!$T21=0,0,J$9*'Student Preference'!J21/'Student Preference'!$T21)</f>
        <v>0</v>
      </c>
      <c r="K21" s="25">
        <f>IF('Student Preference'!$T21=0,0,K$9*'Student Preference'!K21/'Student Preference'!$T21)</f>
        <v>0</v>
      </c>
      <c r="L21" s="25">
        <f>IF('Student Preference'!$T21=0,0,L$9*'Student Preference'!L21/'Student Preference'!$T21)</f>
        <v>0</v>
      </c>
      <c r="M21" s="25">
        <f>IF('Student Preference'!$T21=0,0,M$9*'Student Preference'!M21/'Student Preference'!$T21)</f>
        <v>0</v>
      </c>
      <c r="N21" s="25">
        <f>IF('Student Preference'!$T21=0,0,N$9*'Student Preference'!N21/'Student Preference'!$T21)</f>
        <v>0</v>
      </c>
      <c r="O21" s="25">
        <f>IF('Student Preference'!$T21=0,0,O$9*'Student Preference'!O21/'Student Preference'!$T21)</f>
        <v>0</v>
      </c>
      <c r="P21" s="25">
        <f>IF('Student Preference'!$T21=0,0,P$9*'Student Preference'!P21/'Student Preference'!$T21)</f>
        <v>0</v>
      </c>
      <c r="Q21" s="25">
        <f>IF('Student Preference'!$T21=0,0,Q$9*'Student Preference'!Q21/'Student Preference'!$T21)</f>
        <v>0</v>
      </c>
      <c r="R21" s="25">
        <f>IF('Student Preference'!$T21=0,0,R$9*'Student Preference'!R21/'Student Preference'!$T21)</f>
        <v>0</v>
      </c>
      <c r="S21" s="25">
        <f>IF('Student Preference'!$T21=0,0,S$9*'Student Preference'!S21/'Student Preference'!$T21)</f>
        <v>0</v>
      </c>
      <c r="T21" s="24">
        <f t="shared" si="1"/>
        <v>0</v>
      </c>
    </row>
    <row r="22" spans="1:20" x14ac:dyDescent="0.35">
      <c r="A22" s="26">
        <f>'Student Preference'!A22</f>
        <v>0</v>
      </c>
      <c r="B22" s="25">
        <f>IF('Student Preference'!$T22=0,0,B$9*'Student Preference'!B22/'Student Preference'!$T22)</f>
        <v>0</v>
      </c>
      <c r="C22" s="25">
        <f>IF('Student Preference'!$T22=0,0,C$9*'Student Preference'!C22/'Student Preference'!$T22)</f>
        <v>0</v>
      </c>
      <c r="D22" s="25">
        <f>IF('Student Preference'!$T22=0,0,D$9*'Student Preference'!D22/'Student Preference'!$T22)</f>
        <v>0</v>
      </c>
      <c r="E22" s="25">
        <f>IF('Student Preference'!$T22=0,0,E$9*'Student Preference'!E22/'Student Preference'!$T22)</f>
        <v>0</v>
      </c>
      <c r="F22" s="25">
        <f>IF('Student Preference'!$T22=0,0,F$9*'Student Preference'!F22/'Student Preference'!$T22)</f>
        <v>0</v>
      </c>
      <c r="G22" s="25">
        <f>IF('Student Preference'!$T22=0,0,G$9*'Student Preference'!G22/'Student Preference'!$T22)</f>
        <v>0</v>
      </c>
      <c r="H22" s="25">
        <f>IF('Student Preference'!$T22=0,0,H$9*'Student Preference'!H22/'Student Preference'!$T22)</f>
        <v>0</v>
      </c>
      <c r="I22" s="25">
        <f>IF('Student Preference'!$T22=0,0,I$9*'Student Preference'!I22/'Student Preference'!$T22)</f>
        <v>0</v>
      </c>
      <c r="J22" s="25">
        <f>IF('Student Preference'!$T22=0,0,J$9*'Student Preference'!J22/'Student Preference'!$T22)</f>
        <v>0</v>
      </c>
      <c r="K22" s="25">
        <f>IF('Student Preference'!$T22=0,0,K$9*'Student Preference'!K22/'Student Preference'!$T22)</f>
        <v>0</v>
      </c>
      <c r="L22" s="25">
        <f>IF('Student Preference'!$T22=0,0,L$9*'Student Preference'!L22/'Student Preference'!$T22)</f>
        <v>0</v>
      </c>
      <c r="M22" s="25">
        <f>IF('Student Preference'!$T22=0,0,M$9*'Student Preference'!M22/'Student Preference'!$T22)</f>
        <v>0</v>
      </c>
      <c r="N22" s="25">
        <f>IF('Student Preference'!$T22=0,0,N$9*'Student Preference'!N22/'Student Preference'!$T22)</f>
        <v>0</v>
      </c>
      <c r="O22" s="25">
        <f>IF('Student Preference'!$T22=0,0,O$9*'Student Preference'!O22/'Student Preference'!$T22)</f>
        <v>0</v>
      </c>
      <c r="P22" s="25">
        <f>IF('Student Preference'!$T22=0,0,P$9*'Student Preference'!P22/'Student Preference'!$T22)</f>
        <v>0</v>
      </c>
      <c r="Q22" s="25">
        <f>IF('Student Preference'!$T22=0,0,Q$9*'Student Preference'!Q22/'Student Preference'!$T22)</f>
        <v>0</v>
      </c>
      <c r="R22" s="25">
        <f>IF('Student Preference'!$T22=0,0,R$9*'Student Preference'!R22/'Student Preference'!$T22)</f>
        <v>0</v>
      </c>
      <c r="S22" s="25">
        <f>IF('Student Preference'!$T22=0,0,S$9*'Student Preference'!S22/'Student Preference'!$T22)</f>
        <v>0</v>
      </c>
      <c r="T22" s="24">
        <f t="shared" si="1"/>
        <v>0</v>
      </c>
    </row>
    <row r="23" spans="1:20" x14ac:dyDescent="0.35">
      <c r="A23" s="26">
        <f>'Student Preference'!A23</f>
        <v>0</v>
      </c>
      <c r="B23" s="25">
        <f>IF('Student Preference'!$T23=0,0,B$9*'Student Preference'!B23/'Student Preference'!$T23)</f>
        <v>0</v>
      </c>
      <c r="C23" s="25">
        <f>IF('Student Preference'!$T23=0,0,C$9*'Student Preference'!C23/'Student Preference'!$T23)</f>
        <v>0</v>
      </c>
      <c r="D23" s="25">
        <f>IF('Student Preference'!$T23=0,0,D$9*'Student Preference'!D23/'Student Preference'!$T23)</f>
        <v>0</v>
      </c>
      <c r="E23" s="25">
        <f>IF('Student Preference'!$T23=0,0,E$9*'Student Preference'!E23/'Student Preference'!$T23)</f>
        <v>0</v>
      </c>
      <c r="F23" s="25">
        <f>IF('Student Preference'!$T23=0,0,F$9*'Student Preference'!F23/'Student Preference'!$T23)</f>
        <v>0</v>
      </c>
      <c r="G23" s="25">
        <f>IF('Student Preference'!$T23=0,0,G$9*'Student Preference'!G23/'Student Preference'!$T23)</f>
        <v>0</v>
      </c>
      <c r="H23" s="25">
        <f>IF('Student Preference'!$T23=0,0,H$9*'Student Preference'!H23/'Student Preference'!$T23)</f>
        <v>0</v>
      </c>
      <c r="I23" s="25">
        <f>IF('Student Preference'!$T23=0,0,I$9*'Student Preference'!I23/'Student Preference'!$T23)</f>
        <v>0</v>
      </c>
      <c r="J23" s="25">
        <f>IF('Student Preference'!$T23=0,0,J$9*'Student Preference'!J23/'Student Preference'!$T23)</f>
        <v>0</v>
      </c>
      <c r="K23" s="25">
        <f>IF('Student Preference'!$T23=0,0,K$9*'Student Preference'!K23/'Student Preference'!$T23)</f>
        <v>0</v>
      </c>
      <c r="L23" s="25">
        <f>IF('Student Preference'!$T23=0,0,L$9*'Student Preference'!L23/'Student Preference'!$T23)</f>
        <v>0</v>
      </c>
      <c r="M23" s="25">
        <f>IF('Student Preference'!$T23=0,0,M$9*'Student Preference'!M23/'Student Preference'!$T23)</f>
        <v>0</v>
      </c>
      <c r="N23" s="25">
        <f>IF('Student Preference'!$T23=0,0,N$9*'Student Preference'!N23/'Student Preference'!$T23)</f>
        <v>0</v>
      </c>
      <c r="O23" s="25">
        <f>IF('Student Preference'!$T23=0,0,O$9*'Student Preference'!O23/'Student Preference'!$T23)</f>
        <v>0</v>
      </c>
      <c r="P23" s="25">
        <f>IF('Student Preference'!$T23=0,0,P$9*'Student Preference'!P23/'Student Preference'!$T23)</f>
        <v>0</v>
      </c>
      <c r="Q23" s="25">
        <f>IF('Student Preference'!$T23=0,0,Q$9*'Student Preference'!Q23/'Student Preference'!$T23)</f>
        <v>0</v>
      </c>
      <c r="R23" s="25">
        <f>IF('Student Preference'!$T23=0,0,R$9*'Student Preference'!R23/'Student Preference'!$T23)</f>
        <v>0</v>
      </c>
      <c r="S23" s="25">
        <f>IF('Student Preference'!$T23=0,0,S$9*'Student Preference'!S23/'Student Preference'!$T23)</f>
        <v>0</v>
      </c>
      <c r="T23" s="24">
        <f t="shared" si="1"/>
        <v>0</v>
      </c>
    </row>
    <row r="24" spans="1:20" x14ac:dyDescent="0.35">
      <c r="A24" s="26">
        <f>'Student Preference'!A24</f>
        <v>0</v>
      </c>
      <c r="B24" s="25">
        <f>IF('Student Preference'!$T24=0,0,B$9*'Student Preference'!B24/'Student Preference'!$T24)</f>
        <v>0</v>
      </c>
      <c r="C24" s="25">
        <f>IF('Student Preference'!$T24=0,0,C$9*'Student Preference'!C24/'Student Preference'!$T24)</f>
        <v>0</v>
      </c>
      <c r="D24" s="25">
        <f>IF('Student Preference'!$T24=0,0,D$9*'Student Preference'!D24/'Student Preference'!$T24)</f>
        <v>0</v>
      </c>
      <c r="E24" s="25">
        <f>IF('Student Preference'!$T24=0,0,E$9*'Student Preference'!E24/'Student Preference'!$T24)</f>
        <v>0</v>
      </c>
      <c r="F24" s="25">
        <f>IF('Student Preference'!$T24=0,0,F$9*'Student Preference'!F24/'Student Preference'!$T24)</f>
        <v>0</v>
      </c>
      <c r="G24" s="25">
        <f>IF('Student Preference'!$T24=0,0,G$9*'Student Preference'!G24/'Student Preference'!$T24)</f>
        <v>0</v>
      </c>
      <c r="H24" s="25">
        <f>IF('Student Preference'!$T24=0,0,H$9*'Student Preference'!H24/'Student Preference'!$T24)</f>
        <v>0</v>
      </c>
      <c r="I24" s="25">
        <f>IF('Student Preference'!$T24=0,0,I$9*'Student Preference'!I24/'Student Preference'!$T24)</f>
        <v>0</v>
      </c>
      <c r="J24" s="25">
        <f>IF('Student Preference'!$T24=0,0,J$9*'Student Preference'!J24/'Student Preference'!$T24)</f>
        <v>0</v>
      </c>
      <c r="K24" s="25">
        <f>IF('Student Preference'!$T24=0,0,K$9*'Student Preference'!K24/'Student Preference'!$T24)</f>
        <v>0</v>
      </c>
      <c r="L24" s="25">
        <f>IF('Student Preference'!$T24=0,0,L$9*'Student Preference'!L24/'Student Preference'!$T24)</f>
        <v>0</v>
      </c>
      <c r="M24" s="25">
        <f>IF('Student Preference'!$T24=0,0,M$9*'Student Preference'!M24/'Student Preference'!$T24)</f>
        <v>0</v>
      </c>
      <c r="N24" s="25">
        <f>IF('Student Preference'!$T24=0,0,N$9*'Student Preference'!N24/'Student Preference'!$T24)</f>
        <v>0</v>
      </c>
      <c r="O24" s="25">
        <f>IF('Student Preference'!$T24=0,0,O$9*'Student Preference'!O24/'Student Preference'!$T24)</f>
        <v>0</v>
      </c>
      <c r="P24" s="25">
        <f>IF('Student Preference'!$T24=0,0,P$9*'Student Preference'!P24/'Student Preference'!$T24)</f>
        <v>0</v>
      </c>
      <c r="Q24" s="25">
        <f>IF('Student Preference'!$T24=0,0,Q$9*'Student Preference'!Q24/'Student Preference'!$T24)</f>
        <v>0</v>
      </c>
      <c r="R24" s="25">
        <f>IF('Student Preference'!$T24=0,0,R$9*'Student Preference'!R24/'Student Preference'!$T24)</f>
        <v>0</v>
      </c>
      <c r="S24" s="25">
        <f>IF('Student Preference'!$T24=0,0,S$9*'Student Preference'!S24/'Student Preference'!$T24)</f>
        <v>0</v>
      </c>
      <c r="T24" s="24">
        <f t="shared" si="1"/>
        <v>0</v>
      </c>
    </row>
    <row r="25" spans="1:20" x14ac:dyDescent="0.35">
      <c r="A25" s="26">
        <f>'Student Preference'!A25</f>
        <v>0</v>
      </c>
      <c r="B25" s="25">
        <f>IF('Student Preference'!$T25=0,0,B$9*'Student Preference'!B25/'Student Preference'!$T25)</f>
        <v>0</v>
      </c>
      <c r="C25" s="25">
        <f>IF('Student Preference'!$T25=0,0,C$9*'Student Preference'!C25/'Student Preference'!$T25)</f>
        <v>0</v>
      </c>
      <c r="D25" s="25">
        <f>IF('Student Preference'!$T25=0,0,D$9*'Student Preference'!D25/'Student Preference'!$T25)</f>
        <v>0</v>
      </c>
      <c r="E25" s="25">
        <f>IF('Student Preference'!$T25=0,0,E$9*'Student Preference'!E25/'Student Preference'!$T25)</f>
        <v>0</v>
      </c>
      <c r="F25" s="25">
        <f>IF('Student Preference'!$T25=0,0,F$9*'Student Preference'!F25/'Student Preference'!$T25)</f>
        <v>0</v>
      </c>
      <c r="G25" s="25">
        <f>IF('Student Preference'!$T25=0,0,G$9*'Student Preference'!G25/'Student Preference'!$T25)</f>
        <v>0</v>
      </c>
      <c r="H25" s="25">
        <f>IF('Student Preference'!$T25=0,0,H$9*'Student Preference'!H25/'Student Preference'!$T25)</f>
        <v>0</v>
      </c>
      <c r="I25" s="25">
        <f>IF('Student Preference'!$T25=0,0,I$9*'Student Preference'!I25/'Student Preference'!$T25)</f>
        <v>0</v>
      </c>
      <c r="J25" s="25">
        <f>IF('Student Preference'!$T25=0,0,J$9*'Student Preference'!J25/'Student Preference'!$T25)</f>
        <v>0</v>
      </c>
      <c r="K25" s="25">
        <f>IF('Student Preference'!$T25=0,0,K$9*'Student Preference'!K25/'Student Preference'!$T25)</f>
        <v>0</v>
      </c>
      <c r="L25" s="25">
        <f>IF('Student Preference'!$T25=0,0,L$9*'Student Preference'!L25/'Student Preference'!$T25)</f>
        <v>0</v>
      </c>
      <c r="M25" s="25">
        <f>IF('Student Preference'!$T25=0,0,M$9*'Student Preference'!M25/'Student Preference'!$T25)</f>
        <v>0</v>
      </c>
      <c r="N25" s="25">
        <f>IF('Student Preference'!$T25=0,0,N$9*'Student Preference'!N25/'Student Preference'!$T25)</f>
        <v>0</v>
      </c>
      <c r="O25" s="25">
        <f>IF('Student Preference'!$T25=0,0,O$9*'Student Preference'!O25/'Student Preference'!$T25)</f>
        <v>0</v>
      </c>
      <c r="P25" s="25">
        <f>IF('Student Preference'!$T25=0,0,P$9*'Student Preference'!P25/'Student Preference'!$T25)</f>
        <v>0</v>
      </c>
      <c r="Q25" s="25">
        <f>IF('Student Preference'!$T25=0,0,Q$9*'Student Preference'!Q25/'Student Preference'!$T25)</f>
        <v>0</v>
      </c>
      <c r="R25" s="25">
        <f>IF('Student Preference'!$T25=0,0,R$9*'Student Preference'!R25/'Student Preference'!$T25)</f>
        <v>0</v>
      </c>
      <c r="S25" s="25">
        <f>IF('Student Preference'!$T25=0,0,S$9*'Student Preference'!S25/'Student Preference'!$T25)</f>
        <v>0</v>
      </c>
      <c r="T25" s="24">
        <f t="shared" si="1"/>
        <v>0</v>
      </c>
    </row>
    <row r="26" spans="1:20" x14ac:dyDescent="0.35">
      <c r="A26" s="26">
        <f>'Student Preference'!A26</f>
        <v>0</v>
      </c>
      <c r="B26" s="25">
        <f>IF('Student Preference'!$T26=0,0,B$9*'Student Preference'!B26/'Student Preference'!$T26)</f>
        <v>0</v>
      </c>
      <c r="C26" s="25">
        <f>IF('Student Preference'!$T26=0,0,C$9*'Student Preference'!C26/'Student Preference'!$T26)</f>
        <v>0</v>
      </c>
      <c r="D26" s="25">
        <f>IF('Student Preference'!$T26=0,0,D$9*'Student Preference'!D26/'Student Preference'!$T26)</f>
        <v>0</v>
      </c>
      <c r="E26" s="25">
        <f>IF('Student Preference'!$T26=0,0,E$9*'Student Preference'!E26/'Student Preference'!$T26)</f>
        <v>0</v>
      </c>
      <c r="F26" s="25">
        <f>IF('Student Preference'!$T26=0,0,F$9*'Student Preference'!F26/'Student Preference'!$T26)</f>
        <v>0</v>
      </c>
      <c r="G26" s="25">
        <f>IF('Student Preference'!$T26=0,0,G$9*'Student Preference'!G26/'Student Preference'!$T26)</f>
        <v>0</v>
      </c>
      <c r="H26" s="25">
        <f>IF('Student Preference'!$T26=0,0,H$9*'Student Preference'!H26/'Student Preference'!$T26)</f>
        <v>0</v>
      </c>
      <c r="I26" s="25">
        <f>IF('Student Preference'!$T26=0,0,I$9*'Student Preference'!I26/'Student Preference'!$T26)</f>
        <v>0</v>
      </c>
      <c r="J26" s="25">
        <f>IF('Student Preference'!$T26=0,0,J$9*'Student Preference'!J26/'Student Preference'!$T26)</f>
        <v>0</v>
      </c>
      <c r="K26" s="25">
        <f>IF('Student Preference'!$T26=0,0,K$9*'Student Preference'!K26/'Student Preference'!$T26)</f>
        <v>0</v>
      </c>
      <c r="L26" s="25">
        <f>IF('Student Preference'!$T26=0,0,L$9*'Student Preference'!L26/'Student Preference'!$T26)</f>
        <v>0</v>
      </c>
      <c r="M26" s="25">
        <f>IF('Student Preference'!$T26=0,0,M$9*'Student Preference'!M26/'Student Preference'!$T26)</f>
        <v>0</v>
      </c>
      <c r="N26" s="25">
        <f>IF('Student Preference'!$T26=0,0,N$9*'Student Preference'!N26/'Student Preference'!$T26)</f>
        <v>0</v>
      </c>
      <c r="O26" s="25">
        <f>IF('Student Preference'!$T26=0,0,O$9*'Student Preference'!O26/'Student Preference'!$T26)</f>
        <v>0</v>
      </c>
      <c r="P26" s="25">
        <f>IF('Student Preference'!$T26=0,0,P$9*'Student Preference'!P26/'Student Preference'!$T26)</f>
        <v>0</v>
      </c>
      <c r="Q26" s="25">
        <f>IF('Student Preference'!$T26=0,0,Q$9*'Student Preference'!Q26/'Student Preference'!$T26)</f>
        <v>0</v>
      </c>
      <c r="R26" s="25">
        <f>IF('Student Preference'!$T26=0,0,R$9*'Student Preference'!R26/'Student Preference'!$T26)</f>
        <v>0</v>
      </c>
      <c r="S26" s="25">
        <f>IF('Student Preference'!$T26=0,0,S$9*'Student Preference'!S26/'Student Preference'!$T26)</f>
        <v>0</v>
      </c>
      <c r="T26" s="24">
        <f t="shared" si="1"/>
        <v>0</v>
      </c>
    </row>
    <row r="27" spans="1:20" x14ac:dyDescent="0.35">
      <c r="A27" s="26">
        <f>'Student Preference'!A27</f>
        <v>0</v>
      </c>
      <c r="B27" s="25">
        <f>IF('Student Preference'!$T27=0,0,B$9*'Student Preference'!B27/'Student Preference'!$T27)</f>
        <v>0</v>
      </c>
      <c r="C27" s="25">
        <f>IF('Student Preference'!$T27=0,0,C$9*'Student Preference'!C27/'Student Preference'!$T27)</f>
        <v>0</v>
      </c>
      <c r="D27" s="25">
        <f>IF('Student Preference'!$T27=0,0,D$9*'Student Preference'!D27/'Student Preference'!$T27)</f>
        <v>0</v>
      </c>
      <c r="E27" s="25">
        <f>IF('Student Preference'!$T27=0,0,E$9*'Student Preference'!E27/'Student Preference'!$T27)</f>
        <v>0</v>
      </c>
      <c r="F27" s="25">
        <f>IF('Student Preference'!$T27=0,0,F$9*'Student Preference'!F27/'Student Preference'!$T27)</f>
        <v>0</v>
      </c>
      <c r="G27" s="25">
        <f>IF('Student Preference'!$T27=0,0,G$9*'Student Preference'!G27/'Student Preference'!$T27)</f>
        <v>0</v>
      </c>
      <c r="H27" s="25">
        <f>IF('Student Preference'!$T27=0,0,H$9*'Student Preference'!H27/'Student Preference'!$T27)</f>
        <v>0</v>
      </c>
      <c r="I27" s="25">
        <f>IF('Student Preference'!$T27=0,0,I$9*'Student Preference'!I27/'Student Preference'!$T27)</f>
        <v>0</v>
      </c>
      <c r="J27" s="25">
        <f>IF('Student Preference'!$T27=0,0,J$9*'Student Preference'!J27/'Student Preference'!$T27)</f>
        <v>0</v>
      </c>
      <c r="K27" s="25">
        <f>IF('Student Preference'!$T27=0,0,K$9*'Student Preference'!K27/'Student Preference'!$T27)</f>
        <v>0</v>
      </c>
      <c r="L27" s="25">
        <f>IF('Student Preference'!$T27=0,0,L$9*'Student Preference'!L27/'Student Preference'!$T27)</f>
        <v>0</v>
      </c>
      <c r="M27" s="25">
        <f>IF('Student Preference'!$T27=0,0,M$9*'Student Preference'!M27/'Student Preference'!$T27)</f>
        <v>0</v>
      </c>
      <c r="N27" s="25">
        <f>IF('Student Preference'!$T27=0,0,N$9*'Student Preference'!N27/'Student Preference'!$T27)</f>
        <v>0</v>
      </c>
      <c r="O27" s="25">
        <f>IF('Student Preference'!$T27=0,0,O$9*'Student Preference'!O27/'Student Preference'!$T27)</f>
        <v>0</v>
      </c>
      <c r="P27" s="25">
        <f>IF('Student Preference'!$T27=0,0,P$9*'Student Preference'!P27/'Student Preference'!$T27)</f>
        <v>0</v>
      </c>
      <c r="Q27" s="25">
        <f>IF('Student Preference'!$T27=0,0,Q$9*'Student Preference'!Q27/'Student Preference'!$T27)</f>
        <v>0</v>
      </c>
      <c r="R27" s="25">
        <f>IF('Student Preference'!$T27=0,0,R$9*'Student Preference'!R27/'Student Preference'!$T27)</f>
        <v>0</v>
      </c>
      <c r="S27" s="25">
        <f>IF('Student Preference'!$T27=0,0,S$9*'Student Preference'!S27/'Student Preference'!$T27)</f>
        <v>0</v>
      </c>
      <c r="T27" s="24">
        <f t="shared" si="1"/>
        <v>0</v>
      </c>
    </row>
    <row r="28" spans="1:20" x14ac:dyDescent="0.35">
      <c r="A28" s="26">
        <f>'Student Preference'!A28</f>
        <v>0</v>
      </c>
      <c r="B28" s="25">
        <f>IF('Student Preference'!$T28=0,0,B$9*'Student Preference'!B28/'Student Preference'!$T28)</f>
        <v>0</v>
      </c>
      <c r="C28" s="25">
        <f>IF('Student Preference'!$T28=0,0,C$9*'Student Preference'!C28/'Student Preference'!$T28)</f>
        <v>0</v>
      </c>
      <c r="D28" s="25">
        <f>IF('Student Preference'!$T28=0,0,D$9*'Student Preference'!D28/'Student Preference'!$T28)</f>
        <v>0</v>
      </c>
      <c r="E28" s="25">
        <f>IF('Student Preference'!$T28=0,0,E$9*'Student Preference'!E28/'Student Preference'!$T28)</f>
        <v>0</v>
      </c>
      <c r="F28" s="25">
        <f>IF('Student Preference'!$T28=0,0,F$9*'Student Preference'!F28/'Student Preference'!$T28)</f>
        <v>0</v>
      </c>
      <c r="G28" s="25">
        <f>IF('Student Preference'!$T28=0,0,G$9*'Student Preference'!G28/'Student Preference'!$T28)</f>
        <v>0</v>
      </c>
      <c r="H28" s="25">
        <f>IF('Student Preference'!$T28=0,0,H$9*'Student Preference'!H28/'Student Preference'!$T28)</f>
        <v>0</v>
      </c>
      <c r="I28" s="25">
        <f>IF('Student Preference'!$T28=0,0,I$9*'Student Preference'!I28/'Student Preference'!$T28)</f>
        <v>0</v>
      </c>
      <c r="J28" s="25">
        <f>IF('Student Preference'!$T28=0,0,J$9*'Student Preference'!J28/'Student Preference'!$T28)</f>
        <v>0</v>
      </c>
      <c r="K28" s="25">
        <f>IF('Student Preference'!$T28=0,0,K$9*'Student Preference'!K28/'Student Preference'!$T28)</f>
        <v>0</v>
      </c>
      <c r="L28" s="25">
        <f>IF('Student Preference'!$T28=0,0,L$9*'Student Preference'!L28/'Student Preference'!$T28)</f>
        <v>0</v>
      </c>
      <c r="M28" s="25">
        <f>IF('Student Preference'!$T28=0,0,M$9*'Student Preference'!M28/'Student Preference'!$T28)</f>
        <v>0</v>
      </c>
      <c r="N28" s="25">
        <f>IF('Student Preference'!$T28=0,0,N$9*'Student Preference'!N28/'Student Preference'!$T28)</f>
        <v>0</v>
      </c>
      <c r="O28" s="25">
        <f>IF('Student Preference'!$T28=0,0,O$9*'Student Preference'!O28/'Student Preference'!$T28)</f>
        <v>0</v>
      </c>
      <c r="P28" s="25">
        <f>IF('Student Preference'!$T28=0,0,P$9*'Student Preference'!P28/'Student Preference'!$T28)</f>
        <v>0</v>
      </c>
      <c r="Q28" s="25">
        <f>IF('Student Preference'!$T28=0,0,Q$9*'Student Preference'!Q28/'Student Preference'!$T28)</f>
        <v>0</v>
      </c>
      <c r="R28" s="25">
        <f>IF('Student Preference'!$T28=0,0,R$9*'Student Preference'!R28/'Student Preference'!$T28)</f>
        <v>0</v>
      </c>
      <c r="S28" s="25">
        <f>IF('Student Preference'!$T28=0,0,S$9*'Student Preference'!S28/'Student Preference'!$T28)</f>
        <v>0</v>
      </c>
      <c r="T28" s="24">
        <f t="shared" si="1"/>
        <v>0</v>
      </c>
    </row>
    <row r="29" spans="1:20" x14ac:dyDescent="0.35">
      <c r="A29" s="26">
        <f>'Student Preference'!A29</f>
        <v>0</v>
      </c>
      <c r="B29" s="25">
        <f>IF('Student Preference'!$T29=0,0,B$9*'Student Preference'!B29/'Student Preference'!$T29)</f>
        <v>0</v>
      </c>
      <c r="C29" s="25">
        <f>IF('Student Preference'!$T29=0,0,C$9*'Student Preference'!C29/'Student Preference'!$T29)</f>
        <v>0</v>
      </c>
      <c r="D29" s="25">
        <f>IF('Student Preference'!$T29=0,0,D$9*'Student Preference'!D29/'Student Preference'!$T29)</f>
        <v>0</v>
      </c>
      <c r="E29" s="25">
        <f>IF('Student Preference'!$T29=0,0,E$9*'Student Preference'!E29/'Student Preference'!$T29)</f>
        <v>0</v>
      </c>
      <c r="F29" s="25">
        <f>IF('Student Preference'!$T29=0,0,F$9*'Student Preference'!F29/'Student Preference'!$T29)</f>
        <v>0</v>
      </c>
      <c r="G29" s="25">
        <f>IF('Student Preference'!$T29=0,0,G$9*'Student Preference'!G29/'Student Preference'!$T29)</f>
        <v>0</v>
      </c>
      <c r="H29" s="25">
        <f>IF('Student Preference'!$T29=0,0,H$9*'Student Preference'!H29/'Student Preference'!$T29)</f>
        <v>0</v>
      </c>
      <c r="I29" s="25">
        <f>IF('Student Preference'!$T29=0,0,I$9*'Student Preference'!I29/'Student Preference'!$T29)</f>
        <v>0</v>
      </c>
      <c r="J29" s="25">
        <f>IF('Student Preference'!$T29=0,0,J$9*'Student Preference'!J29/'Student Preference'!$T29)</f>
        <v>0</v>
      </c>
      <c r="K29" s="25">
        <f>IF('Student Preference'!$T29=0,0,K$9*'Student Preference'!K29/'Student Preference'!$T29)</f>
        <v>0</v>
      </c>
      <c r="L29" s="25">
        <f>IF('Student Preference'!$T29=0,0,L$9*'Student Preference'!L29/'Student Preference'!$T29)</f>
        <v>0</v>
      </c>
      <c r="M29" s="25">
        <f>IF('Student Preference'!$T29=0,0,M$9*'Student Preference'!M29/'Student Preference'!$T29)</f>
        <v>0</v>
      </c>
      <c r="N29" s="25">
        <f>IF('Student Preference'!$T29=0,0,N$9*'Student Preference'!N29/'Student Preference'!$T29)</f>
        <v>0</v>
      </c>
      <c r="O29" s="25">
        <f>IF('Student Preference'!$T29=0,0,O$9*'Student Preference'!O29/'Student Preference'!$T29)</f>
        <v>0</v>
      </c>
      <c r="P29" s="25">
        <f>IF('Student Preference'!$T29=0,0,P$9*'Student Preference'!P29/'Student Preference'!$T29)</f>
        <v>0</v>
      </c>
      <c r="Q29" s="25">
        <f>IF('Student Preference'!$T29=0,0,Q$9*'Student Preference'!Q29/'Student Preference'!$T29)</f>
        <v>0</v>
      </c>
      <c r="R29" s="25">
        <f>IF('Student Preference'!$T29=0,0,R$9*'Student Preference'!R29/'Student Preference'!$T29)</f>
        <v>0</v>
      </c>
      <c r="S29" s="25">
        <f>IF('Student Preference'!$T29=0,0,S$9*'Student Preference'!S29/'Student Preference'!$T29)</f>
        <v>0</v>
      </c>
      <c r="T29" s="24">
        <f t="shared" si="1"/>
        <v>0</v>
      </c>
    </row>
    <row r="30" spans="1:20" x14ac:dyDescent="0.35">
      <c r="A30" s="26">
        <f>'Student Preference'!A30</f>
        <v>0</v>
      </c>
      <c r="B30" s="25">
        <f>IF('Student Preference'!$T30=0,0,B$9*'Student Preference'!B30/'Student Preference'!$T30)</f>
        <v>0</v>
      </c>
      <c r="C30" s="25">
        <f>IF('Student Preference'!$T30=0,0,C$9*'Student Preference'!C30/'Student Preference'!$T30)</f>
        <v>0</v>
      </c>
      <c r="D30" s="25">
        <f>IF('Student Preference'!$T30=0,0,D$9*'Student Preference'!D30/'Student Preference'!$T30)</f>
        <v>0</v>
      </c>
      <c r="E30" s="25">
        <f>IF('Student Preference'!$T30=0,0,E$9*'Student Preference'!E30/'Student Preference'!$T30)</f>
        <v>0</v>
      </c>
      <c r="F30" s="25">
        <f>IF('Student Preference'!$T30=0,0,F$9*'Student Preference'!F30/'Student Preference'!$T30)</f>
        <v>0</v>
      </c>
      <c r="G30" s="25">
        <f>IF('Student Preference'!$T30=0,0,G$9*'Student Preference'!G30/'Student Preference'!$T30)</f>
        <v>0</v>
      </c>
      <c r="H30" s="25">
        <f>IF('Student Preference'!$T30=0,0,H$9*'Student Preference'!H30/'Student Preference'!$T30)</f>
        <v>0</v>
      </c>
      <c r="I30" s="25">
        <f>IF('Student Preference'!$T30=0,0,I$9*'Student Preference'!I30/'Student Preference'!$T30)</f>
        <v>0</v>
      </c>
      <c r="J30" s="25">
        <f>IF('Student Preference'!$T30=0,0,J$9*'Student Preference'!J30/'Student Preference'!$T30)</f>
        <v>0</v>
      </c>
      <c r="K30" s="25">
        <f>IF('Student Preference'!$T30=0,0,K$9*'Student Preference'!K30/'Student Preference'!$T30)</f>
        <v>0</v>
      </c>
      <c r="L30" s="25">
        <f>IF('Student Preference'!$T30=0,0,L$9*'Student Preference'!L30/'Student Preference'!$T30)</f>
        <v>0</v>
      </c>
      <c r="M30" s="25">
        <f>IF('Student Preference'!$T30=0,0,M$9*'Student Preference'!M30/'Student Preference'!$T30)</f>
        <v>0</v>
      </c>
      <c r="N30" s="25">
        <f>IF('Student Preference'!$T30=0,0,N$9*'Student Preference'!N30/'Student Preference'!$T30)</f>
        <v>0</v>
      </c>
      <c r="O30" s="25">
        <f>IF('Student Preference'!$T30=0,0,O$9*'Student Preference'!O30/'Student Preference'!$T30)</f>
        <v>0</v>
      </c>
      <c r="P30" s="25">
        <f>IF('Student Preference'!$T30=0,0,P$9*'Student Preference'!P30/'Student Preference'!$T30)</f>
        <v>0</v>
      </c>
      <c r="Q30" s="25">
        <f>IF('Student Preference'!$T30=0,0,Q$9*'Student Preference'!Q30/'Student Preference'!$T30)</f>
        <v>0</v>
      </c>
      <c r="R30" s="25">
        <f>IF('Student Preference'!$T30=0,0,R$9*'Student Preference'!R30/'Student Preference'!$T30)</f>
        <v>0</v>
      </c>
      <c r="S30" s="25">
        <f>IF('Student Preference'!$T30=0,0,S$9*'Student Preference'!S30/'Student Preference'!$T30)</f>
        <v>0</v>
      </c>
      <c r="T30" s="24">
        <f t="shared" si="1"/>
        <v>0</v>
      </c>
    </row>
  </sheetData>
  <mergeCells count="1">
    <mergeCell ref="A5: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4"/>
  <sheetViews>
    <sheetView topLeftCell="A2" workbookViewId="0">
      <selection activeCell="A7" sqref="A7"/>
    </sheetView>
  </sheetViews>
  <sheetFormatPr defaultRowHeight="14.5" x14ac:dyDescent="0.35"/>
  <cols>
    <col min="1" max="1" width="17.26953125" customWidth="1"/>
    <col min="2" max="2" width="10.54296875" bestFit="1" customWidth="1"/>
    <col min="3" max="3" width="10.26953125" customWidth="1"/>
    <col min="4" max="4" width="10.453125" customWidth="1"/>
    <col min="5" max="5" width="12.81640625" customWidth="1"/>
    <col min="6" max="6" width="12.1796875" customWidth="1"/>
    <col min="7" max="9" width="10.54296875" bestFit="1" customWidth="1"/>
    <col min="10" max="10" width="17.1796875" customWidth="1"/>
    <col min="11" max="11" width="11.54296875" customWidth="1"/>
    <col min="12" max="19" width="10.54296875" bestFit="1" customWidth="1"/>
    <col min="20" max="20" width="14.1796875" customWidth="1"/>
    <col min="21" max="21" width="3.7265625" customWidth="1"/>
    <col min="23" max="23" width="10.453125" customWidth="1"/>
  </cols>
  <sheetData>
    <row r="1" spans="1:24" s="5" customFormat="1" x14ac:dyDescent="0.35">
      <c r="A1" s="5" t="s">
        <v>114</v>
      </c>
    </row>
    <row r="2" spans="1:24" s="5" customFormat="1" x14ac:dyDescent="0.35">
      <c r="A2" s="6" t="s">
        <v>115</v>
      </c>
    </row>
    <row r="3" spans="1:24" s="5" customFormat="1" x14ac:dyDescent="0.35">
      <c r="A3" s="6"/>
    </row>
    <row r="4" spans="1:24" x14ac:dyDescent="0.35">
      <c r="B4" t="str">
        <f>ADDRESS(9,2,1,1)</f>
        <v>$B$9</v>
      </c>
      <c r="C4">
        <f>SUM(B4)</f>
        <v>0</v>
      </c>
    </row>
    <row r="6" spans="1:24" s="17" customFormat="1" x14ac:dyDescent="0.35">
      <c r="A6" s="12" t="s">
        <v>105</v>
      </c>
      <c r="B6" s="18" t="s">
        <v>19</v>
      </c>
      <c r="C6" s="18" t="s">
        <v>20</v>
      </c>
      <c r="D6" s="18" t="s">
        <v>21</v>
      </c>
      <c r="E6" s="18" t="s">
        <v>22</v>
      </c>
      <c r="F6" s="18" t="s">
        <v>23</v>
      </c>
      <c r="G6" s="18" t="s">
        <v>24</v>
      </c>
      <c r="H6" s="18" t="s">
        <v>25</v>
      </c>
      <c r="I6" s="18" t="s">
        <v>26</v>
      </c>
      <c r="J6" s="18" t="s">
        <v>27</v>
      </c>
      <c r="K6" s="18" t="s">
        <v>28</v>
      </c>
      <c r="L6" s="18" t="s">
        <v>29</v>
      </c>
      <c r="M6" s="18" t="s">
        <v>30</v>
      </c>
      <c r="N6" s="18" t="s">
        <v>31</v>
      </c>
      <c r="O6" s="18" t="s">
        <v>32</v>
      </c>
      <c r="P6" s="18" t="s">
        <v>33</v>
      </c>
      <c r="Q6" s="18" t="s">
        <v>34</v>
      </c>
      <c r="R6" s="18" t="s">
        <v>35</v>
      </c>
      <c r="S6" s="18" t="s">
        <v>36</v>
      </c>
      <c r="T6" s="18" t="s">
        <v>37</v>
      </c>
      <c r="V6" s="18" t="s">
        <v>118</v>
      </c>
      <c r="W6" s="18" t="s">
        <v>120</v>
      </c>
      <c r="X6" s="18" t="s">
        <v>122</v>
      </c>
    </row>
    <row r="7" spans="1:24" x14ac:dyDescent="0.35">
      <c r="A7" s="26" t="str">
        <f>'Student Weights'!A15</f>
        <v>Test</v>
      </c>
      <c r="B7" s="25">
        <f ca="1">MMULT('Student Weights'!$B15:$S15,'Table7-Normalized'!Y$7:Y$24)</f>
        <v>0.44634373826173829</v>
      </c>
      <c r="C7" s="25">
        <f ca="1">MMULT('Student Weights'!$B15:$S15,'Table7-Normalized'!Z$7:Z$24)</f>
        <v>0.4708538524808526</v>
      </c>
      <c r="D7" s="25">
        <f ca="1">MMULT('Student Weights'!$B15:$S15,'Table7-Normalized'!AA$7:AA$24)</f>
        <v>0.46281419513819522</v>
      </c>
      <c r="E7" s="25">
        <f ca="1">MMULT('Student Weights'!$B15:$S15,'Table7-Normalized'!AB$7:AB$24)</f>
        <v>0.46627860372960384</v>
      </c>
      <c r="F7" s="25">
        <f ca="1">MMULT('Student Weights'!$B15:$S15,'Table7-Normalized'!AC$7:AC$24)</f>
        <v>0.42870978021978029</v>
      </c>
      <c r="G7" s="25">
        <f ca="1">MMULT('Student Weights'!$B15:$S15,'Table7-Normalized'!AD$7:AD$24)</f>
        <v>0.41455405627705627</v>
      </c>
      <c r="H7" s="25">
        <f ca="1">MMULT('Student Weights'!$B15:$S15,'Table7-Normalized'!AE$7:AE$24)</f>
        <v>0.43984863103563115</v>
      </c>
      <c r="I7" s="25">
        <f ca="1">MMULT('Student Weights'!$B15:$S15,'Table7-Normalized'!AF$7:AF$24)</f>
        <v>0.49798324042624043</v>
      </c>
      <c r="J7" s="25">
        <f ca="1">MMULT('Student Weights'!$B15:$S15,'Table7-Normalized'!AG$7:AG$24)</f>
        <v>0.48812581385281401</v>
      </c>
      <c r="K7" s="25">
        <f ca="1">MMULT('Student Weights'!$B15:$S15,'Table7-Normalized'!AH$7:AH$24)</f>
        <v>0.46872304995004993</v>
      </c>
      <c r="L7" s="25">
        <f ca="1">MMULT('Student Weights'!$B15:$S15,'Table7-Normalized'!AI$7:AI$24)</f>
        <v>0.5040497166167166</v>
      </c>
      <c r="M7" s="25">
        <f ca="1">MMULT('Student Weights'!$B15:$S15,'Table7-Normalized'!AJ$7:AJ$24)</f>
        <v>0.48542727805527808</v>
      </c>
      <c r="N7" s="25">
        <f ca="1">MMULT('Student Weights'!$B15:$S15,'Table7-Normalized'!AK$7:AK$24)</f>
        <v>0.46415138861138872</v>
      </c>
      <c r="O7" s="25">
        <f ca="1">MMULT('Student Weights'!$B15:$S15,'Table7-Normalized'!AL$7:AL$24)</f>
        <v>0.44272013852813868</v>
      </c>
      <c r="P7" s="25">
        <f ca="1">MMULT('Student Weights'!$B15:$S15,'Table7-Normalized'!AM$7:AM$24)</f>
        <v>0.46450776689976692</v>
      </c>
      <c r="Q7" s="25">
        <f ca="1">MMULT('Student Weights'!$B15:$S15,'Table7-Normalized'!AN$7:AN$24)</f>
        <v>0.43825429870129889</v>
      </c>
      <c r="R7" s="25">
        <f ca="1">MMULT('Student Weights'!$B15:$S15,'Table7-Normalized'!AO$7:AO$24)</f>
        <v>0.46089179653679652</v>
      </c>
      <c r="S7" s="25">
        <f ca="1">MMULT('Student Weights'!$B15:$S15,'Table7-Normalized'!AP$7:AP$24)</f>
        <v>0.33758388478188478</v>
      </c>
      <c r="T7" s="25">
        <f ca="1">MMULT('Student Weights'!$B15:$S15,'Table7-Normalized'!AQ$7:AQ$24)</f>
        <v>0.46825878687978678</v>
      </c>
      <c r="V7" s="25">
        <f ca="1">MAX(B7:T7)</f>
        <v>0.5040497166167166</v>
      </c>
      <c r="W7" s="25" t="s">
        <v>121</v>
      </c>
      <c r="X7" s="25" t="s">
        <v>30</v>
      </c>
    </row>
    <row r="8" spans="1:24" x14ac:dyDescent="0.35">
      <c r="A8" s="26">
        <f>'Student Weights'!A16</f>
        <v>0</v>
      </c>
      <c r="B8" s="25">
        <f ca="1">MMULT('Student Weights'!$B16:$S16,'Table7-Normalized'!Y$7:Y$24)</f>
        <v>0</v>
      </c>
      <c r="C8" s="25">
        <f ca="1">MMULT('Student Weights'!$B16:$S16,'Table7-Normalized'!Z$7:Z$24)</f>
        <v>0</v>
      </c>
      <c r="D8" s="25">
        <f ca="1">MMULT('Student Weights'!$B16:$S16,'Table7-Normalized'!AA$7:AA$24)</f>
        <v>0</v>
      </c>
      <c r="E8" s="25">
        <f ca="1">MMULT('Student Weights'!$B16:$S16,'Table7-Normalized'!AB$7:AB$24)</f>
        <v>0</v>
      </c>
      <c r="F8" s="25">
        <f ca="1">MMULT('Student Weights'!$B16:$S16,'Table7-Normalized'!AC$7:AC$24)</f>
        <v>0</v>
      </c>
      <c r="G8" s="25">
        <f ca="1">MMULT('Student Weights'!$B16:$S16,'Table7-Normalized'!AD$7:AD$24)</f>
        <v>0</v>
      </c>
      <c r="H8" s="25">
        <f ca="1">MMULT('Student Weights'!$B16:$S16,'Table7-Normalized'!AE$7:AE$24)</f>
        <v>0</v>
      </c>
      <c r="I8" s="25">
        <f ca="1">MMULT('Student Weights'!$B16:$S16,'Table7-Normalized'!AF$7:AF$24)</f>
        <v>0</v>
      </c>
      <c r="J8" s="25">
        <f ca="1">MMULT('Student Weights'!$B16:$S16,'Table7-Normalized'!AG$7:AG$24)</f>
        <v>0</v>
      </c>
      <c r="K8" s="25">
        <f ca="1">MMULT('Student Weights'!$B16:$S16,'Table7-Normalized'!AH$7:AH$24)</f>
        <v>0</v>
      </c>
      <c r="L8" s="25">
        <f ca="1">MMULT('Student Weights'!$B16:$S16,'Table7-Normalized'!AI$7:AI$24)</f>
        <v>0</v>
      </c>
      <c r="M8" s="25">
        <f ca="1">MMULT('Student Weights'!$B16:$S16,'Table7-Normalized'!AJ$7:AJ$24)</f>
        <v>0</v>
      </c>
      <c r="N8" s="25">
        <f ca="1">MMULT('Student Weights'!$B16:$S16,'Table7-Normalized'!AK$7:AK$24)</f>
        <v>0</v>
      </c>
      <c r="O8" s="25">
        <f ca="1">MMULT('Student Weights'!$B16:$S16,'Table7-Normalized'!AL$7:AL$24)</f>
        <v>0</v>
      </c>
      <c r="P8" s="25">
        <f ca="1">MMULT('Student Weights'!$B16:$S16,'Table7-Normalized'!AM$7:AM$24)</f>
        <v>0</v>
      </c>
      <c r="Q8" s="25">
        <f ca="1">MMULT('Student Weights'!$B16:$S16,'Table7-Normalized'!AN$7:AN$24)</f>
        <v>0</v>
      </c>
      <c r="R8" s="25">
        <f ca="1">MMULT('Student Weights'!$B16:$S16,'Table7-Normalized'!AO$7:AO$24)</f>
        <v>0</v>
      </c>
      <c r="S8" s="25">
        <f ca="1">MMULT('Student Weights'!$B16:$S16,'Table7-Normalized'!AP$7:AP$24)</f>
        <v>0</v>
      </c>
      <c r="T8" s="25">
        <f ca="1">MMULT('Student Weights'!$B16:$S16,'Table7-Normalized'!AQ$7:AQ$24)</f>
        <v>0</v>
      </c>
      <c r="V8" s="25">
        <f t="shared" ref="V8:X22" ca="1" si="0">MAX(B8:T8)</f>
        <v>0</v>
      </c>
      <c r="W8" s="25">
        <f t="shared" ca="1" si="0"/>
        <v>0</v>
      </c>
      <c r="X8" s="25">
        <f t="shared" ca="1" si="0"/>
        <v>0</v>
      </c>
    </row>
    <row r="9" spans="1:24" x14ac:dyDescent="0.35">
      <c r="A9" s="26">
        <f>'Student Weights'!A17</f>
        <v>0</v>
      </c>
      <c r="B9" s="25">
        <f ca="1">MMULT('Student Weights'!$B17:$S17,'Table7-Normalized'!Y$7:Y$24)</f>
        <v>0</v>
      </c>
      <c r="C9" s="25">
        <f ca="1">MMULT('Student Weights'!$B17:$S17,'Table7-Normalized'!Z$7:Z$24)</f>
        <v>0</v>
      </c>
      <c r="D9" s="25">
        <f ca="1">MMULT('Student Weights'!$B17:$S17,'Table7-Normalized'!AA$7:AA$24)</f>
        <v>0</v>
      </c>
      <c r="E9" s="25">
        <f ca="1">MMULT('Student Weights'!$B17:$S17,'Table7-Normalized'!AB$7:AB$24)</f>
        <v>0</v>
      </c>
      <c r="F9" s="25">
        <f ca="1">MMULT('Student Weights'!$B17:$S17,'Table7-Normalized'!AC$7:AC$24)</f>
        <v>0</v>
      </c>
      <c r="G9" s="25">
        <f ca="1">MMULT('Student Weights'!$B17:$S17,'Table7-Normalized'!AD$7:AD$24)</f>
        <v>0</v>
      </c>
      <c r="H9" s="25">
        <f ca="1">MMULT('Student Weights'!$B17:$S17,'Table7-Normalized'!AE$7:AE$24)</f>
        <v>0</v>
      </c>
      <c r="I9" s="25">
        <f ca="1">MMULT('Student Weights'!$B17:$S17,'Table7-Normalized'!AF$7:AF$24)</f>
        <v>0</v>
      </c>
      <c r="J9" s="25">
        <f ca="1">MMULT('Student Weights'!$B17:$S17,'Table7-Normalized'!AG$7:AG$24)</f>
        <v>0</v>
      </c>
      <c r="K9" s="25">
        <f ca="1">MMULT('Student Weights'!$B17:$S17,'Table7-Normalized'!AH$7:AH$24)</f>
        <v>0</v>
      </c>
      <c r="L9" s="25">
        <f ca="1">MMULT('Student Weights'!$B17:$S17,'Table7-Normalized'!AI$7:AI$24)</f>
        <v>0</v>
      </c>
      <c r="M9" s="25">
        <f ca="1">MMULT('Student Weights'!$B17:$S17,'Table7-Normalized'!AJ$7:AJ$24)</f>
        <v>0</v>
      </c>
      <c r="N9" s="25">
        <f ca="1">MMULT('Student Weights'!$B17:$S17,'Table7-Normalized'!AK$7:AK$24)</f>
        <v>0</v>
      </c>
      <c r="O9" s="25">
        <f ca="1">MMULT('Student Weights'!$B17:$S17,'Table7-Normalized'!AL$7:AL$24)</f>
        <v>0</v>
      </c>
      <c r="P9" s="25">
        <f ca="1">MMULT('Student Weights'!$B17:$S17,'Table7-Normalized'!AM$7:AM$24)</f>
        <v>0</v>
      </c>
      <c r="Q9" s="25">
        <f ca="1">MMULT('Student Weights'!$B17:$S17,'Table7-Normalized'!AN$7:AN$24)</f>
        <v>0</v>
      </c>
      <c r="R9" s="25">
        <f ca="1">MMULT('Student Weights'!$B17:$S17,'Table7-Normalized'!AO$7:AO$24)</f>
        <v>0</v>
      </c>
      <c r="S9" s="25">
        <f ca="1">MMULT('Student Weights'!$B17:$S17,'Table7-Normalized'!AP$7:AP$24)</f>
        <v>0</v>
      </c>
      <c r="T9" s="25">
        <f ca="1">MMULT('Student Weights'!$B17:$S17,'Table7-Normalized'!AQ$7:AQ$24)</f>
        <v>0</v>
      </c>
      <c r="V9" s="25">
        <f t="shared" ca="1" si="0"/>
        <v>0</v>
      </c>
      <c r="W9" s="25">
        <f t="shared" ca="1" si="0"/>
        <v>0</v>
      </c>
      <c r="X9" s="25">
        <f t="shared" ca="1" si="0"/>
        <v>0</v>
      </c>
    </row>
    <row r="10" spans="1:24" x14ac:dyDescent="0.35">
      <c r="A10" s="26">
        <f>'Student Weights'!A18</f>
        <v>0</v>
      </c>
      <c r="B10" s="25">
        <f ca="1">MMULT('Student Weights'!$B18:$S18,'Table7-Normalized'!Y$7:Y$24)</f>
        <v>0</v>
      </c>
      <c r="C10" s="25">
        <f ca="1">MMULT('Student Weights'!$B18:$S18,'Table7-Normalized'!Z$7:Z$24)</f>
        <v>0</v>
      </c>
      <c r="D10" s="25">
        <f ca="1">MMULT('Student Weights'!$B18:$S18,'Table7-Normalized'!AA$7:AA$24)</f>
        <v>0</v>
      </c>
      <c r="E10" s="25">
        <f ca="1">MMULT('Student Weights'!$B18:$S18,'Table7-Normalized'!AB$7:AB$24)</f>
        <v>0</v>
      </c>
      <c r="F10" s="25">
        <f ca="1">MMULT('Student Weights'!$B18:$S18,'Table7-Normalized'!AC$7:AC$24)</f>
        <v>0</v>
      </c>
      <c r="G10" s="25">
        <f ca="1">MMULT('Student Weights'!$B18:$S18,'Table7-Normalized'!AD$7:AD$24)</f>
        <v>0</v>
      </c>
      <c r="H10" s="25">
        <f ca="1">MMULT('Student Weights'!$B18:$S18,'Table7-Normalized'!AE$7:AE$24)</f>
        <v>0</v>
      </c>
      <c r="I10" s="25">
        <f ca="1">MMULT('Student Weights'!$B18:$S18,'Table7-Normalized'!AF$7:AF$24)</f>
        <v>0</v>
      </c>
      <c r="J10" s="25">
        <f ca="1">MMULT('Student Weights'!$B18:$S18,'Table7-Normalized'!AG$7:AG$24)</f>
        <v>0</v>
      </c>
      <c r="K10" s="25">
        <f ca="1">MMULT('Student Weights'!$B18:$S18,'Table7-Normalized'!AH$7:AH$24)</f>
        <v>0</v>
      </c>
      <c r="L10" s="25">
        <f ca="1">MMULT('Student Weights'!$B18:$S18,'Table7-Normalized'!AI$7:AI$24)</f>
        <v>0</v>
      </c>
      <c r="M10" s="25">
        <f ca="1">MMULT('Student Weights'!$B18:$S18,'Table7-Normalized'!AJ$7:AJ$24)</f>
        <v>0</v>
      </c>
      <c r="N10" s="25">
        <f ca="1">MMULT('Student Weights'!$B18:$S18,'Table7-Normalized'!AK$7:AK$24)</f>
        <v>0</v>
      </c>
      <c r="O10" s="25">
        <f ca="1">MMULT('Student Weights'!$B18:$S18,'Table7-Normalized'!AL$7:AL$24)</f>
        <v>0</v>
      </c>
      <c r="P10" s="25">
        <f ca="1">MMULT('Student Weights'!$B18:$S18,'Table7-Normalized'!AM$7:AM$24)</f>
        <v>0</v>
      </c>
      <c r="Q10" s="25">
        <f ca="1">MMULT('Student Weights'!$B18:$S18,'Table7-Normalized'!AN$7:AN$24)</f>
        <v>0</v>
      </c>
      <c r="R10" s="25">
        <f ca="1">MMULT('Student Weights'!$B18:$S18,'Table7-Normalized'!AO$7:AO$24)</f>
        <v>0</v>
      </c>
      <c r="S10" s="25">
        <f ca="1">MMULT('Student Weights'!$B18:$S18,'Table7-Normalized'!AP$7:AP$24)</f>
        <v>0</v>
      </c>
      <c r="T10" s="25">
        <f ca="1">MMULT('Student Weights'!$B18:$S18,'Table7-Normalized'!AQ$7:AQ$24)</f>
        <v>0</v>
      </c>
      <c r="V10" s="25">
        <f t="shared" ca="1" si="0"/>
        <v>0</v>
      </c>
      <c r="W10" s="25">
        <f t="shared" ca="1" si="0"/>
        <v>0</v>
      </c>
      <c r="X10" s="25">
        <f t="shared" ca="1" si="0"/>
        <v>0</v>
      </c>
    </row>
    <row r="11" spans="1:24" x14ac:dyDescent="0.35">
      <c r="A11" s="26">
        <f>'Student Weights'!A19</f>
        <v>0</v>
      </c>
      <c r="B11" s="25">
        <f ca="1">MMULT('Student Weights'!$B19:$S19,'Table7-Normalized'!Y$7:Y$24)</f>
        <v>0</v>
      </c>
      <c r="C11" s="25">
        <f ca="1">MMULT('Student Weights'!$B19:$S19,'Table7-Normalized'!Z$7:Z$24)</f>
        <v>0</v>
      </c>
      <c r="D11" s="25">
        <f ca="1">MMULT('Student Weights'!$B19:$S19,'Table7-Normalized'!AA$7:AA$24)</f>
        <v>0</v>
      </c>
      <c r="E11" s="25">
        <f ca="1">MMULT('Student Weights'!$B19:$S19,'Table7-Normalized'!AB$7:AB$24)</f>
        <v>0</v>
      </c>
      <c r="F11" s="25">
        <f ca="1">MMULT('Student Weights'!$B19:$S19,'Table7-Normalized'!AC$7:AC$24)</f>
        <v>0</v>
      </c>
      <c r="G11" s="25">
        <f ca="1">MMULT('Student Weights'!$B19:$S19,'Table7-Normalized'!AD$7:AD$24)</f>
        <v>0</v>
      </c>
      <c r="H11" s="25">
        <f ca="1">MMULT('Student Weights'!$B19:$S19,'Table7-Normalized'!AE$7:AE$24)</f>
        <v>0</v>
      </c>
      <c r="I11" s="25">
        <f ca="1">MMULT('Student Weights'!$B19:$S19,'Table7-Normalized'!AF$7:AF$24)</f>
        <v>0</v>
      </c>
      <c r="J11" s="25">
        <f ca="1">MMULT('Student Weights'!$B19:$S19,'Table7-Normalized'!AG$7:AG$24)</f>
        <v>0</v>
      </c>
      <c r="K11" s="25">
        <f ca="1">MMULT('Student Weights'!$B19:$S19,'Table7-Normalized'!AH$7:AH$24)</f>
        <v>0</v>
      </c>
      <c r="L11" s="25">
        <f ca="1">MMULT('Student Weights'!$B19:$S19,'Table7-Normalized'!AI$7:AI$24)</f>
        <v>0</v>
      </c>
      <c r="M11" s="25">
        <f ca="1">MMULT('Student Weights'!$B19:$S19,'Table7-Normalized'!AJ$7:AJ$24)</f>
        <v>0</v>
      </c>
      <c r="N11" s="25">
        <f ca="1">MMULT('Student Weights'!$B19:$S19,'Table7-Normalized'!AK$7:AK$24)</f>
        <v>0</v>
      </c>
      <c r="O11" s="25">
        <f ca="1">MMULT('Student Weights'!$B19:$S19,'Table7-Normalized'!AL$7:AL$24)</f>
        <v>0</v>
      </c>
      <c r="P11" s="25">
        <f ca="1">MMULT('Student Weights'!$B19:$S19,'Table7-Normalized'!AM$7:AM$24)</f>
        <v>0</v>
      </c>
      <c r="Q11" s="25">
        <f ca="1">MMULT('Student Weights'!$B19:$S19,'Table7-Normalized'!AN$7:AN$24)</f>
        <v>0</v>
      </c>
      <c r="R11" s="25">
        <f ca="1">MMULT('Student Weights'!$B19:$S19,'Table7-Normalized'!AO$7:AO$24)</f>
        <v>0</v>
      </c>
      <c r="S11" s="25">
        <f ca="1">MMULT('Student Weights'!$B19:$S19,'Table7-Normalized'!AP$7:AP$24)</f>
        <v>0</v>
      </c>
      <c r="T11" s="25">
        <f ca="1">MMULT('Student Weights'!$B19:$S19,'Table7-Normalized'!AQ$7:AQ$24)</f>
        <v>0</v>
      </c>
      <c r="V11" s="25">
        <f t="shared" ca="1" si="0"/>
        <v>0</v>
      </c>
      <c r="W11" s="25">
        <f t="shared" ca="1" si="0"/>
        <v>0</v>
      </c>
      <c r="X11" s="25">
        <f t="shared" ca="1" si="0"/>
        <v>0</v>
      </c>
    </row>
    <row r="12" spans="1:24" x14ac:dyDescent="0.35">
      <c r="A12" s="26">
        <f>'Student Weights'!A20</f>
        <v>0</v>
      </c>
      <c r="B12" s="25">
        <f ca="1">MMULT('Student Weights'!$B20:$S20,'Table7-Normalized'!Y$7:Y$24)</f>
        <v>0</v>
      </c>
      <c r="C12" s="25">
        <f ca="1">MMULT('Student Weights'!$B20:$S20,'Table7-Normalized'!Z$7:Z$24)</f>
        <v>0</v>
      </c>
      <c r="D12" s="25">
        <f ca="1">MMULT('Student Weights'!$B20:$S20,'Table7-Normalized'!AA$7:AA$24)</f>
        <v>0</v>
      </c>
      <c r="E12" s="25">
        <f ca="1">MMULT('Student Weights'!$B20:$S20,'Table7-Normalized'!AB$7:AB$24)</f>
        <v>0</v>
      </c>
      <c r="F12" s="25">
        <f ca="1">MMULT('Student Weights'!$B20:$S20,'Table7-Normalized'!AC$7:AC$24)</f>
        <v>0</v>
      </c>
      <c r="G12" s="25">
        <f ca="1">MMULT('Student Weights'!$B20:$S20,'Table7-Normalized'!AD$7:AD$24)</f>
        <v>0</v>
      </c>
      <c r="H12" s="25">
        <f ca="1">MMULT('Student Weights'!$B20:$S20,'Table7-Normalized'!AE$7:AE$24)</f>
        <v>0</v>
      </c>
      <c r="I12" s="25">
        <f ca="1">MMULT('Student Weights'!$B20:$S20,'Table7-Normalized'!AF$7:AF$24)</f>
        <v>0</v>
      </c>
      <c r="J12" s="25">
        <f ca="1">MMULT('Student Weights'!$B20:$S20,'Table7-Normalized'!AG$7:AG$24)</f>
        <v>0</v>
      </c>
      <c r="K12" s="25">
        <f ca="1">MMULT('Student Weights'!$B20:$S20,'Table7-Normalized'!AH$7:AH$24)</f>
        <v>0</v>
      </c>
      <c r="L12" s="25">
        <f ca="1">MMULT('Student Weights'!$B20:$S20,'Table7-Normalized'!AI$7:AI$24)</f>
        <v>0</v>
      </c>
      <c r="M12" s="25">
        <f ca="1">MMULT('Student Weights'!$B20:$S20,'Table7-Normalized'!AJ$7:AJ$24)</f>
        <v>0</v>
      </c>
      <c r="N12" s="25">
        <f ca="1">MMULT('Student Weights'!$B20:$S20,'Table7-Normalized'!AK$7:AK$24)</f>
        <v>0</v>
      </c>
      <c r="O12" s="25">
        <f ca="1">MMULT('Student Weights'!$B20:$S20,'Table7-Normalized'!AL$7:AL$24)</f>
        <v>0</v>
      </c>
      <c r="P12" s="25">
        <f ca="1">MMULT('Student Weights'!$B20:$S20,'Table7-Normalized'!AM$7:AM$24)</f>
        <v>0</v>
      </c>
      <c r="Q12" s="25">
        <f ca="1">MMULT('Student Weights'!$B20:$S20,'Table7-Normalized'!AN$7:AN$24)</f>
        <v>0</v>
      </c>
      <c r="R12" s="25">
        <f ca="1">MMULT('Student Weights'!$B20:$S20,'Table7-Normalized'!AO$7:AO$24)</f>
        <v>0</v>
      </c>
      <c r="S12" s="25">
        <f ca="1">MMULT('Student Weights'!$B20:$S20,'Table7-Normalized'!AP$7:AP$24)</f>
        <v>0</v>
      </c>
      <c r="T12" s="25">
        <f ca="1">MMULT('Student Weights'!$B20:$S20,'Table7-Normalized'!AQ$7:AQ$24)</f>
        <v>0</v>
      </c>
      <c r="V12" s="25">
        <f t="shared" ca="1" si="0"/>
        <v>0</v>
      </c>
      <c r="W12" s="25">
        <f t="shared" ca="1" si="0"/>
        <v>0</v>
      </c>
      <c r="X12" s="25">
        <f t="shared" ca="1" si="0"/>
        <v>0</v>
      </c>
    </row>
    <row r="13" spans="1:24" x14ac:dyDescent="0.35">
      <c r="A13" s="26">
        <f>'Student Weights'!A21</f>
        <v>0</v>
      </c>
      <c r="B13" s="25">
        <f ca="1">MMULT('Student Weights'!$B21:$S21,'Table7-Normalized'!Y$7:Y$24)</f>
        <v>0</v>
      </c>
      <c r="C13" s="25">
        <f ca="1">MMULT('Student Weights'!$B21:$S21,'Table7-Normalized'!Z$7:Z$24)</f>
        <v>0</v>
      </c>
      <c r="D13" s="25">
        <f ca="1">MMULT('Student Weights'!$B21:$S21,'Table7-Normalized'!AA$7:AA$24)</f>
        <v>0</v>
      </c>
      <c r="E13" s="25">
        <f ca="1">MMULT('Student Weights'!$B21:$S21,'Table7-Normalized'!AB$7:AB$24)</f>
        <v>0</v>
      </c>
      <c r="F13" s="25">
        <f ca="1">MMULT('Student Weights'!$B21:$S21,'Table7-Normalized'!AC$7:AC$24)</f>
        <v>0</v>
      </c>
      <c r="G13" s="25">
        <f ca="1">MMULT('Student Weights'!$B21:$S21,'Table7-Normalized'!AD$7:AD$24)</f>
        <v>0</v>
      </c>
      <c r="H13" s="25">
        <f ca="1">MMULT('Student Weights'!$B21:$S21,'Table7-Normalized'!AE$7:AE$24)</f>
        <v>0</v>
      </c>
      <c r="I13" s="25">
        <f ca="1">MMULT('Student Weights'!$B21:$S21,'Table7-Normalized'!AF$7:AF$24)</f>
        <v>0</v>
      </c>
      <c r="J13" s="25">
        <f ca="1">MMULT('Student Weights'!$B21:$S21,'Table7-Normalized'!AG$7:AG$24)</f>
        <v>0</v>
      </c>
      <c r="K13" s="25">
        <f ca="1">MMULT('Student Weights'!$B21:$S21,'Table7-Normalized'!AH$7:AH$24)</f>
        <v>0</v>
      </c>
      <c r="L13" s="25">
        <f ca="1">MMULT('Student Weights'!$B21:$S21,'Table7-Normalized'!AI$7:AI$24)</f>
        <v>0</v>
      </c>
      <c r="M13" s="25">
        <f ca="1">MMULT('Student Weights'!$B21:$S21,'Table7-Normalized'!AJ$7:AJ$24)</f>
        <v>0</v>
      </c>
      <c r="N13" s="25">
        <f ca="1">MMULT('Student Weights'!$B21:$S21,'Table7-Normalized'!AK$7:AK$24)</f>
        <v>0</v>
      </c>
      <c r="O13" s="25">
        <f ca="1">MMULT('Student Weights'!$B21:$S21,'Table7-Normalized'!AL$7:AL$24)</f>
        <v>0</v>
      </c>
      <c r="P13" s="25">
        <f ca="1">MMULT('Student Weights'!$B21:$S21,'Table7-Normalized'!AM$7:AM$24)</f>
        <v>0</v>
      </c>
      <c r="Q13" s="25">
        <f ca="1">MMULT('Student Weights'!$B21:$S21,'Table7-Normalized'!AN$7:AN$24)</f>
        <v>0</v>
      </c>
      <c r="R13" s="25">
        <f ca="1">MMULT('Student Weights'!$B21:$S21,'Table7-Normalized'!AO$7:AO$24)</f>
        <v>0</v>
      </c>
      <c r="S13" s="25">
        <f ca="1">MMULT('Student Weights'!$B21:$S21,'Table7-Normalized'!AP$7:AP$24)</f>
        <v>0</v>
      </c>
      <c r="T13" s="25">
        <f ca="1">MMULT('Student Weights'!$B21:$S21,'Table7-Normalized'!AQ$7:AQ$24)</f>
        <v>0</v>
      </c>
      <c r="V13" s="25">
        <f t="shared" ca="1" si="0"/>
        <v>0</v>
      </c>
      <c r="W13" s="25">
        <f t="shared" ca="1" si="0"/>
        <v>0</v>
      </c>
      <c r="X13" s="25">
        <f t="shared" ca="1" si="0"/>
        <v>0</v>
      </c>
    </row>
    <row r="14" spans="1:24" x14ac:dyDescent="0.35">
      <c r="A14" s="26">
        <f>'Student Weights'!A22</f>
        <v>0</v>
      </c>
      <c r="B14" s="25">
        <f ca="1">MMULT('Student Weights'!$B22:$S22,'Table7-Normalized'!Y$7:Y$24)</f>
        <v>0</v>
      </c>
      <c r="C14" s="25">
        <f ca="1">MMULT('Student Weights'!$B22:$S22,'Table7-Normalized'!Z$7:Z$24)</f>
        <v>0</v>
      </c>
      <c r="D14" s="25">
        <f ca="1">MMULT('Student Weights'!$B22:$S22,'Table7-Normalized'!AA$7:AA$24)</f>
        <v>0</v>
      </c>
      <c r="E14" s="25">
        <f ca="1">MMULT('Student Weights'!$B22:$S22,'Table7-Normalized'!AB$7:AB$24)</f>
        <v>0</v>
      </c>
      <c r="F14" s="25">
        <f ca="1">MMULT('Student Weights'!$B22:$S22,'Table7-Normalized'!AC$7:AC$24)</f>
        <v>0</v>
      </c>
      <c r="G14" s="25">
        <f ca="1">MMULT('Student Weights'!$B22:$S22,'Table7-Normalized'!AD$7:AD$24)</f>
        <v>0</v>
      </c>
      <c r="H14" s="25">
        <f ca="1">MMULT('Student Weights'!$B22:$S22,'Table7-Normalized'!AE$7:AE$24)</f>
        <v>0</v>
      </c>
      <c r="I14" s="25">
        <f ca="1">MMULT('Student Weights'!$B22:$S22,'Table7-Normalized'!AF$7:AF$24)</f>
        <v>0</v>
      </c>
      <c r="J14" s="25">
        <f ca="1">MMULT('Student Weights'!$B22:$S22,'Table7-Normalized'!AG$7:AG$24)</f>
        <v>0</v>
      </c>
      <c r="K14" s="25">
        <f ca="1">MMULT('Student Weights'!$B22:$S22,'Table7-Normalized'!AH$7:AH$24)</f>
        <v>0</v>
      </c>
      <c r="L14" s="25">
        <f ca="1">MMULT('Student Weights'!$B22:$S22,'Table7-Normalized'!AI$7:AI$24)</f>
        <v>0</v>
      </c>
      <c r="M14" s="25">
        <f ca="1">MMULT('Student Weights'!$B22:$S22,'Table7-Normalized'!AJ$7:AJ$24)</f>
        <v>0</v>
      </c>
      <c r="N14" s="25">
        <f ca="1">MMULT('Student Weights'!$B22:$S22,'Table7-Normalized'!AK$7:AK$24)</f>
        <v>0</v>
      </c>
      <c r="O14" s="25">
        <f ca="1">MMULT('Student Weights'!$B22:$S22,'Table7-Normalized'!AL$7:AL$24)</f>
        <v>0</v>
      </c>
      <c r="P14" s="25">
        <f ca="1">MMULT('Student Weights'!$B22:$S22,'Table7-Normalized'!AM$7:AM$24)</f>
        <v>0</v>
      </c>
      <c r="Q14" s="25">
        <f ca="1">MMULT('Student Weights'!$B22:$S22,'Table7-Normalized'!AN$7:AN$24)</f>
        <v>0</v>
      </c>
      <c r="R14" s="25">
        <f ca="1">MMULT('Student Weights'!$B22:$S22,'Table7-Normalized'!AO$7:AO$24)</f>
        <v>0</v>
      </c>
      <c r="S14" s="25">
        <f ca="1">MMULT('Student Weights'!$B22:$S22,'Table7-Normalized'!AP$7:AP$24)</f>
        <v>0</v>
      </c>
      <c r="T14" s="25">
        <f ca="1">MMULT('Student Weights'!$B22:$S22,'Table7-Normalized'!AQ$7:AQ$24)</f>
        <v>0</v>
      </c>
      <c r="V14" s="25">
        <f t="shared" ca="1" si="0"/>
        <v>0</v>
      </c>
      <c r="W14" s="25">
        <f t="shared" ca="1" si="0"/>
        <v>0</v>
      </c>
      <c r="X14" s="25">
        <f t="shared" ca="1" si="0"/>
        <v>0</v>
      </c>
    </row>
    <row r="15" spans="1:24" x14ac:dyDescent="0.35">
      <c r="A15" s="26">
        <f>'Student Weights'!A23</f>
        <v>0</v>
      </c>
      <c r="B15" s="25">
        <f ca="1">MMULT('Student Weights'!$B23:$S23,'Table7-Normalized'!Y$7:Y$24)</f>
        <v>0</v>
      </c>
      <c r="C15" s="25">
        <f ca="1">MMULT('Student Weights'!$B23:$S23,'Table7-Normalized'!Z$7:Z$24)</f>
        <v>0</v>
      </c>
      <c r="D15" s="25">
        <f ca="1">MMULT('Student Weights'!$B23:$S23,'Table7-Normalized'!AA$7:AA$24)</f>
        <v>0</v>
      </c>
      <c r="E15" s="25">
        <f ca="1">MMULT('Student Weights'!$B23:$S23,'Table7-Normalized'!AB$7:AB$24)</f>
        <v>0</v>
      </c>
      <c r="F15" s="25">
        <f ca="1">MMULT('Student Weights'!$B23:$S23,'Table7-Normalized'!AC$7:AC$24)</f>
        <v>0</v>
      </c>
      <c r="G15" s="25">
        <f ca="1">MMULT('Student Weights'!$B23:$S23,'Table7-Normalized'!AD$7:AD$24)</f>
        <v>0</v>
      </c>
      <c r="H15" s="25">
        <f ca="1">MMULT('Student Weights'!$B23:$S23,'Table7-Normalized'!AE$7:AE$24)</f>
        <v>0</v>
      </c>
      <c r="I15" s="25">
        <f ca="1">MMULT('Student Weights'!$B23:$S23,'Table7-Normalized'!AF$7:AF$24)</f>
        <v>0</v>
      </c>
      <c r="J15" s="25">
        <f ca="1">MMULT('Student Weights'!$B23:$S23,'Table7-Normalized'!AG$7:AG$24)</f>
        <v>0</v>
      </c>
      <c r="K15" s="25">
        <f ca="1">MMULT('Student Weights'!$B23:$S23,'Table7-Normalized'!AH$7:AH$24)</f>
        <v>0</v>
      </c>
      <c r="L15" s="25">
        <f ca="1">MMULT('Student Weights'!$B23:$S23,'Table7-Normalized'!AI$7:AI$24)</f>
        <v>0</v>
      </c>
      <c r="M15" s="25">
        <f ca="1">MMULT('Student Weights'!$B23:$S23,'Table7-Normalized'!AJ$7:AJ$24)</f>
        <v>0</v>
      </c>
      <c r="N15" s="25">
        <f ca="1">MMULT('Student Weights'!$B23:$S23,'Table7-Normalized'!AK$7:AK$24)</f>
        <v>0</v>
      </c>
      <c r="O15" s="25">
        <f ca="1">MMULT('Student Weights'!$B23:$S23,'Table7-Normalized'!AL$7:AL$24)</f>
        <v>0</v>
      </c>
      <c r="P15" s="25">
        <f ca="1">MMULT('Student Weights'!$B23:$S23,'Table7-Normalized'!AM$7:AM$24)</f>
        <v>0</v>
      </c>
      <c r="Q15" s="25">
        <f ca="1">MMULT('Student Weights'!$B23:$S23,'Table7-Normalized'!AN$7:AN$24)</f>
        <v>0</v>
      </c>
      <c r="R15" s="25">
        <f ca="1">MMULT('Student Weights'!$B23:$S23,'Table7-Normalized'!AO$7:AO$24)</f>
        <v>0</v>
      </c>
      <c r="S15" s="25">
        <f ca="1">MMULT('Student Weights'!$B23:$S23,'Table7-Normalized'!AP$7:AP$24)</f>
        <v>0</v>
      </c>
      <c r="T15" s="25">
        <f ca="1">MMULT('Student Weights'!$B23:$S23,'Table7-Normalized'!AQ$7:AQ$24)</f>
        <v>0</v>
      </c>
      <c r="V15" s="25">
        <f t="shared" ca="1" si="0"/>
        <v>0</v>
      </c>
      <c r="W15" s="25">
        <f t="shared" ca="1" si="0"/>
        <v>0</v>
      </c>
      <c r="X15" s="25">
        <f t="shared" ca="1" si="0"/>
        <v>0</v>
      </c>
    </row>
    <row r="16" spans="1:24" x14ac:dyDescent="0.35">
      <c r="A16" s="26">
        <f>'Student Weights'!A24</f>
        <v>0</v>
      </c>
      <c r="B16" s="25">
        <f ca="1">MMULT('Student Weights'!$B24:$S24,'Table7-Normalized'!Y$7:Y$24)</f>
        <v>0</v>
      </c>
      <c r="C16" s="25">
        <f ca="1">MMULT('Student Weights'!$B24:$S24,'Table7-Normalized'!Z$7:Z$24)</f>
        <v>0</v>
      </c>
      <c r="D16" s="25">
        <f ca="1">MMULT('Student Weights'!$B24:$S24,'Table7-Normalized'!AA$7:AA$24)</f>
        <v>0</v>
      </c>
      <c r="E16" s="25">
        <f ca="1">MMULT('Student Weights'!$B24:$S24,'Table7-Normalized'!AB$7:AB$24)</f>
        <v>0</v>
      </c>
      <c r="F16" s="25">
        <f ca="1">MMULT('Student Weights'!$B24:$S24,'Table7-Normalized'!AC$7:AC$24)</f>
        <v>0</v>
      </c>
      <c r="G16" s="25">
        <f ca="1">MMULT('Student Weights'!$B24:$S24,'Table7-Normalized'!AD$7:AD$24)</f>
        <v>0</v>
      </c>
      <c r="H16" s="25">
        <f ca="1">MMULT('Student Weights'!$B24:$S24,'Table7-Normalized'!AE$7:AE$24)</f>
        <v>0</v>
      </c>
      <c r="I16" s="25">
        <f ca="1">MMULT('Student Weights'!$B24:$S24,'Table7-Normalized'!AF$7:AF$24)</f>
        <v>0</v>
      </c>
      <c r="J16" s="25">
        <f ca="1">MMULT('Student Weights'!$B24:$S24,'Table7-Normalized'!AG$7:AG$24)</f>
        <v>0</v>
      </c>
      <c r="K16" s="25">
        <f ca="1">MMULT('Student Weights'!$B24:$S24,'Table7-Normalized'!AH$7:AH$24)</f>
        <v>0</v>
      </c>
      <c r="L16" s="25">
        <f ca="1">MMULT('Student Weights'!$B24:$S24,'Table7-Normalized'!AI$7:AI$24)</f>
        <v>0</v>
      </c>
      <c r="M16" s="25">
        <f ca="1">MMULT('Student Weights'!$B24:$S24,'Table7-Normalized'!AJ$7:AJ$24)</f>
        <v>0</v>
      </c>
      <c r="N16" s="25">
        <f ca="1">MMULT('Student Weights'!$B24:$S24,'Table7-Normalized'!AK$7:AK$24)</f>
        <v>0</v>
      </c>
      <c r="O16" s="25">
        <f ca="1">MMULT('Student Weights'!$B24:$S24,'Table7-Normalized'!AL$7:AL$24)</f>
        <v>0</v>
      </c>
      <c r="P16" s="25">
        <f ca="1">MMULT('Student Weights'!$B24:$S24,'Table7-Normalized'!AM$7:AM$24)</f>
        <v>0</v>
      </c>
      <c r="Q16" s="25">
        <f ca="1">MMULT('Student Weights'!$B24:$S24,'Table7-Normalized'!AN$7:AN$24)</f>
        <v>0</v>
      </c>
      <c r="R16" s="25">
        <f ca="1">MMULT('Student Weights'!$B24:$S24,'Table7-Normalized'!AO$7:AO$24)</f>
        <v>0</v>
      </c>
      <c r="S16" s="25">
        <f ca="1">MMULT('Student Weights'!$B24:$S24,'Table7-Normalized'!AP$7:AP$24)</f>
        <v>0</v>
      </c>
      <c r="T16" s="25">
        <f ca="1">MMULT('Student Weights'!$B24:$S24,'Table7-Normalized'!AQ$7:AQ$24)</f>
        <v>0</v>
      </c>
      <c r="V16" s="25">
        <f t="shared" ca="1" si="0"/>
        <v>0</v>
      </c>
      <c r="W16" s="25">
        <f t="shared" ca="1" si="0"/>
        <v>0</v>
      </c>
      <c r="X16" s="25">
        <f t="shared" ca="1" si="0"/>
        <v>0</v>
      </c>
    </row>
    <row r="17" spans="1:24" x14ac:dyDescent="0.35">
      <c r="A17" s="26">
        <f>'Student Weights'!A25</f>
        <v>0</v>
      </c>
      <c r="B17" s="25">
        <f ca="1">MMULT('Student Weights'!$B25:$S25,'Table7-Normalized'!Y$7:Y$24)</f>
        <v>0</v>
      </c>
      <c r="C17" s="25">
        <f ca="1">MMULT('Student Weights'!$B25:$S25,'Table7-Normalized'!Z$7:Z$24)</f>
        <v>0</v>
      </c>
      <c r="D17" s="25">
        <f ca="1">MMULT('Student Weights'!$B25:$S25,'Table7-Normalized'!AA$7:AA$24)</f>
        <v>0</v>
      </c>
      <c r="E17" s="25">
        <f ca="1">MMULT('Student Weights'!$B25:$S25,'Table7-Normalized'!AB$7:AB$24)</f>
        <v>0</v>
      </c>
      <c r="F17" s="25">
        <f ca="1">MMULT('Student Weights'!$B25:$S25,'Table7-Normalized'!AC$7:AC$24)</f>
        <v>0</v>
      </c>
      <c r="G17" s="25">
        <f ca="1">MMULT('Student Weights'!$B25:$S25,'Table7-Normalized'!AD$7:AD$24)</f>
        <v>0</v>
      </c>
      <c r="H17" s="25">
        <f ca="1">MMULT('Student Weights'!$B25:$S25,'Table7-Normalized'!AE$7:AE$24)</f>
        <v>0</v>
      </c>
      <c r="I17" s="25">
        <f ca="1">MMULT('Student Weights'!$B25:$S25,'Table7-Normalized'!AF$7:AF$24)</f>
        <v>0</v>
      </c>
      <c r="J17" s="25">
        <f ca="1">MMULT('Student Weights'!$B25:$S25,'Table7-Normalized'!AG$7:AG$24)</f>
        <v>0</v>
      </c>
      <c r="K17" s="25">
        <f ca="1">MMULT('Student Weights'!$B25:$S25,'Table7-Normalized'!AH$7:AH$24)</f>
        <v>0</v>
      </c>
      <c r="L17" s="25">
        <f ca="1">MMULT('Student Weights'!$B25:$S25,'Table7-Normalized'!AI$7:AI$24)</f>
        <v>0</v>
      </c>
      <c r="M17" s="25">
        <f ca="1">MMULT('Student Weights'!$B25:$S25,'Table7-Normalized'!AJ$7:AJ$24)</f>
        <v>0</v>
      </c>
      <c r="N17" s="25">
        <f ca="1">MMULT('Student Weights'!$B25:$S25,'Table7-Normalized'!AK$7:AK$24)</f>
        <v>0</v>
      </c>
      <c r="O17" s="25">
        <f ca="1">MMULT('Student Weights'!$B25:$S25,'Table7-Normalized'!AL$7:AL$24)</f>
        <v>0</v>
      </c>
      <c r="P17" s="25">
        <f ca="1">MMULT('Student Weights'!$B25:$S25,'Table7-Normalized'!AM$7:AM$24)</f>
        <v>0</v>
      </c>
      <c r="Q17" s="25">
        <f ca="1">MMULT('Student Weights'!$B25:$S25,'Table7-Normalized'!AN$7:AN$24)</f>
        <v>0</v>
      </c>
      <c r="R17" s="25">
        <f ca="1">MMULT('Student Weights'!$B25:$S25,'Table7-Normalized'!AO$7:AO$24)</f>
        <v>0</v>
      </c>
      <c r="S17" s="25">
        <f ca="1">MMULT('Student Weights'!$B25:$S25,'Table7-Normalized'!AP$7:AP$24)</f>
        <v>0</v>
      </c>
      <c r="T17" s="25">
        <f ca="1">MMULT('Student Weights'!$B25:$S25,'Table7-Normalized'!AQ$7:AQ$24)</f>
        <v>0</v>
      </c>
      <c r="V17" s="25">
        <f t="shared" ca="1" si="0"/>
        <v>0</v>
      </c>
      <c r="W17" s="25">
        <f t="shared" ca="1" si="0"/>
        <v>0</v>
      </c>
      <c r="X17" s="25">
        <f t="shared" ca="1" si="0"/>
        <v>0</v>
      </c>
    </row>
    <row r="18" spans="1:24" x14ac:dyDescent="0.35">
      <c r="A18" s="26">
        <f>'Student Weights'!A26</f>
        <v>0</v>
      </c>
      <c r="B18" s="25">
        <f ca="1">MMULT('Student Weights'!$B26:$S26,'Table7-Normalized'!Y$7:Y$24)</f>
        <v>0</v>
      </c>
      <c r="C18" s="25">
        <f ca="1">MMULT('Student Weights'!$B26:$S26,'Table7-Normalized'!Z$7:Z$24)</f>
        <v>0</v>
      </c>
      <c r="D18" s="25">
        <f ca="1">MMULT('Student Weights'!$B26:$S26,'Table7-Normalized'!AA$7:AA$24)</f>
        <v>0</v>
      </c>
      <c r="E18" s="25">
        <f ca="1">MMULT('Student Weights'!$B26:$S26,'Table7-Normalized'!AB$7:AB$24)</f>
        <v>0</v>
      </c>
      <c r="F18" s="25">
        <f ca="1">MMULT('Student Weights'!$B26:$S26,'Table7-Normalized'!AC$7:AC$24)</f>
        <v>0</v>
      </c>
      <c r="G18" s="25">
        <f ca="1">MMULT('Student Weights'!$B26:$S26,'Table7-Normalized'!AD$7:AD$24)</f>
        <v>0</v>
      </c>
      <c r="H18" s="25">
        <f ca="1">MMULT('Student Weights'!$B26:$S26,'Table7-Normalized'!AE$7:AE$24)</f>
        <v>0</v>
      </c>
      <c r="I18" s="25">
        <f ca="1">MMULT('Student Weights'!$B26:$S26,'Table7-Normalized'!AF$7:AF$24)</f>
        <v>0</v>
      </c>
      <c r="J18" s="25">
        <f ca="1">MMULT('Student Weights'!$B26:$S26,'Table7-Normalized'!AG$7:AG$24)</f>
        <v>0</v>
      </c>
      <c r="K18" s="25">
        <f ca="1">MMULT('Student Weights'!$B26:$S26,'Table7-Normalized'!AH$7:AH$24)</f>
        <v>0</v>
      </c>
      <c r="L18" s="25">
        <f ca="1">MMULT('Student Weights'!$B26:$S26,'Table7-Normalized'!AI$7:AI$24)</f>
        <v>0</v>
      </c>
      <c r="M18" s="25">
        <f ca="1">MMULT('Student Weights'!$B26:$S26,'Table7-Normalized'!AJ$7:AJ$24)</f>
        <v>0</v>
      </c>
      <c r="N18" s="25">
        <f ca="1">MMULT('Student Weights'!$B26:$S26,'Table7-Normalized'!AK$7:AK$24)</f>
        <v>0</v>
      </c>
      <c r="O18" s="25">
        <f ca="1">MMULT('Student Weights'!$B26:$S26,'Table7-Normalized'!AL$7:AL$24)</f>
        <v>0</v>
      </c>
      <c r="P18" s="25">
        <f ca="1">MMULT('Student Weights'!$B26:$S26,'Table7-Normalized'!AM$7:AM$24)</f>
        <v>0</v>
      </c>
      <c r="Q18" s="25">
        <f ca="1">MMULT('Student Weights'!$B26:$S26,'Table7-Normalized'!AN$7:AN$24)</f>
        <v>0</v>
      </c>
      <c r="R18" s="25">
        <f ca="1">MMULT('Student Weights'!$B26:$S26,'Table7-Normalized'!AO$7:AO$24)</f>
        <v>0</v>
      </c>
      <c r="S18" s="25">
        <f ca="1">MMULT('Student Weights'!$B26:$S26,'Table7-Normalized'!AP$7:AP$24)</f>
        <v>0</v>
      </c>
      <c r="T18" s="25">
        <f ca="1">MMULT('Student Weights'!$B26:$S26,'Table7-Normalized'!AQ$7:AQ$24)</f>
        <v>0</v>
      </c>
      <c r="V18" s="25">
        <f t="shared" ca="1" si="0"/>
        <v>0</v>
      </c>
      <c r="W18" s="25">
        <f t="shared" ca="1" si="0"/>
        <v>0</v>
      </c>
      <c r="X18" s="25">
        <f t="shared" ca="1" si="0"/>
        <v>0</v>
      </c>
    </row>
    <row r="19" spans="1:24" x14ac:dyDescent="0.35">
      <c r="A19" s="26">
        <f>'Student Weights'!A27</f>
        <v>0</v>
      </c>
      <c r="B19" s="25">
        <f ca="1">MMULT('Student Weights'!$B27:$S27,'Table7-Normalized'!Y$7:Y$24)</f>
        <v>0</v>
      </c>
      <c r="C19" s="25">
        <f ca="1">MMULT('Student Weights'!$B27:$S27,'Table7-Normalized'!Z$7:Z$24)</f>
        <v>0</v>
      </c>
      <c r="D19" s="25">
        <f ca="1">MMULT('Student Weights'!$B27:$S27,'Table7-Normalized'!AA$7:AA$24)</f>
        <v>0</v>
      </c>
      <c r="E19" s="25">
        <f ca="1">MMULT('Student Weights'!$B27:$S27,'Table7-Normalized'!AB$7:AB$24)</f>
        <v>0</v>
      </c>
      <c r="F19" s="25">
        <f ca="1">MMULT('Student Weights'!$B27:$S27,'Table7-Normalized'!AC$7:AC$24)</f>
        <v>0</v>
      </c>
      <c r="G19" s="25">
        <f ca="1">MMULT('Student Weights'!$B27:$S27,'Table7-Normalized'!AD$7:AD$24)</f>
        <v>0</v>
      </c>
      <c r="H19" s="25">
        <f ca="1">MMULT('Student Weights'!$B27:$S27,'Table7-Normalized'!AE$7:AE$24)</f>
        <v>0</v>
      </c>
      <c r="I19" s="25">
        <f ca="1">MMULT('Student Weights'!$B27:$S27,'Table7-Normalized'!AF$7:AF$24)</f>
        <v>0</v>
      </c>
      <c r="J19" s="25">
        <f ca="1">MMULT('Student Weights'!$B27:$S27,'Table7-Normalized'!AG$7:AG$24)</f>
        <v>0</v>
      </c>
      <c r="K19" s="25">
        <f ca="1">MMULT('Student Weights'!$B27:$S27,'Table7-Normalized'!AH$7:AH$24)</f>
        <v>0</v>
      </c>
      <c r="L19" s="25">
        <f ca="1">MMULT('Student Weights'!$B27:$S27,'Table7-Normalized'!AI$7:AI$24)</f>
        <v>0</v>
      </c>
      <c r="M19" s="25">
        <f ca="1">MMULT('Student Weights'!$B27:$S27,'Table7-Normalized'!AJ$7:AJ$24)</f>
        <v>0</v>
      </c>
      <c r="N19" s="25">
        <f ca="1">MMULT('Student Weights'!$B27:$S27,'Table7-Normalized'!AK$7:AK$24)</f>
        <v>0</v>
      </c>
      <c r="O19" s="25">
        <f ca="1">MMULT('Student Weights'!$B27:$S27,'Table7-Normalized'!AL$7:AL$24)</f>
        <v>0</v>
      </c>
      <c r="P19" s="25">
        <f ca="1">MMULT('Student Weights'!$B27:$S27,'Table7-Normalized'!AM$7:AM$24)</f>
        <v>0</v>
      </c>
      <c r="Q19" s="25">
        <f ca="1">MMULT('Student Weights'!$B27:$S27,'Table7-Normalized'!AN$7:AN$24)</f>
        <v>0</v>
      </c>
      <c r="R19" s="25">
        <f ca="1">MMULT('Student Weights'!$B27:$S27,'Table7-Normalized'!AO$7:AO$24)</f>
        <v>0</v>
      </c>
      <c r="S19" s="25">
        <f ca="1">MMULT('Student Weights'!$B27:$S27,'Table7-Normalized'!AP$7:AP$24)</f>
        <v>0</v>
      </c>
      <c r="T19" s="25">
        <f ca="1">MMULT('Student Weights'!$B27:$S27,'Table7-Normalized'!AQ$7:AQ$24)</f>
        <v>0</v>
      </c>
      <c r="V19" s="25">
        <f t="shared" ca="1" si="0"/>
        <v>0</v>
      </c>
      <c r="W19" s="25">
        <f t="shared" ca="1" si="0"/>
        <v>0</v>
      </c>
      <c r="X19" s="25">
        <f t="shared" ca="1" si="0"/>
        <v>0</v>
      </c>
    </row>
    <row r="20" spans="1:24" x14ac:dyDescent="0.35">
      <c r="A20" s="26">
        <f>'Student Weights'!A28</f>
        <v>0</v>
      </c>
      <c r="B20" s="25">
        <f ca="1">MMULT('Student Weights'!$B28:$S28,'Table7-Normalized'!Y$7:Y$24)</f>
        <v>0</v>
      </c>
      <c r="C20" s="25">
        <f ca="1">MMULT('Student Weights'!$B28:$S28,'Table7-Normalized'!Z$7:Z$24)</f>
        <v>0</v>
      </c>
      <c r="D20" s="25">
        <f ca="1">MMULT('Student Weights'!$B28:$S28,'Table7-Normalized'!AA$7:AA$24)</f>
        <v>0</v>
      </c>
      <c r="E20" s="25">
        <f ca="1">MMULT('Student Weights'!$B28:$S28,'Table7-Normalized'!AB$7:AB$24)</f>
        <v>0</v>
      </c>
      <c r="F20" s="25">
        <f ca="1">MMULT('Student Weights'!$B28:$S28,'Table7-Normalized'!AC$7:AC$24)</f>
        <v>0</v>
      </c>
      <c r="G20" s="25">
        <f ca="1">MMULT('Student Weights'!$B28:$S28,'Table7-Normalized'!AD$7:AD$24)</f>
        <v>0</v>
      </c>
      <c r="H20" s="25">
        <f ca="1">MMULT('Student Weights'!$B28:$S28,'Table7-Normalized'!AE$7:AE$24)</f>
        <v>0</v>
      </c>
      <c r="I20" s="25">
        <f ca="1">MMULT('Student Weights'!$B28:$S28,'Table7-Normalized'!AF$7:AF$24)</f>
        <v>0</v>
      </c>
      <c r="J20" s="25">
        <f ca="1">MMULT('Student Weights'!$B28:$S28,'Table7-Normalized'!AG$7:AG$24)</f>
        <v>0</v>
      </c>
      <c r="K20" s="25">
        <f ca="1">MMULT('Student Weights'!$B28:$S28,'Table7-Normalized'!AH$7:AH$24)</f>
        <v>0</v>
      </c>
      <c r="L20" s="25">
        <f ca="1">MMULT('Student Weights'!$B28:$S28,'Table7-Normalized'!AI$7:AI$24)</f>
        <v>0</v>
      </c>
      <c r="M20" s="25">
        <f ca="1">MMULT('Student Weights'!$B28:$S28,'Table7-Normalized'!AJ$7:AJ$24)</f>
        <v>0</v>
      </c>
      <c r="N20" s="25">
        <f ca="1">MMULT('Student Weights'!$B28:$S28,'Table7-Normalized'!AK$7:AK$24)</f>
        <v>0</v>
      </c>
      <c r="O20" s="25">
        <f ca="1">MMULT('Student Weights'!$B28:$S28,'Table7-Normalized'!AL$7:AL$24)</f>
        <v>0</v>
      </c>
      <c r="P20" s="25">
        <f ca="1">MMULT('Student Weights'!$B28:$S28,'Table7-Normalized'!AM$7:AM$24)</f>
        <v>0</v>
      </c>
      <c r="Q20" s="25">
        <f ca="1">MMULT('Student Weights'!$B28:$S28,'Table7-Normalized'!AN$7:AN$24)</f>
        <v>0</v>
      </c>
      <c r="R20" s="25">
        <f ca="1">MMULT('Student Weights'!$B28:$S28,'Table7-Normalized'!AO$7:AO$24)</f>
        <v>0</v>
      </c>
      <c r="S20" s="25">
        <f ca="1">MMULT('Student Weights'!$B28:$S28,'Table7-Normalized'!AP$7:AP$24)</f>
        <v>0</v>
      </c>
      <c r="T20" s="25">
        <f ca="1">MMULT('Student Weights'!$B28:$S28,'Table7-Normalized'!AQ$7:AQ$24)</f>
        <v>0</v>
      </c>
      <c r="V20" s="25">
        <f t="shared" ca="1" si="0"/>
        <v>0</v>
      </c>
      <c r="W20" s="25">
        <f t="shared" ca="1" si="0"/>
        <v>0</v>
      </c>
      <c r="X20" s="25">
        <f t="shared" ca="1" si="0"/>
        <v>0</v>
      </c>
    </row>
    <row r="21" spans="1:24" x14ac:dyDescent="0.35">
      <c r="A21" s="26">
        <f>'Student Weights'!A29</f>
        <v>0</v>
      </c>
      <c r="B21" s="25">
        <f ca="1">MMULT('Student Weights'!$B29:$S29,'Table7-Normalized'!Y$7:Y$24)</f>
        <v>0</v>
      </c>
      <c r="C21" s="25">
        <f ca="1">MMULT('Student Weights'!$B29:$S29,'Table7-Normalized'!Z$7:Z$24)</f>
        <v>0</v>
      </c>
      <c r="D21" s="25">
        <f ca="1">MMULT('Student Weights'!$B29:$S29,'Table7-Normalized'!AA$7:AA$24)</f>
        <v>0</v>
      </c>
      <c r="E21" s="25">
        <f ca="1">MMULT('Student Weights'!$B29:$S29,'Table7-Normalized'!AB$7:AB$24)</f>
        <v>0</v>
      </c>
      <c r="F21" s="25">
        <f ca="1">MMULT('Student Weights'!$B29:$S29,'Table7-Normalized'!AC$7:AC$24)</f>
        <v>0</v>
      </c>
      <c r="G21" s="25">
        <f ca="1">MMULT('Student Weights'!$B29:$S29,'Table7-Normalized'!AD$7:AD$24)</f>
        <v>0</v>
      </c>
      <c r="H21" s="25">
        <f ca="1">MMULT('Student Weights'!$B29:$S29,'Table7-Normalized'!AE$7:AE$24)</f>
        <v>0</v>
      </c>
      <c r="I21" s="25">
        <f ca="1">MMULT('Student Weights'!$B29:$S29,'Table7-Normalized'!AF$7:AF$24)</f>
        <v>0</v>
      </c>
      <c r="J21" s="25">
        <f ca="1">MMULT('Student Weights'!$B29:$S29,'Table7-Normalized'!AG$7:AG$24)</f>
        <v>0</v>
      </c>
      <c r="K21" s="25">
        <f ca="1">MMULT('Student Weights'!$B29:$S29,'Table7-Normalized'!AH$7:AH$24)</f>
        <v>0</v>
      </c>
      <c r="L21" s="25">
        <f ca="1">MMULT('Student Weights'!$B29:$S29,'Table7-Normalized'!AI$7:AI$24)</f>
        <v>0</v>
      </c>
      <c r="M21" s="25">
        <f ca="1">MMULT('Student Weights'!$B29:$S29,'Table7-Normalized'!AJ$7:AJ$24)</f>
        <v>0</v>
      </c>
      <c r="N21" s="25">
        <f ca="1">MMULT('Student Weights'!$B29:$S29,'Table7-Normalized'!AK$7:AK$24)</f>
        <v>0</v>
      </c>
      <c r="O21" s="25">
        <f ca="1">MMULT('Student Weights'!$B29:$S29,'Table7-Normalized'!AL$7:AL$24)</f>
        <v>0</v>
      </c>
      <c r="P21" s="25">
        <f ca="1">MMULT('Student Weights'!$B29:$S29,'Table7-Normalized'!AM$7:AM$24)</f>
        <v>0</v>
      </c>
      <c r="Q21" s="25">
        <f ca="1">MMULT('Student Weights'!$B29:$S29,'Table7-Normalized'!AN$7:AN$24)</f>
        <v>0</v>
      </c>
      <c r="R21" s="25">
        <f ca="1">MMULT('Student Weights'!$B29:$S29,'Table7-Normalized'!AO$7:AO$24)</f>
        <v>0</v>
      </c>
      <c r="S21" s="25">
        <f ca="1">MMULT('Student Weights'!$B29:$S29,'Table7-Normalized'!AP$7:AP$24)</f>
        <v>0</v>
      </c>
      <c r="T21" s="25">
        <f ca="1">MMULT('Student Weights'!$B29:$S29,'Table7-Normalized'!AQ$7:AQ$24)</f>
        <v>0</v>
      </c>
      <c r="V21" s="25">
        <f t="shared" ca="1" si="0"/>
        <v>0</v>
      </c>
      <c r="W21" s="25">
        <f t="shared" ca="1" si="0"/>
        <v>0</v>
      </c>
      <c r="X21" s="25">
        <f t="shared" ca="1" si="0"/>
        <v>0</v>
      </c>
    </row>
    <row r="22" spans="1:24" x14ac:dyDescent="0.35">
      <c r="A22" s="26">
        <f>'Student Weights'!A30</f>
        <v>0</v>
      </c>
      <c r="B22" s="25">
        <f ca="1">MMULT('Student Weights'!$B30:$S30,'Table7-Normalized'!Y$7:Y$24)</f>
        <v>0</v>
      </c>
      <c r="C22" s="25">
        <f ca="1">MMULT('Student Weights'!$B30:$S30,'Table7-Normalized'!Z$7:Z$24)</f>
        <v>0</v>
      </c>
      <c r="D22" s="25">
        <f ca="1">MMULT('Student Weights'!$B30:$S30,'Table7-Normalized'!AA$7:AA$24)</f>
        <v>0</v>
      </c>
      <c r="E22" s="25">
        <f ca="1">MMULT('Student Weights'!$B30:$S30,'Table7-Normalized'!AB$7:AB$24)</f>
        <v>0</v>
      </c>
      <c r="F22" s="25">
        <f ca="1">MMULT('Student Weights'!$B30:$S30,'Table7-Normalized'!AC$7:AC$24)</f>
        <v>0</v>
      </c>
      <c r="G22" s="25">
        <f ca="1">MMULT('Student Weights'!$B30:$S30,'Table7-Normalized'!AD$7:AD$24)</f>
        <v>0</v>
      </c>
      <c r="H22" s="25">
        <f ca="1">MMULT('Student Weights'!$B30:$S30,'Table7-Normalized'!AE$7:AE$24)</f>
        <v>0</v>
      </c>
      <c r="I22" s="25">
        <f ca="1">MMULT('Student Weights'!$B30:$S30,'Table7-Normalized'!AF$7:AF$24)</f>
        <v>0</v>
      </c>
      <c r="J22" s="25">
        <f ca="1">MMULT('Student Weights'!$B30:$S30,'Table7-Normalized'!AG$7:AG$24)</f>
        <v>0</v>
      </c>
      <c r="K22" s="25">
        <f ca="1">MMULT('Student Weights'!$B30:$S30,'Table7-Normalized'!AH$7:AH$24)</f>
        <v>0</v>
      </c>
      <c r="L22" s="25">
        <f ca="1">MMULT('Student Weights'!$B30:$S30,'Table7-Normalized'!AI$7:AI$24)</f>
        <v>0</v>
      </c>
      <c r="M22" s="25">
        <f ca="1">MMULT('Student Weights'!$B30:$S30,'Table7-Normalized'!AJ$7:AJ$24)</f>
        <v>0</v>
      </c>
      <c r="N22" s="25">
        <f ca="1">MMULT('Student Weights'!$B30:$S30,'Table7-Normalized'!AK$7:AK$24)</f>
        <v>0</v>
      </c>
      <c r="O22" s="25">
        <f ca="1">MMULT('Student Weights'!$B30:$S30,'Table7-Normalized'!AL$7:AL$24)</f>
        <v>0</v>
      </c>
      <c r="P22" s="25">
        <f ca="1">MMULT('Student Weights'!$B30:$S30,'Table7-Normalized'!AM$7:AM$24)</f>
        <v>0</v>
      </c>
      <c r="Q22" s="25">
        <f ca="1">MMULT('Student Weights'!$B30:$S30,'Table7-Normalized'!AN$7:AN$24)</f>
        <v>0</v>
      </c>
      <c r="R22" s="25">
        <f ca="1">MMULT('Student Weights'!$B30:$S30,'Table7-Normalized'!AO$7:AO$24)</f>
        <v>0</v>
      </c>
      <c r="S22" s="25">
        <f ca="1">MMULT('Student Weights'!$B30:$S30,'Table7-Normalized'!AP$7:AP$24)</f>
        <v>0</v>
      </c>
      <c r="T22" s="25">
        <f ca="1">MMULT('Student Weights'!$B30:$S30,'Table7-Normalized'!AQ$7:AQ$24)</f>
        <v>0</v>
      </c>
      <c r="V22" s="25">
        <f t="shared" ca="1" si="0"/>
        <v>0</v>
      </c>
      <c r="W22" s="25">
        <f t="shared" ca="1" si="0"/>
        <v>0</v>
      </c>
      <c r="X22" s="25">
        <f t="shared" ca="1" si="0"/>
        <v>0</v>
      </c>
    </row>
    <row r="24" spans="1:24" x14ac:dyDescent="0.35">
      <c r="B24">
        <f ca="1">TRANSPOSE('Table7-Normalized'!Y7:Y24)</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23"/>
  <sheetViews>
    <sheetView workbookViewId="0">
      <selection activeCell="S2" sqref="S2"/>
    </sheetView>
  </sheetViews>
  <sheetFormatPr defaultRowHeight="14.5" x14ac:dyDescent="0.35"/>
  <cols>
    <col min="6" max="6" width="10.54296875" customWidth="1"/>
  </cols>
  <sheetData>
    <row r="1" spans="1:19" x14ac:dyDescent="0.35">
      <c r="A1" t="s">
        <v>85</v>
      </c>
      <c r="B1" s="3" t="s">
        <v>86</v>
      </c>
      <c r="C1" s="3" t="s">
        <v>16</v>
      </c>
      <c r="D1" s="3" t="s">
        <v>87</v>
      </c>
      <c r="E1" s="3" t="s">
        <v>88</v>
      </c>
      <c r="F1" s="3" t="s">
        <v>89</v>
      </c>
      <c r="G1" s="3" t="s">
        <v>90</v>
      </c>
      <c r="H1" s="3" t="s">
        <v>91</v>
      </c>
      <c r="I1" s="3" t="s">
        <v>92</v>
      </c>
      <c r="J1" s="3" t="s">
        <v>82</v>
      </c>
      <c r="K1" s="3" t="s">
        <v>83</v>
      </c>
      <c r="L1" s="3" t="s">
        <v>93</v>
      </c>
      <c r="M1" s="3" t="s">
        <v>94</v>
      </c>
      <c r="N1" s="3" t="s">
        <v>84</v>
      </c>
      <c r="O1" s="3" t="s">
        <v>95</v>
      </c>
      <c r="P1" s="3" t="s">
        <v>96</v>
      </c>
      <c r="Q1" s="3" t="s">
        <v>10</v>
      </c>
      <c r="R1" s="3" t="s">
        <v>97</v>
      </c>
      <c r="S1" s="3" t="s">
        <v>98</v>
      </c>
    </row>
    <row r="2" spans="1:19" x14ac:dyDescent="0.35">
      <c r="A2" t="s">
        <v>19</v>
      </c>
      <c r="B2" s="4">
        <v>4991</v>
      </c>
      <c r="C2" s="4">
        <v>9.7000000000000003E-2</v>
      </c>
      <c r="D2" s="4">
        <v>2.11</v>
      </c>
      <c r="E2" s="4">
        <v>36699</v>
      </c>
      <c r="F2" s="1">
        <v>769</v>
      </c>
      <c r="G2" s="2">
        <v>0.159</v>
      </c>
      <c r="H2" s="2">
        <v>22.7</v>
      </c>
      <c r="I2" s="2">
        <v>0.82299999999999995</v>
      </c>
      <c r="J2" s="2">
        <v>148.5</v>
      </c>
      <c r="K2" s="2">
        <v>28.5</v>
      </c>
      <c r="L2" s="2">
        <v>0.13900000000000001</v>
      </c>
      <c r="M2" s="2">
        <v>0.78600000000000003</v>
      </c>
      <c r="N2" s="1">
        <v>49</v>
      </c>
      <c r="O2" s="2">
        <v>3.66</v>
      </c>
      <c r="P2" s="2">
        <v>0.21099999999999999</v>
      </c>
      <c r="Q2" s="2">
        <v>0.72</v>
      </c>
      <c r="R2" s="2">
        <v>7.0000000000000007E-2</v>
      </c>
      <c r="S2" s="2">
        <v>0</v>
      </c>
    </row>
    <row r="3" spans="1:19" x14ac:dyDescent="0.35">
      <c r="A3" t="s">
        <v>20</v>
      </c>
      <c r="B3" s="4">
        <v>5392</v>
      </c>
      <c r="C3" s="4">
        <v>9.7000000000000003E-2</v>
      </c>
      <c r="D3" s="4">
        <v>1.67</v>
      </c>
      <c r="E3" s="4">
        <v>29586</v>
      </c>
      <c r="F3" s="1">
        <v>867</v>
      </c>
      <c r="G3" s="2">
        <v>0.17100000000000001</v>
      </c>
      <c r="H3" s="2">
        <v>23.1</v>
      </c>
      <c r="I3" s="2">
        <v>0.82299999999999995</v>
      </c>
      <c r="J3" s="2">
        <v>149.4</v>
      </c>
      <c r="K3" s="2">
        <v>30.4</v>
      </c>
      <c r="L3" s="2">
        <v>0.14599999999999999</v>
      </c>
      <c r="M3" s="2">
        <v>0.42</v>
      </c>
      <c r="N3" s="1">
        <v>71</v>
      </c>
      <c r="O3" s="2">
        <v>3.87</v>
      </c>
      <c r="P3" s="2">
        <v>0.23400000000000001</v>
      </c>
      <c r="Q3" s="2">
        <v>0.8</v>
      </c>
      <c r="R3" s="2">
        <v>0.44</v>
      </c>
      <c r="S3" s="2">
        <v>3</v>
      </c>
    </row>
    <row r="4" spans="1:19" x14ac:dyDescent="0.35">
      <c r="A4" t="s">
        <v>21</v>
      </c>
      <c r="B4" s="4">
        <v>5541</v>
      </c>
      <c r="C4" s="4">
        <v>9.7000000000000003E-2</v>
      </c>
      <c r="D4" s="4">
        <v>1.46</v>
      </c>
      <c r="E4" s="4">
        <v>24172</v>
      </c>
      <c r="F4" s="1">
        <v>920</v>
      </c>
      <c r="G4" s="2">
        <v>0.14399999999999999</v>
      </c>
      <c r="H4" s="2">
        <v>23.1</v>
      </c>
      <c r="I4" s="2">
        <v>0.82299999999999995</v>
      </c>
      <c r="J4" s="2">
        <v>150.4</v>
      </c>
      <c r="K4" s="2">
        <v>32.4</v>
      </c>
      <c r="L4" s="2">
        <v>0.122</v>
      </c>
      <c r="M4" s="2">
        <v>0.25600000000000001</v>
      </c>
      <c r="N4" s="1">
        <v>72</v>
      </c>
      <c r="O4" s="2">
        <v>3.12</v>
      </c>
      <c r="P4" s="2">
        <v>0.222</v>
      </c>
      <c r="Q4" s="2">
        <v>0.17</v>
      </c>
      <c r="R4" s="2">
        <v>0.3</v>
      </c>
      <c r="S4" s="2">
        <v>3.1</v>
      </c>
    </row>
    <row r="5" spans="1:19" x14ac:dyDescent="0.35">
      <c r="A5" t="s">
        <v>22</v>
      </c>
      <c r="B5" s="4">
        <v>5016</v>
      </c>
      <c r="C5" s="4">
        <v>8.2000000000000003E-2</v>
      </c>
      <c r="D5" s="4">
        <v>2.23</v>
      </c>
      <c r="E5" s="4">
        <v>43683</v>
      </c>
      <c r="F5" s="1">
        <v>748</v>
      </c>
      <c r="G5" s="2">
        <v>0.377</v>
      </c>
      <c r="H5" s="2">
        <v>21.8</v>
      </c>
      <c r="I5" s="2">
        <v>0.82399999999999995</v>
      </c>
      <c r="J5" s="2">
        <v>147.30000000000001</v>
      </c>
      <c r="K5" s="2">
        <v>20.8</v>
      </c>
      <c r="L5" s="2">
        <v>0.376</v>
      </c>
      <c r="M5" s="2">
        <v>0.93500000000000005</v>
      </c>
      <c r="N5" s="1">
        <v>315</v>
      </c>
      <c r="O5" s="2">
        <v>3.18</v>
      </c>
      <c r="P5" s="2">
        <v>0.53600000000000003</v>
      </c>
      <c r="Q5" s="2">
        <v>0.25</v>
      </c>
      <c r="R5" s="2">
        <v>0</v>
      </c>
      <c r="S5" s="2">
        <v>6.5</v>
      </c>
    </row>
    <row r="6" spans="1:19" x14ac:dyDescent="0.35">
      <c r="A6" t="s">
        <v>23</v>
      </c>
      <c r="B6" s="4">
        <v>4527</v>
      </c>
      <c r="C6" s="4">
        <v>7.9000000000000001E-2</v>
      </c>
      <c r="D6" s="4">
        <v>3.18</v>
      </c>
      <c r="E6" s="4">
        <v>66890</v>
      </c>
      <c r="F6" s="1">
        <v>640</v>
      </c>
      <c r="G6" s="2">
        <v>0.36499999999999999</v>
      </c>
      <c r="H6" s="2">
        <v>21.8</v>
      </c>
      <c r="I6" s="2">
        <v>0.82299999999999995</v>
      </c>
      <c r="J6" s="2">
        <v>147.19999999999999</v>
      </c>
      <c r="K6" s="2">
        <v>19.5</v>
      </c>
      <c r="L6" s="2">
        <v>0.371</v>
      </c>
      <c r="M6" s="2">
        <v>0.92900000000000005</v>
      </c>
      <c r="N6" s="1">
        <v>307</v>
      </c>
      <c r="O6" s="2">
        <v>3.18</v>
      </c>
      <c r="P6" s="2">
        <v>0.53400000000000003</v>
      </c>
      <c r="Q6" s="2">
        <v>0.25</v>
      </c>
      <c r="R6" s="2">
        <v>0</v>
      </c>
      <c r="S6" s="2">
        <v>0</v>
      </c>
    </row>
    <row r="7" spans="1:19" x14ac:dyDescent="0.35">
      <c r="A7" t="s">
        <v>24</v>
      </c>
      <c r="B7" s="4">
        <v>5335</v>
      </c>
      <c r="C7" s="4">
        <v>7.9000000000000001E-2</v>
      </c>
      <c r="D7" s="4">
        <v>1.9</v>
      </c>
      <c r="E7" s="4">
        <v>33559</v>
      </c>
      <c r="F7" s="1">
        <v>830</v>
      </c>
      <c r="G7" s="2">
        <v>4.2999999999999997E-2</v>
      </c>
      <c r="H7" s="2">
        <v>18.5</v>
      </c>
      <c r="I7" s="2">
        <v>0.82099999999999995</v>
      </c>
      <c r="J7" s="2">
        <v>148.9</v>
      </c>
      <c r="K7" s="2">
        <v>20.8</v>
      </c>
      <c r="L7" s="2">
        <v>4.2999999999999997E-2</v>
      </c>
      <c r="M7" s="2">
        <v>0.92400000000000004</v>
      </c>
      <c r="N7" s="1">
        <v>0</v>
      </c>
      <c r="O7" s="2">
        <v>2.83</v>
      </c>
      <c r="P7" s="2">
        <v>6.5000000000000002E-2</v>
      </c>
      <c r="Q7" s="2">
        <v>0.25</v>
      </c>
      <c r="R7" s="2">
        <v>0.74</v>
      </c>
      <c r="S7" s="2">
        <v>0</v>
      </c>
    </row>
    <row r="8" spans="1:19" x14ac:dyDescent="0.35">
      <c r="A8" t="s">
        <v>25</v>
      </c>
      <c r="B8" s="4">
        <v>4874</v>
      </c>
      <c r="C8" s="4">
        <v>7.9000000000000001E-2</v>
      </c>
      <c r="D8" s="4">
        <v>2.72</v>
      </c>
      <c r="E8" s="4">
        <v>55076</v>
      </c>
      <c r="F8" s="1">
        <v>707</v>
      </c>
      <c r="G8" s="2">
        <v>0.33400000000000002</v>
      </c>
      <c r="H8" s="2">
        <v>21</v>
      </c>
      <c r="I8" s="2">
        <v>0.82299999999999995</v>
      </c>
      <c r="J8" s="2">
        <v>147.6</v>
      </c>
      <c r="K8" s="2">
        <v>20.8</v>
      </c>
      <c r="L8" s="2">
        <v>0.33500000000000002</v>
      </c>
      <c r="M8" s="2">
        <v>0.92800000000000005</v>
      </c>
      <c r="N8" s="1">
        <v>83</v>
      </c>
      <c r="O8" s="2">
        <v>2.98</v>
      </c>
      <c r="P8" s="2">
        <v>0.48299999999999998</v>
      </c>
      <c r="Q8" s="2">
        <v>0.25</v>
      </c>
      <c r="R8" s="2">
        <v>2.8</v>
      </c>
      <c r="S8" s="2">
        <v>0</v>
      </c>
    </row>
    <row r="9" spans="1:19" x14ac:dyDescent="0.35">
      <c r="A9" t="s">
        <v>26</v>
      </c>
      <c r="B9" s="4">
        <v>5247</v>
      </c>
      <c r="C9" s="4">
        <v>9.4E-2</v>
      </c>
      <c r="D9" s="4">
        <v>2.02</v>
      </c>
      <c r="E9" s="4">
        <v>40784</v>
      </c>
      <c r="F9" s="1">
        <v>811</v>
      </c>
      <c r="G9" s="2">
        <v>0.379</v>
      </c>
      <c r="H9" s="2">
        <v>23.5</v>
      </c>
      <c r="I9" s="2">
        <v>0.83499999999999996</v>
      </c>
      <c r="J9" s="2">
        <v>146.6</v>
      </c>
      <c r="K9" s="2">
        <v>23.8</v>
      </c>
      <c r="L9" s="2">
        <v>0.35899999999999999</v>
      </c>
      <c r="M9" s="2">
        <v>0.74099999999999999</v>
      </c>
      <c r="N9" s="1">
        <v>348</v>
      </c>
      <c r="O9" s="2">
        <v>3.67</v>
      </c>
      <c r="P9" s="2">
        <v>0.53100000000000003</v>
      </c>
      <c r="Q9" s="2">
        <v>0.75</v>
      </c>
      <c r="R9" s="2">
        <v>1.67</v>
      </c>
      <c r="S9" s="2">
        <v>3.9</v>
      </c>
    </row>
    <row r="10" spans="1:19" x14ac:dyDescent="0.35">
      <c r="A10" t="s">
        <v>27</v>
      </c>
      <c r="B10" s="4">
        <v>5181</v>
      </c>
      <c r="C10" s="4">
        <v>9.5000000000000001E-2</v>
      </c>
      <c r="D10" s="4">
        <v>2.15</v>
      </c>
      <c r="E10" s="4">
        <v>43981</v>
      </c>
      <c r="F10" s="1">
        <v>796</v>
      </c>
      <c r="G10" s="2">
        <v>0.378</v>
      </c>
      <c r="H10" s="2">
        <v>23.6</v>
      </c>
      <c r="I10" s="2">
        <v>0.83499999999999996</v>
      </c>
      <c r="J10" s="2">
        <v>146.1</v>
      </c>
      <c r="K10" s="2">
        <v>19.600000000000001</v>
      </c>
      <c r="L10" s="2">
        <v>0.36</v>
      </c>
      <c r="M10" s="2">
        <v>0.78400000000000003</v>
      </c>
      <c r="N10" s="1">
        <v>351</v>
      </c>
      <c r="O10" s="2">
        <v>3.69</v>
      </c>
      <c r="P10" s="2">
        <v>0.53500000000000003</v>
      </c>
      <c r="Q10" s="2">
        <v>0.76</v>
      </c>
      <c r="R10" s="2">
        <v>2.02</v>
      </c>
      <c r="S10" s="2">
        <v>6.9</v>
      </c>
    </row>
    <row r="11" spans="1:19" x14ac:dyDescent="0.35">
      <c r="A11" t="s">
        <v>28</v>
      </c>
      <c r="B11" s="4">
        <v>4876</v>
      </c>
      <c r="C11" s="4">
        <v>9.5000000000000001E-2</v>
      </c>
      <c r="D11" s="4">
        <v>2.63</v>
      </c>
      <c r="E11" s="4">
        <v>55811</v>
      </c>
      <c r="F11" s="1">
        <v>711</v>
      </c>
      <c r="G11" s="2">
        <v>0.378</v>
      </c>
      <c r="H11" s="2">
        <v>23.5</v>
      </c>
      <c r="I11" s="2">
        <v>0.83599999999999997</v>
      </c>
      <c r="J11" s="2">
        <v>146.80000000000001</v>
      </c>
      <c r="K11" s="2">
        <v>23.8</v>
      </c>
      <c r="L11" s="2">
        <v>0.35899999999999999</v>
      </c>
      <c r="M11" s="2">
        <v>0.72399999999999998</v>
      </c>
      <c r="N11" s="1">
        <v>348</v>
      </c>
      <c r="O11" s="2">
        <v>3.7</v>
      </c>
      <c r="P11" s="2">
        <v>0.53300000000000003</v>
      </c>
      <c r="Q11" s="2">
        <v>0.78</v>
      </c>
      <c r="R11" s="2">
        <v>2.95</v>
      </c>
      <c r="S11" s="2">
        <v>0</v>
      </c>
    </row>
    <row r="12" spans="1:19" x14ac:dyDescent="0.35">
      <c r="A12" t="s">
        <v>29</v>
      </c>
      <c r="B12" s="4">
        <v>5241</v>
      </c>
      <c r="C12" s="4">
        <v>9.7000000000000003E-2</v>
      </c>
      <c r="D12" s="4">
        <v>2.0299999999999998</v>
      </c>
      <c r="E12" s="4">
        <v>40936</v>
      </c>
      <c r="F12" s="1">
        <v>810</v>
      </c>
      <c r="G12" s="2">
        <v>0.38</v>
      </c>
      <c r="H12" s="2">
        <v>23.5</v>
      </c>
      <c r="I12" s="2">
        <v>0.83599999999999997</v>
      </c>
      <c r="J12" s="2">
        <v>146.69999999999999</v>
      </c>
      <c r="K12" s="2">
        <v>25.1</v>
      </c>
      <c r="L12" s="2">
        <v>0.35799999999999998</v>
      </c>
      <c r="M12" s="2">
        <v>0.74099999999999999</v>
      </c>
      <c r="N12" s="1">
        <v>348</v>
      </c>
      <c r="O12" s="2">
        <v>3.95</v>
      </c>
      <c r="P12" s="2">
        <v>0.52900000000000003</v>
      </c>
      <c r="Q12" s="2">
        <v>0.84</v>
      </c>
      <c r="R12" s="2">
        <v>1.69</v>
      </c>
      <c r="S12" s="2">
        <v>3.8</v>
      </c>
    </row>
    <row r="13" spans="1:19" x14ac:dyDescent="0.35">
      <c r="A13" t="s">
        <v>30</v>
      </c>
      <c r="B13" s="4">
        <v>5269</v>
      </c>
      <c r="C13" s="4">
        <v>0.09</v>
      </c>
      <c r="D13" s="4">
        <v>1.93</v>
      </c>
      <c r="E13" s="4">
        <v>37614</v>
      </c>
      <c r="F13" s="1">
        <v>826</v>
      </c>
      <c r="G13" s="2">
        <v>0.311</v>
      </c>
      <c r="H13" s="2">
        <v>21.3</v>
      </c>
      <c r="I13" s="2">
        <v>0.83899999999999997</v>
      </c>
      <c r="J13" s="2">
        <v>148</v>
      </c>
      <c r="K13" s="2">
        <v>22.8</v>
      </c>
      <c r="L13" s="2">
        <v>0.30299999999999999</v>
      </c>
      <c r="M13" s="2">
        <v>0.56799999999999995</v>
      </c>
      <c r="N13" s="1">
        <v>177</v>
      </c>
      <c r="O13" s="2">
        <v>3.54</v>
      </c>
      <c r="P13" s="2">
        <v>0.45600000000000002</v>
      </c>
      <c r="Q13" s="2">
        <v>0.62</v>
      </c>
      <c r="R13" s="2">
        <v>0</v>
      </c>
      <c r="S13" s="2">
        <v>2.6</v>
      </c>
    </row>
    <row r="14" spans="1:19" x14ac:dyDescent="0.35">
      <c r="A14" t="s">
        <v>31</v>
      </c>
      <c r="B14" s="4">
        <v>5015</v>
      </c>
      <c r="C14" s="4">
        <v>8.5999999999999993E-2</v>
      </c>
      <c r="D14" s="4">
        <v>2.33</v>
      </c>
      <c r="E14" s="4">
        <v>47450</v>
      </c>
      <c r="F14" s="1">
        <v>761</v>
      </c>
      <c r="G14" s="2">
        <v>0.29699999999999999</v>
      </c>
      <c r="H14" s="2">
        <v>21.3</v>
      </c>
      <c r="I14" s="2">
        <v>0.83699999999999997</v>
      </c>
      <c r="J14" s="2">
        <v>147.9</v>
      </c>
      <c r="K14" s="2">
        <v>21.8</v>
      </c>
      <c r="L14" s="2">
        <v>0.29199999999999998</v>
      </c>
      <c r="M14" s="2">
        <v>0.53400000000000003</v>
      </c>
      <c r="N14" s="1">
        <v>174</v>
      </c>
      <c r="O14" s="2">
        <v>3.84</v>
      </c>
      <c r="P14" s="2">
        <v>0.443</v>
      </c>
      <c r="Q14" s="2">
        <v>0.85</v>
      </c>
      <c r="R14" s="2">
        <v>0</v>
      </c>
      <c r="S14" s="2">
        <v>0</v>
      </c>
    </row>
    <row r="15" spans="1:19" x14ac:dyDescent="0.35">
      <c r="A15" t="s">
        <v>32</v>
      </c>
      <c r="B15" s="4">
        <v>5477</v>
      </c>
      <c r="C15" s="4">
        <v>8.6999999999999994E-2</v>
      </c>
      <c r="D15" s="4">
        <v>1.68</v>
      </c>
      <c r="E15" s="4">
        <v>28499</v>
      </c>
      <c r="F15" s="1">
        <v>891</v>
      </c>
      <c r="G15" s="2">
        <v>0.03</v>
      </c>
      <c r="H15" s="2">
        <v>18.399999999999999</v>
      </c>
      <c r="I15" s="2">
        <v>0.83599999999999997</v>
      </c>
      <c r="J15" s="2">
        <v>149.30000000000001</v>
      </c>
      <c r="K15" s="2">
        <v>22.8</v>
      </c>
      <c r="L15" s="2">
        <v>2.8000000000000001E-2</v>
      </c>
      <c r="M15" s="2">
        <v>0.51700000000000002</v>
      </c>
      <c r="N15" s="1">
        <v>0</v>
      </c>
      <c r="O15" s="2">
        <v>3.93</v>
      </c>
      <c r="P15" s="2">
        <v>4.5999999999999999E-2</v>
      </c>
      <c r="Q15" s="2">
        <v>1.1000000000000001</v>
      </c>
      <c r="R15" s="2">
        <v>0.47</v>
      </c>
      <c r="S15" s="2">
        <v>0</v>
      </c>
    </row>
    <row r="16" spans="1:19" x14ac:dyDescent="0.35">
      <c r="A16" t="s">
        <v>33</v>
      </c>
      <c r="B16" s="4">
        <v>5103</v>
      </c>
      <c r="C16" s="4">
        <v>8.6999999999999994E-2</v>
      </c>
      <c r="D16" s="4">
        <v>2.19</v>
      </c>
      <c r="E16" s="4">
        <v>42806</v>
      </c>
      <c r="F16" s="1">
        <v>781</v>
      </c>
      <c r="G16" s="2">
        <v>0.28100000000000003</v>
      </c>
      <c r="H16" s="2">
        <v>20.9</v>
      </c>
      <c r="I16" s="2">
        <v>0.83799999999999997</v>
      </c>
      <c r="J16" s="2">
        <v>148.1</v>
      </c>
      <c r="K16" s="2">
        <v>22.8</v>
      </c>
      <c r="L16" s="2">
        <v>0.27200000000000002</v>
      </c>
      <c r="M16" s="2">
        <v>0.52900000000000003</v>
      </c>
      <c r="N16" s="1">
        <v>79</v>
      </c>
      <c r="O16" s="2">
        <v>3.93</v>
      </c>
      <c r="P16" s="2">
        <v>0.41499999999999998</v>
      </c>
      <c r="Q16" s="2">
        <v>0.91</v>
      </c>
      <c r="R16" s="2">
        <v>1.73</v>
      </c>
      <c r="S16" s="2">
        <v>0</v>
      </c>
    </row>
    <row r="17" spans="1:19" x14ac:dyDescent="0.35">
      <c r="A17" t="s">
        <v>34</v>
      </c>
      <c r="B17" s="4">
        <v>5470</v>
      </c>
      <c r="C17" s="4">
        <v>8.3000000000000004E-2</v>
      </c>
      <c r="D17" s="4">
        <v>1.68</v>
      </c>
      <c r="E17" s="4">
        <v>28561</v>
      </c>
      <c r="F17" s="1">
        <v>890</v>
      </c>
      <c r="G17" s="2">
        <v>2.9000000000000001E-2</v>
      </c>
      <c r="H17" s="2">
        <v>18.5</v>
      </c>
      <c r="I17" s="2">
        <v>0.83499999999999996</v>
      </c>
      <c r="J17" s="2">
        <v>149.1</v>
      </c>
      <c r="K17" s="2">
        <v>21.8</v>
      </c>
      <c r="L17" s="2">
        <v>2.8000000000000001E-2</v>
      </c>
      <c r="M17" s="2">
        <v>0.51700000000000002</v>
      </c>
      <c r="N17" s="1">
        <v>0</v>
      </c>
      <c r="O17" s="2">
        <v>3.87</v>
      </c>
      <c r="P17" s="2">
        <v>4.5999999999999999E-2</v>
      </c>
      <c r="Q17" s="2">
        <v>1.05</v>
      </c>
      <c r="R17" s="2">
        <v>0</v>
      </c>
      <c r="S17" s="2">
        <v>0</v>
      </c>
    </row>
    <row r="18" spans="1:19" x14ac:dyDescent="0.35">
      <c r="A18" t="s">
        <v>35</v>
      </c>
      <c r="B18" s="4">
        <v>5708</v>
      </c>
      <c r="C18" s="4">
        <v>8.6999999999999994E-2</v>
      </c>
      <c r="D18" s="4">
        <v>1.42</v>
      </c>
      <c r="E18" s="4">
        <v>22415</v>
      </c>
      <c r="F18" s="1">
        <v>956</v>
      </c>
      <c r="G18" s="2">
        <v>3.2000000000000001E-2</v>
      </c>
      <c r="H18" s="2">
        <v>18.8</v>
      </c>
      <c r="I18" s="2">
        <v>0.83699999999999997</v>
      </c>
      <c r="J18" s="2">
        <v>149.30000000000001</v>
      </c>
      <c r="K18" s="2">
        <v>22.8</v>
      </c>
      <c r="L18" s="2">
        <v>0.03</v>
      </c>
      <c r="M18" s="2">
        <v>0.51800000000000002</v>
      </c>
      <c r="N18" s="1">
        <v>0</v>
      </c>
      <c r="O18" s="2">
        <v>3.93</v>
      </c>
      <c r="P18" s="2">
        <v>4.9000000000000002E-2</v>
      </c>
      <c r="Q18" s="2">
        <v>1.1000000000000001</v>
      </c>
      <c r="R18" s="2">
        <v>0</v>
      </c>
      <c r="S18" s="2">
        <v>2.4</v>
      </c>
    </row>
    <row r="19" spans="1:19" x14ac:dyDescent="0.35">
      <c r="A19" t="s">
        <v>36</v>
      </c>
      <c r="B19" s="4">
        <v>4450</v>
      </c>
      <c r="C19" s="4">
        <v>0.03</v>
      </c>
      <c r="D19" s="4">
        <v>3.37</v>
      </c>
      <c r="E19" s="4">
        <v>71869</v>
      </c>
      <c r="F19" s="1">
        <v>592</v>
      </c>
      <c r="G19" s="2">
        <v>0.29899999999999999</v>
      </c>
      <c r="H19" s="2">
        <v>36.799999999999997</v>
      </c>
      <c r="I19" s="2">
        <v>0.749</v>
      </c>
      <c r="J19" s="2">
        <v>141</v>
      </c>
      <c r="K19" s="2">
        <v>11.2</v>
      </c>
      <c r="L19" s="2">
        <v>0.40600000000000003</v>
      </c>
      <c r="M19" s="2">
        <v>0.997</v>
      </c>
      <c r="N19" s="1">
        <v>919</v>
      </c>
      <c r="O19" s="2">
        <v>3.14</v>
      </c>
      <c r="P19" s="2">
        <v>0.55800000000000005</v>
      </c>
      <c r="Q19" s="2">
        <v>0.14000000000000001</v>
      </c>
      <c r="R19" s="2">
        <v>0</v>
      </c>
      <c r="S19" s="2">
        <v>0</v>
      </c>
    </row>
    <row r="20" spans="1:19" x14ac:dyDescent="0.35">
      <c r="A20" t="s">
        <v>37</v>
      </c>
      <c r="B20" s="4">
        <v>4741</v>
      </c>
      <c r="C20" s="4">
        <v>0.10199999999999999</v>
      </c>
      <c r="D20" s="4">
        <v>2.81</v>
      </c>
      <c r="E20" s="4">
        <v>58533</v>
      </c>
      <c r="F20" s="1">
        <v>702</v>
      </c>
      <c r="G20" s="2">
        <v>0.46500000000000002</v>
      </c>
      <c r="H20" s="2">
        <v>24.7</v>
      </c>
      <c r="I20" s="2">
        <v>0.84</v>
      </c>
      <c r="J20" s="2">
        <v>142.9</v>
      </c>
      <c r="K20" s="2">
        <v>18</v>
      </c>
      <c r="L20" s="2">
        <v>0.45100000000000001</v>
      </c>
      <c r="M20" s="2">
        <v>0.98099999999999998</v>
      </c>
      <c r="N20" s="1">
        <v>512</v>
      </c>
      <c r="O20" s="2">
        <v>3.4</v>
      </c>
      <c r="P20" s="2">
        <v>0.57599999999999996</v>
      </c>
      <c r="Q20" s="2">
        <v>0.42</v>
      </c>
      <c r="R20" s="2">
        <v>3.05</v>
      </c>
      <c r="S20" s="2">
        <v>11</v>
      </c>
    </row>
    <row r="21" spans="1:19" x14ac:dyDescent="0.35">
      <c r="B21" s="1"/>
    </row>
    <row r="23" spans="1:19" ht="15.75" customHeight="1"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1FCCB-C644-460F-9993-91548272BEB5}">
  <dimension ref="A2:B9"/>
  <sheetViews>
    <sheetView tabSelected="1" zoomScale="150" zoomScaleNormal="150" workbookViewId="0">
      <selection activeCell="E12" sqref="E12"/>
    </sheetView>
  </sheetViews>
  <sheetFormatPr defaultRowHeight="14.5" x14ac:dyDescent="0.35"/>
  <cols>
    <col min="1" max="1" width="4.26953125" style="3" customWidth="1"/>
    <col min="2" max="2" width="45" customWidth="1"/>
  </cols>
  <sheetData>
    <row r="2" spans="1:2" s="5" customFormat="1" x14ac:dyDescent="0.35">
      <c r="A2" s="36" t="s">
        <v>123</v>
      </c>
      <c r="B2" s="37" t="s">
        <v>124</v>
      </c>
    </row>
    <row r="3" spans="1:2" x14ac:dyDescent="0.35">
      <c r="A3" s="38" t="s">
        <v>19</v>
      </c>
      <c r="B3" s="39" t="s">
        <v>134</v>
      </c>
    </row>
    <row r="4" spans="1:2" x14ac:dyDescent="0.35">
      <c r="A4" s="38" t="s">
        <v>125</v>
      </c>
      <c r="B4" s="39" t="s">
        <v>135</v>
      </c>
    </row>
    <row r="5" spans="1:2" x14ac:dyDescent="0.35">
      <c r="A5" s="38" t="s">
        <v>126</v>
      </c>
      <c r="B5" s="39" t="s">
        <v>133</v>
      </c>
    </row>
    <row r="6" spans="1:2" x14ac:dyDescent="0.35">
      <c r="A6" s="38" t="s">
        <v>127</v>
      </c>
      <c r="B6" s="39" t="s">
        <v>132</v>
      </c>
    </row>
    <row r="7" spans="1:2" ht="29" x14ac:dyDescent="0.35">
      <c r="A7" s="38" t="s">
        <v>128</v>
      </c>
      <c r="B7" s="39" t="s">
        <v>131</v>
      </c>
    </row>
    <row r="8" spans="1:2" x14ac:dyDescent="0.35">
      <c r="A8" s="38" t="s">
        <v>36</v>
      </c>
      <c r="B8" s="39" t="s">
        <v>130</v>
      </c>
    </row>
    <row r="9" spans="1:2" x14ac:dyDescent="0.35">
      <c r="A9" s="38" t="s">
        <v>37</v>
      </c>
      <c r="B9" s="39"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Table7-Evaluation</vt:lpstr>
      <vt:lpstr>Table7-Normalized</vt:lpstr>
      <vt:lpstr>Student Preference</vt:lpstr>
      <vt:lpstr>Student Weights</vt:lpstr>
      <vt:lpstr>PreferrredAlternatives</vt:lpstr>
      <vt:lpstr>ForCSV</vt:lpstr>
      <vt:lpstr>Alternative Groups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dcterms:created xsi:type="dcterms:W3CDTF">2018-09-13T04:21:13Z</dcterms:created>
  <dcterms:modified xsi:type="dcterms:W3CDTF">2021-03-25T18:11:47Z</dcterms:modified>
</cp:coreProperties>
</file>