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ReclamationAssumeInflow2022\"/>
    </mc:Choice>
  </mc:AlternateContent>
  <xr:revisionPtr revIDLastSave="0" documentId="13_ncr:1_{0F31056D-CE77-4199-B04A-8F0FA081CB9B}" xr6:coauthVersionLast="36" xr6:coauthVersionMax="36" xr10:uidLastSave="{00000000-0000-0000-0000-000000000000}"/>
  <bookViews>
    <workbookView xWindow="0" yWindow="0" windowWidth="19200" windowHeight="7670" xr2:uid="{FC8749A4-0712-4EE0-99C2-7C05CB6AC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9" i="1"/>
  <c r="D19" i="1"/>
  <c r="E19" i="1"/>
  <c r="F19" i="1"/>
  <c r="G19" i="1"/>
  <c r="B19" i="1"/>
  <c r="C6" i="1"/>
  <c r="D6" i="1"/>
  <c r="E6" i="1"/>
  <c r="F6" i="1"/>
  <c r="G6" i="1"/>
  <c r="B6" i="1"/>
  <c r="C14" i="1" l="1"/>
  <c r="C17" i="1" s="1"/>
  <c r="C21" i="1" s="1"/>
  <c r="D14" i="1"/>
  <c r="D17" i="1" s="1"/>
  <c r="E14" i="1"/>
  <c r="E17" i="1" s="1"/>
  <c r="E21" i="1" s="1"/>
  <c r="F14" i="1"/>
  <c r="F17" i="1" s="1"/>
  <c r="F21" i="1" s="1"/>
  <c r="G14" i="1"/>
  <c r="G17" i="1" s="1"/>
  <c r="G21" i="1" s="1"/>
  <c r="B17" i="1"/>
  <c r="D21" i="1" l="1"/>
  <c r="B21" i="1"/>
</calcChain>
</file>

<file path=xl/sharedStrings.xml><?xml version="1.0" encoding="utf-8"?>
<sst xmlns="http://schemas.openxmlformats.org/spreadsheetml/2006/main" count="30" uniqueCount="30">
  <si>
    <t>What Basin natural flow did Reclamation assume in asking for 2 to 4 million acre-feet of additional water use reductions on top of prior agreed reductions</t>
  </si>
  <si>
    <t>B. 2007 Interim Guidelines + 2019 Lower Basin Drought contingency plan reductions</t>
  </si>
  <si>
    <t>C. 2021 Lower Basin 500+ plan reduction</t>
  </si>
  <si>
    <t>Started 11/17/2022. Updated  Dec 14, 2022</t>
  </si>
  <si>
    <t>D. Reclamation Summer 2022 reduction goal</t>
  </si>
  <si>
    <t>F. Grand Canyon Tributary Flow</t>
  </si>
  <si>
    <t>G. Lake Mead to Mexico Natural Flow</t>
  </si>
  <si>
    <t>Low Reduction Goal (2 maf); Low Grand Canyon Trib flow (0.6 maf)</t>
  </si>
  <si>
    <t>Low Reduction Goal (2 maf); Average Grand Canyon Trib flow (1 maf)</t>
  </si>
  <si>
    <t>High Reduction Goal (4 maf); Low Grand Canyon Trib Flow (0.6 maf)</t>
  </si>
  <si>
    <t>High Reduction Goal (4 maf); Average Grand Canyon Trib Flow (1 maf)</t>
  </si>
  <si>
    <t>I. Lake Powell Regulated Inflow (min probable)</t>
  </si>
  <si>
    <t>H. Assumed Lake Powel natural flow (E - F - G)</t>
  </si>
  <si>
    <t>Scenario (all values million acre-feet per year)</t>
  </si>
  <si>
    <t>Line Item (2021 to 2022)</t>
  </si>
  <si>
    <t>Base Case (no additional reduction)</t>
  </si>
  <si>
    <t>A. Basin historical consumptive use</t>
  </si>
  <si>
    <t>E. Whole Basin Consumptive Use (A - B - C - D)</t>
  </si>
  <si>
    <t>Base Case + Count Mead Evap + ET</t>
  </si>
  <si>
    <t>Insights</t>
  </si>
  <si>
    <t xml:space="preserve">  1. Continued drawdown of 2 maf per year with no additional water use reduction</t>
  </si>
  <si>
    <t xml:space="preserve">  2. Continued drawdown of 1.0 maf per year if Lower Basin counts Mead evaporation and Havasu/Parker Evaporation and Evapotranspiration</t>
  </si>
  <si>
    <t xml:space="preserve">  3. 2 maf additional water use reduction will stabilize Lake Powell level</t>
  </si>
  <si>
    <t xml:space="preserve">  4. 4 maf additional water use reduction will raise Lake Powell level by 2 maf</t>
  </si>
  <si>
    <t xml:space="preserve">     A1. Lower Basin</t>
  </si>
  <si>
    <t xml:space="preserve">     A2. Upper Basin</t>
  </si>
  <si>
    <t xml:space="preserve">     A3. Mexico</t>
  </si>
  <si>
    <t xml:space="preserve">     A4. Lower Basin Losses (Mead and ET)</t>
  </si>
  <si>
    <t>J. Actual Lake Powell natural flow (A3 + I)</t>
  </si>
  <si>
    <t>K. Resulting Pake Powell drawdown (H -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</si>
</sst>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2" applyNumberFormat="0" applyAlignment="0" applyProtection="0"/>
    <xf numFmtId="0" fontId="4" fillId="4" borderId="2" applyNumberFormat="0" applyAlignment="0" applyProtection="0"/>
    <xf numFmtId="0" fontId="2" fillId="5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5" fontId="1" fillId="0" borderId="0" xfId="0" applyNumberFormat="1" applyFont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164" fontId="2" fillId="5" borderId="1" xfId="3" applyNumberFormat="1" applyBorder="1" applyAlignment="1">
      <alignment horizontal="center"/>
    </xf>
    <xf numFmtId="0" fontId="1" fillId="5" borderId="1" xfId="3" applyFont="1" applyBorder="1" applyAlignment="1">
      <alignment wrapText="1"/>
    </xf>
    <xf numFmtId="0" fontId="6" fillId="3" borderId="1" xfId="1" applyFont="1" applyBorder="1" applyAlignment="1">
      <alignment wrapText="1"/>
    </xf>
    <xf numFmtId="0" fontId="3" fillId="3" borderId="1" xfId="1" applyBorder="1" applyAlignment="1">
      <alignment horizontal="center" vertical="top" wrapText="1"/>
    </xf>
    <xf numFmtId="164" fontId="4" fillId="4" borderId="1" xfId="2" applyNumberFormat="1" applyBorder="1" applyAlignment="1">
      <alignment horizontal="center" vertical="top" wrapText="1"/>
    </xf>
    <xf numFmtId="0" fontId="4" fillId="4" borderId="1" xfId="2" applyBorder="1" applyAlignment="1">
      <alignment wrapText="1"/>
    </xf>
    <xf numFmtId="0" fontId="4" fillId="4" borderId="1" xfId="2" applyBorder="1" applyAlignment="1">
      <alignment horizontal="center" vertical="top"/>
    </xf>
    <xf numFmtId="0" fontId="4" fillId="4" borderId="1" xfId="2" applyFont="1" applyBorder="1" applyAlignment="1">
      <alignment wrapText="1"/>
    </xf>
    <xf numFmtId="0" fontId="0" fillId="0" borderId="1" xfId="0" applyBorder="1" applyAlignment="1">
      <alignment horizontal="left"/>
    </xf>
    <xf numFmtId="0" fontId="1" fillId="6" borderId="0" xfId="0" applyFont="1" applyFill="1" applyAlignment="1">
      <alignment horizontal="center"/>
    </xf>
    <xf numFmtId="0" fontId="3" fillId="0" borderId="1" xfId="1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Fill="1"/>
    <xf numFmtId="0" fontId="3" fillId="0" borderId="1" xfId="1" applyFont="1" applyFill="1" applyBorder="1" applyAlignment="1">
      <alignment wrapText="1"/>
    </xf>
  </cellXfs>
  <cellStyles count="4">
    <cellStyle name="20% - Accent5" xfId="3" builtinId="46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335B-45D7-4D92-A275-56EAA887851C}">
  <dimension ref="A1:H28"/>
  <sheetViews>
    <sheetView tabSelected="1" topLeftCell="A4" zoomScale="140" zoomScaleNormal="14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/>
    </sheetView>
  </sheetViews>
  <sheetFormatPr defaultRowHeight="14.5" x14ac:dyDescent="0.35"/>
  <cols>
    <col min="1" max="1" width="43.453125" customWidth="1"/>
    <col min="2" max="3" width="13.54296875" customWidth="1"/>
    <col min="4" max="4" width="19.08984375" customWidth="1"/>
    <col min="5" max="5" width="19" customWidth="1"/>
    <col min="6" max="6" width="18.7265625" customWidth="1"/>
    <col min="7" max="7" width="19.1796875" customWidth="1"/>
  </cols>
  <sheetData>
    <row r="1" spans="1:8" ht="21" x14ac:dyDescent="0.5">
      <c r="A1" s="6" t="s">
        <v>0</v>
      </c>
    </row>
    <row r="2" spans="1:8" x14ac:dyDescent="0.35">
      <c r="A2" s="4" t="s">
        <v>3</v>
      </c>
    </row>
    <row r="4" spans="1:8" x14ac:dyDescent="0.35">
      <c r="B4" s="18" t="s">
        <v>13</v>
      </c>
      <c r="C4" s="18"/>
      <c r="D4" s="18"/>
      <c r="E4" s="18"/>
      <c r="F4" s="18"/>
      <c r="G4" s="18"/>
    </row>
    <row r="5" spans="1:8" ht="62" customHeight="1" x14ac:dyDescent="0.35">
      <c r="A5" s="1" t="s">
        <v>14</v>
      </c>
      <c r="B5" s="2" t="s">
        <v>15</v>
      </c>
      <c r="C5" s="2" t="s">
        <v>18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8" x14ac:dyDescent="0.35">
      <c r="A6" s="11" t="s">
        <v>16</v>
      </c>
      <c r="B6" s="12">
        <f>SUM(B7:B10)</f>
        <v>14.2</v>
      </c>
      <c r="C6" s="12">
        <f t="shared" ref="C6:G6" si="0">SUM(C7:C10)</f>
        <v>14.2</v>
      </c>
      <c r="D6" s="12">
        <f t="shared" si="0"/>
        <v>14.2</v>
      </c>
      <c r="E6" s="12">
        <f t="shared" si="0"/>
        <v>14.2</v>
      </c>
      <c r="F6" s="12">
        <f t="shared" si="0"/>
        <v>14.2</v>
      </c>
      <c r="G6" s="12">
        <f t="shared" si="0"/>
        <v>14.2</v>
      </c>
      <c r="H6" s="8"/>
    </row>
    <row r="7" spans="1:8" s="21" customFormat="1" x14ac:dyDescent="0.35">
      <c r="A7" s="22" t="s">
        <v>24</v>
      </c>
      <c r="B7" s="19">
        <v>7.5</v>
      </c>
      <c r="C7" s="19">
        <v>7.5</v>
      </c>
      <c r="D7" s="19">
        <v>7.5</v>
      </c>
      <c r="E7" s="19">
        <v>7.5</v>
      </c>
      <c r="F7" s="19">
        <v>7.5</v>
      </c>
      <c r="G7" s="19">
        <v>7.5</v>
      </c>
      <c r="H7" s="20"/>
    </row>
    <row r="8" spans="1:8" s="21" customFormat="1" x14ac:dyDescent="0.35">
      <c r="A8" s="22" t="s">
        <v>25</v>
      </c>
      <c r="B8" s="19">
        <v>4</v>
      </c>
      <c r="C8" s="19">
        <v>4</v>
      </c>
      <c r="D8" s="19">
        <v>4</v>
      </c>
      <c r="E8" s="19">
        <v>4</v>
      </c>
      <c r="F8" s="19">
        <v>4</v>
      </c>
      <c r="G8" s="19">
        <v>4</v>
      </c>
      <c r="H8" s="20"/>
    </row>
    <row r="9" spans="1:8" s="21" customFormat="1" x14ac:dyDescent="0.35">
      <c r="A9" s="22" t="s">
        <v>26</v>
      </c>
      <c r="B9" s="19">
        <v>1.5</v>
      </c>
      <c r="C9" s="19">
        <v>1.5</v>
      </c>
      <c r="D9" s="19">
        <v>1.5</v>
      </c>
      <c r="E9" s="19">
        <v>1.5</v>
      </c>
      <c r="F9" s="19">
        <v>1.5</v>
      </c>
      <c r="G9" s="19">
        <v>1.5</v>
      </c>
      <c r="H9" s="20"/>
    </row>
    <row r="10" spans="1:8" s="21" customFormat="1" x14ac:dyDescent="0.35">
      <c r="A10" s="22" t="s">
        <v>27</v>
      </c>
      <c r="B10" s="19">
        <v>1.2</v>
      </c>
      <c r="C10" s="19">
        <v>1.2</v>
      </c>
      <c r="D10" s="19">
        <v>1.2</v>
      </c>
      <c r="E10" s="19">
        <v>1.2</v>
      </c>
      <c r="F10" s="19">
        <v>1.2</v>
      </c>
      <c r="G10" s="19">
        <v>1.2</v>
      </c>
      <c r="H10" s="20"/>
    </row>
    <row r="11" spans="1:8" ht="29" x14ac:dyDescent="0.35">
      <c r="A11" s="3" t="s">
        <v>1</v>
      </c>
      <c r="B11" s="7">
        <v>1.375</v>
      </c>
      <c r="C11" s="7">
        <v>1.375</v>
      </c>
      <c r="D11" s="7">
        <v>1.375</v>
      </c>
      <c r="E11" s="7">
        <v>1.375</v>
      </c>
      <c r="F11" s="7">
        <v>1.375</v>
      </c>
      <c r="G11" s="7">
        <v>1.375</v>
      </c>
      <c r="H11" s="8"/>
    </row>
    <row r="12" spans="1:8" x14ac:dyDescent="0.35">
      <c r="A12" s="3" t="s">
        <v>2</v>
      </c>
      <c r="B12" s="7">
        <v>0.5</v>
      </c>
      <c r="C12" s="7">
        <v>0.5</v>
      </c>
      <c r="D12" s="7">
        <v>0.5</v>
      </c>
      <c r="E12" s="7">
        <v>0.5</v>
      </c>
      <c r="F12" s="7">
        <v>0.5</v>
      </c>
      <c r="G12" s="7">
        <v>0.5</v>
      </c>
      <c r="H12" s="8"/>
    </row>
    <row r="13" spans="1:8" ht="14.5" customHeight="1" x14ac:dyDescent="0.35">
      <c r="A13" s="11" t="s">
        <v>4</v>
      </c>
      <c r="B13" s="12">
        <v>0</v>
      </c>
      <c r="C13" s="12">
        <v>1.2</v>
      </c>
      <c r="D13" s="12">
        <v>2</v>
      </c>
      <c r="E13" s="12">
        <v>2</v>
      </c>
      <c r="F13" s="12">
        <v>4</v>
      </c>
      <c r="G13" s="12">
        <v>4</v>
      </c>
      <c r="H13" s="8"/>
    </row>
    <row r="14" spans="1:8" x14ac:dyDescent="0.35">
      <c r="A14" s="16" t="s">
        <v>17</v>
      </c>
      <c r="B14" s="13">
        <f>B6-B11-B12-B13</f>
        <v>12.324999999999999</v>
      </c>
      <c r="C14" s="13">
        <f t="shared" ref="C14:G14" si="1">C6-C11-C12-C13</f>
        <v>11.125</v>
      </c>
      <c r="D14" s="13">
        <f t="shared" si="1"/>
        <v>10.324999999999999</v>
      </c>
      <c r="E14" s="13">
        <f t="shared" si="1"/>
        <v>10.324999999999999</v>
      </c>
      <c r="F14" s="13">
        <f t="shared" si="1"/>
        <v>8.3249999999999993</v>
      </c>
      <c r="G14" s="13">
        <f t="shared" si="1"/>
        <v>8.3249999999999993</v>
      </c>
      <c r="H14" s="8"/>
    </row>
    <row r="15" spans="1:8" x14ac:dyDescent="0.35">
      <c r="A15" s="11" t="s">
        <v>5</v>
      </c>
      <c r="B15" s="12">
        <v>0.6</v>
      </c>
      <c r="C15" s="12">
        <v>0.6</v>
      </c>
      <c r="D15" s="12">
        <v>0.6</v>
      </c>
      <c r="E15" s="12">
        <v>1</v>
      </c>
      <c r="F15" s="12">
        <v>0.6</v>
      </c>
      <c r="G15" s="12">
        <v>1</v>
      </c>
      <c r="H15" s="8"/>
    </row>
    <row r="16" spans="1:8" x14ac:dyDescent="0.35">
      <c r="A16" s="17" t="s">
        <v>6</v>
      </c>
      <c r="B16" s="5">
        <v>0.2</v>
      </c>
      <c r="C16" s="5">
        <v>0.2</v>
      </c>
      <c r="D16" s="5">
        <v>0.2</v>
      </c>
      <c r="E16" s="5">
        <v>0.2</v>
      </c>
      <c r="F16" s="5">
        <v>0.2</v>
      </c>
      <c r="G16" s="5">
        <v>0.2</v>
      </c>
      <c r="H16" s="8"/>
    </row>
    <row r="17" spans="1:8" x14ac:dyDescent="0.35">
      <c r="A17" s="14" t="s">
        <v>12</v>
      </c>
      <c r="B17" s="13">
        <f t="shared" ref="B17:G17" si="2">B14-B15-B16</f>
        <v>11.525</v>
      </c>
      <c r="C17" s="13">
        <f t="shared" si="2"/>
        <v>10.325000000000001</v>
      </c>
      <c r="D17" s="13">
        <f t="shared" si="2"/>
        <v>9.5250000000000004</v>
      </c>
      <c r="E17" s="13">
        <f t="shared" si="2"/>
        <v>9.125</v>
      </c>
      <c r="F17" s="13">
        <f t="shared" si="2"/>
        <v>7.5249999999999995</v>
      </c>
      <c r="G17" s="13">
        <f t="shared" si="2"/>
        <v>7.1249999999999991</v>
      </c>
      <c r="H17" s="8"/>
    </row>
    <row r="18" spans="1:8" x14ac:dyDescent="0.35">
      <c r="A18" s="17" t="s">
        <v>11</v>
      </c>
      <c r="B18" s="5">
        <v>5.3</v>
      </c>
      <c r="C18" s="5">
        <v>5.3</v>
      </c>
      <c r="D18" s="5">
        <v>5.3</v>
      </c>
      <c r="E18" s="5">
        <v>5.3</v>
      </c>
      <c r="F18" s="5">
        <v>5.3</v>
      </c>
      <c r="G18" s="5">
        <v>5.3</v>
      </c>
      <c r="H18" s="8"/>
    </row>
    <row r="19" spans="1:8" x14ac:dyDescent="0.35">
      <c r="A19" s="14" t="s">
        <v>28</v>
      </c>
      <c r="B19" s="15">
        <f>SUM(B8,B18)</f>
        <v>9.3000000000000007</v>
      </c>
      <c r="C19" s="15">
        <f>SUM(C8,C18)</f>
        <v>9.3000000000000007</v>
      </c>
      <c r="D19" s="15">
        <f>SUM(D8,D18)</f>
        <v>9.3000000000000007</v>
      </c>
      <c r="E19" s="15">
        <f>SUM(E8,E18)</f>
        <v>9.3000000000000007</v>
      </c>
      <c r="F19" s="15">
        <f>SUM(F8,F18)</f>
        <v>9.3000000000000007</v>
      </c>
      <c r="G19" s="15">
        <f>SUM(G8,G18)</f>
        <v>9.3000000000000007</v>
      </c>
      <c r="H19" s="8"/>
    </row>
    <row r="20" spans="1:8" x14ac:dyDescent="0.35">
      <c r="B20" s="8"/>
      <c r="C20" s="8"/>
      <c r="D20" s="8"/>
      <c r="E20" s="8"/>
      <c r="F20" s="8"/>
      <c r="G20" s="8"/>
      <c r="H20" s="8"/>
    </row>
    <row r="21" spans="1:8" x14ac:dyDescent="0.35">
      <c r="A21" s="10" t="s">
        <v>29</v>
      </c>
      <c r="B21" s="9">
        <f>B17-B19</f>
        <v>2.2249999999999996</v>
      </c>
      <c r="C21" s="9">
        <f>C17-C19</f>
        <v>1.0250000000000004</v>
      </c>
      <c r="D21" s="9">
        <f>D17-D19</f>
        <v>0.22499999999999964</v>
      </c>
      <c r="E21" s="9">
        <f>E17-E19</f>
        <v>-0.17500000000000071</v>
      </c>
      <c r="F21" s="9">
        <f>F17-F19</f>
        <v>-1.7750000000000012</v>
      </c>
      <c r="G21" s="9">
        <f>G17-G19</f>
        <v>-2.1750000000000016</v>
      </c>
    </row>
    <row r="24" spans="1:8" x14ac:dyDescent="0.35">
      <c r="A24" t="s">
        <v>19</v>
      </c>
    </row>
    <row r="25" spans="1:8" x14ac:dyDescent="0.35">
      <c r="A25" t="s">
        <v>20</v>
      </c>
    </row>
    <row r="26" spans="1:8" x14ac:dyDescent="0.35">
      <c r="A26" t="s">
        <v>21</v>
      </c>
    </row>
    <row r="27" spans="1:8" x14ac:dyDescent="0.35">
      <c r="A27" t="s">
        <v>22</v>
      </c>
    </row>
    <row r="28" spans="1:8" x14ac:dyDescent="0.35">
      <c r="A28" t="s">
        <v>23</v>
      </c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2022-11-18T01:10:00Z</dcterms:created>
  <dcterms:modified xsi:type="dcterms:W3CDTF">2023-02-18T22:51:31Z</dcterms:modified>
</cp:coreProperties>
</file>