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LakePowellNewBathymetry\"/>
    </mc:Choice>
  </mc:AlternateContent>
  <xr:revisionPtr revIDLastSave="0" documentId="13_ncr:1_{932A5D05-83C9-45DF-992C-B3D3065A43D2}" xr6:coauthVersionLast="47" xr6:coauthVersionMax="47" xr10:uidLastSave="{00000000-0000-0000-0000-000000000000}"/>
  <bookViews>
    <workbookView xWindow="-57720" yWindow="-1800" windowWidth="29040" windowHeight="17520" activeTab="3" xr2:uid="{00000000-000D-0000-FFFF-FFFF00000000}"/>
  </bookViews>
  <sheets>
    <sheet name="ReadMe" sheetId="3" r:id="rId1"/>
    <sheet name="2017Bathymetry" sheetId="2" r:id="rId2"/>
    <sheet name="Pre2017Bathymetry" sheetId="4" r:id="rId3"/>
    <sheet name="LakePowellLookup" sheetId="6" r:id="rId4"/>
    <sheet name="BathymetryCompar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6" l="1"/>
  <c r="E18" i="6"/>
  <c r="D22" i="6"/>
  <c r="E22" i="6" s="1"/>
  <c r="D16" i="6"/>
  <c r="E16" i="6" s="1"/>
  <c r="D17" i="6"/>
  <c r="E17" i="6" s="1"/>
  <c r="D19" i="6"/>
  <c r="E19" i="6" s="1"/>
  <c r="D20" i="6"/>
  <c r="E20" i="6" s="1"/>
  <c r="D21" i="6"/>
  <c r="E21" i="6" s="1"/>
  <c r="D15" i="6"/>
  <c r="E15" i="6" s="1"/>
  <c r="D14" i="6"/>
  <c r="E14" i="6" s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4" i="5"/>
  <c r="A342" i="5"/>
  <c r="A343" i="5"/>
  <c r="A344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K13" i="4"/>
  <c r="O13" i="4" s="1"/>
  <c r="J13" i="4"/>
  <c r="H13" i="4"/>
  <c r="G13" i="4"/>
  <c r="H12" i="4"/>
  <c r="G12" i="4"/>
  <c r="H11" i="4"/>
  <c r="G11" i="4"/>
  <c r="H10" i="4"/>
  <c r="G10" i="4"/>
  <c r="H9" i="4"/>
  <c r="G9" i="4"/>
  <c r="S8" i="4"/>
  <c r="K8" i="4"/>
  <c r="H8" i="4"/>
  <c r="G8" i="4"/>
  <c r="H7" i="4"/>
  <c r="G7" i="4"/>
  <c r="H6" i="4"/>
  <c r="G6" i="4"/>
  <c r="H5" i="4"/>
  <c r="G5" i="4"/>
  <c r="G4" i="5" l="1"/>
  <c r="L13" i="4"/>
  <c r="M13" i="4"/>
  <c r="N13" i="4"/>
  <c r="P13" i="4" l="1"/>
</calcChain>
</file>

<file path=xl/sharedStrings.xml><?xml version="1.0" encoding="utf-8"?>
<sst xmlns="http://schemas.openxmlformats.org/spreadsheetml/2006/main" count="52" uniqueCount="45">
  <si>
    <t>EQ. NUMBER</t>
  </si>
  <si>
    <t>ELEVATION (feet)</t>
  </si>
  <si>
    <t>CAPACITY (acre-feet)</t>
  </si>
  <si>
    <t>AREA (acres)</t>
  </si>
  <si>
    <r>
      <rPr>
        <sz val="10"/>
        <rFont val="Courier New"/>
        <family val="3"/>
      </rPr>
      <t>RATE COEFF
C</t>
    </r>
  </si>
  <si>
    <r>
      <rPr>
        <sz val="10"/>
        <rFont val="Courier New"/>
        <family val="3"/>
      </rPr>
      <t>CAPACITY EXP
M</t>
    </r>
  </si>
  <si>
    <t>Overivew</t>
  </si>
  <si>
    <t>Citation:</t>
  </si>
  <si>
    <t>Bradley, D., and Collins, K. (2022). "Lake Powell 2017 Area and Capacity Tables." ENV-2021-98, Reclamation. https://doi.org/10.5066/P9O3IPG3.</t>
  </si>
  <si>
    <t>This Excel workbook presents in digital format the updated Elevation-Storage-Area curves (Bathymetry) for Lake Powell in 2018 (at 1 foot increments)</t>
  </si>
  <si>
    <t>Worksheet</t>
  </si>
  <si>
    <t>Description</t>
  </si>
  <si>
    <t>2017Bathymetry</t>
  </si>
  <si>
    <t>Updated table from Bradely and Collins (2022) below</t>
  </si>
  <si>
    <t>Lake Powell Elevation-Volume-Area Relationship</t>
  </si>
  <si>
    <t>(USBR 2017, CRSS Model)</t>
  </si>
  <si>
    <t>Elevation (ft)</t>
  </si>
  <si>
    <t>Live Storage (ac-ft)</t>
  </si>
  <si>
    <t>Total Storage (ac-ft)</t>
  </si>
  <si>
    <t>Area (acres)</t>
  </si>
  <si>
    <t>Row</t>
  </si>
  <si>
    <t>Total Storage</t>
  </si>
  <si>
    <t>Elevation</t>
  </si>
  <si>
    <t>Use VLOOKUP() to find the nearest (not larger) area for a specified Total storage volume</t>
  </si>
  <si>
    <t>For example, the nearest area associated with 2,000,000 ac-ft is:</t>
  </si>
  <si>
    <t>Volume (ac-ft)</t>
  </si>
  <si>
    <t>To do more exact interpolation between the two neighboring area values:</t>
  </si>
  <si>
    <t>Volume Below</t>
  </si>
  <si>
    <t>Volume Higher</t>
  </si>
  <si>
    <t>Area Below</t>
  </si>
  <si>
    <t>Area Above</t>
  </si>
  <si>
    <t>Area Interpolated</t>
  </si>
  <si>
    <t>Pre2017Bathymetry</t>
  </si>
  <si>
    <t>Prior table exported from Colorado River Simulation System (CRSS) model</t>
  </si>
  <si>
    <t>Compare</t>
  </si>
  <si>
    <t>Pre 2017</t>
  </si>
  <si>
    <t>Active Storage (million acre-feet)</t>
  </si>
  <si>
    <t>Difference</t>
  </si>
  <si>
    <t>Volume (million acre-feet)</t>
  </si>
  <si>
    <t>Compare Pre 2017 to 2017 data as difference in active storage and difference in area</t>
  </si>
  <si>
    <t>BathymetryCompare</t>
  </si>
  <si>
    <t>Area (10,000 acres)</t>
  </si>
  <si>
    <t>Lake Powell elevation (feet)</t>
  </si>
  <si>
    <t>Lake Powell Active Storage (maf)</t>
  </si>
  <si>
    <t>%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</si>
</sst>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  <numFmt numFmtId="168" formatCode="_(* #,##0.00_);_(* \(#,##0.00\);_(* &quot;-&quot;?_);_(@_)"/>
  </numFmts>
  <fonts count="11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2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ourier New"/>
      <family val="2"/>
    </font>
    <font>
      <sz val="10"/>
      <name val="Courier New"/>
      <family val="3"/>
    </font>
    <font>
      <b/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49">
    <xf numFmtId="0" fontId="0" fillId="0" borderId="0" xfId="0" applyAlignment="1">
      <alignment horizontal="left" vertical="top"/>
    </xf>
    <xf numFmtId="164" fontId="3" fillId="0" borderId="0" xfId="0" applyNumberFormat="1" applyFont="1" applyAlignment="1">
      <alignment vertical="top" shrinkToFit="1"/>
    </xf>
    <xf numFmtId="164" fontId="3" fillId="0" borderId="2" xfId="0" applyNumberFormat="1" applyFont="1" applyBorder="1" applyAlignment="1">
      <alignment vertical="top" shrinkToFit="1"/>
    </xf>
    <xf numFmtId="1" fontId="6" fillId="0" borderId="0" xfId="0" applyNumberFormat="1" applyFont="1" applyAlignment="1">
      <alignment horizontal="left" vertical="top" indent="1" shrinkToFit="1"/>
    </xf>
    <xf numFmtId="1" fontId="6" fillId="0" borderId="0" xfId="0" applyNumberFormat="1" applyFont="1" applyAlignment="1">
      <alignment horizontal="left" vertical="top" shrinkToFit="1"/>
    </xf>
    <xf numFmtId="1" fontId="6" fillId="0" borderId="2" xfId="0" applyNumberFormat="1" applyFont="1" applyBorder="1" applyAlignment="1">
      <alignment horizontal="left" vertical="top" shrinkToFit="1"/>
    </xf>
    <xf numFmtId="0" fontId="5" fillId="0" borderId="0" xfId="0" applyFont="1" applyAlignment="1">
      <alignment horizontal="left" vertical="top"/>
    </xf>
    <xf numFmtId="1" fontId="6" fillId="0" borderId="0" xfId="0" applyNumberFormat="1" applyFont="1" applyAlignment="1">
      <alignment vertical="top" shrinkToFit="1"/>
    </xf>
    <xf numFmtId="1" fontId="6" fillId="0" borderId="2" xfId="0" applyNumberFormat="1" applyFont="1" applyBorder="1" applyAlignment="1">
      <alignment vertical="top" shrinkToFit="1"/>
    </xf>
    <xf numFmtId="1" fontId="5" fillId="0" borderId="0" xfId="0" applyNumberFormat="1" applyFont="1" applyAlignment="1">
      <alignment horizontal="left" vertical="top"/>
    </xf>
    <xf numFmtId="43" fontId="6" fillId="0" borderId="0" xfId="1" applyFont="1" applyAlignment="1">
      <alignment vertical="top" shrinkToFit="1"/>
    </xf>
    <xf numFmtId="43" fontId="6" fillId="0" borderId="2" xfId="1" applyFont="1" applyBorder="1" applyAlignment="1">
      <alignment vertical="top" shrinkToFit="1"/>
    </xf>
    <xf numFmtId="43" fontId="5" fillId="0" borderId="0" xfId="1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43" fontId="7" fillId="0" borderId="1" xfId="1" applyFont="1" applyBorder="1" applyAlignment="1">
      <alignment vertical="top" wrapText="1"/>
    </xf>
    <xf numFmtId="1" fontId="4" fillId="0" borderId="1" xfId="0" applyNumberFormat="1" applyFont="1" applyBorder="1" applyAlignment="1">
      <alignment vertical="top" wrapText="1"/>
    </xf>
    <xf numFmtId="1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165" fontId="7" fillId="0" borderId="1" xfId="1" applyNumberFormat="1" applyFont="1" applyBorder="1" applyAlignment="1">
      <alignment vertical="top" wrapText="1"/>
    </xf>
    <xf numFmtId="165" fontId="6" fillId="0" borderId="0" xfId="1" applyNumberFormat="1" applyFont="1" applyAlignment="1">
      <alignment vertical="top" shrinkToFit="1"/>
    </xf>
    <xf numFmtId="165" fontId="6" fillId="0" borderId="2" xfId="1" applyNumberFormat="1" applyFont="1" applyBorder="1" applyAlignment="1">
      <alignment vertical="top" shrinkToFit="1"/>
    </xf>
    <xf numFmtId="165" fontId="5" fillId="0" borderId="0" xfId="1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2" applyFont="1"/>
    <xf numFmtId="0" fontId="2" fillId="0" borderId="0" xfId="2"/>
    <xf numFmtId="0" fontId="9" fillId="2" borderId="0" xfId="2" applyFont="1" applyFill="1"/>
    <xf numFmtId="0" fontId="9" fillId="2" borderId="0" xfId="2" applyFont="1" applyFill="1" applyAlignment="1">
      <alignment horizontal="center"/>
    </xf>
    <xf numFmtId="166" fontId="0" fillId="0" borderId="0" xfId="3" applyNumberFormat="1" applyFont="1"/>
    <xf numFmtId="165" fontId="0" fillId="0" borderId="0" xfId="3" applyNumberFormat="1" applyFont="1"/>
    <xf numFmtId="0" fontId="2" fillId="0" borderId="0" xfId="2" applyAlignment="1">
      <alignment horizontal="center"/>
    </xf>
    <xf numFmtId="165" fontId="2" fillId="0" borderId="0" xfId="2" applyNumberFormat="1"/>
    <xf numFmtId="166" fontId="2" fillId="0" borderId="0" xfId="2" applyNumberFormat="1"/>
    <xf numFmtId="1" fontId="2" fillId="0" borderId="0" xfId="2" applyNumberFormat="1" applyAlignment="1">
      <alignment horizontal="center"/>
    </xf>
    <xf numFmtId="1" fontId="0" fillId="0" borderId="0" xfId="3" applyNumberFormat="1" applyFont="1" applyAlignment="1">
      <alignment horizontal="center"/>
    </xf>
    <xf numFmtId="165" fontId="7" fillId="0" borderId="1" xfId="1" applyNumberFormat="1" applyFont="1" applyBorder="1" applyAlignment="1">
      <alignment vertical="center" wrapText="1"/>
    </xf>
    <xf numFmtId="0" fontId="4" fillId="0" borderId="0" xfId="0" applyFont="1" applyAlignment="1">
      <alignment horizontal="left" vertical="top" wrapText="1"/>
    </xf>
    <xf numFmtId="167" fontId="0" fillId="0" borderId="0" xfId="0" applyNumberFormat="1" applyAlignment="1">
      <alignment horizontal="left" vertical="top"/>
    </xf>
    <xf numFmtId="43" fontId="0" fillId="0" borderId="0" xfId="1" applyFont="1" applyAlignment="1">
      <alignment horizontal="left" vertical="top"/>
    </xf>
    <xf numFmtId="168" fontId="0" fillId="0" borderId="0" xfId="0" applyNumberFormat="1" applyAlignment="1">
      <alignment horizontal="left" vertical="top"/>
    </xf>
    <xf numFmtId="0" fontId="1" fillId="0" borderId="0" xfId="2" applyFont="1"/>
    <xf numFmtId="0" fontId="0" fillId="0" borderId="0" xfId="0" applyAlignment="1">
      <alignment horizontal="center" vertical="top"/>
    </xf>
    <xf numFmtId="43" fontId="0" fillId="0" borderId="0" xfId="1" applyFont="1" applyAlignment="1">
      <alignment horizontal="center" vertical="top"/>
    </xf>
    <xf numFmtId="165" fontId="0" fillId="0" borderId="0" xfId="1" applyNumberFormat="1" applyFont="1" applyAlignment="1">
      <alignment horizontal="center" vertical="top"/>
    </xf>
    <xf numFmtId="0" fontId="4" fillId="0" borderId="0" xfId="0" applyFont="1" applyAlignment="1">
      <alignment horizontal="center" vertical="center" wrapText="1"/>
    </xf>
    <xf numFmtId="9" fontId="0" fillId="0" borderId="0" xfId="4" applyFont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43" fontId="0" fillId="0" borderId="0" xfId="0" applyNumberFormat="1" applyAlignment="1">
      <alignment horizontal="left" vertical="top"/>
    </xf>
    <xf numFmtId="0" fontId="8" fillId="0" borderId="0" xfId="0" applyFont="1" applyAlignment="1">
      <alignment horizontal="center" vertical="top"/>
    </xf>
  </cellXfs>
  <cellStyles count="5">
    <cellStyle name="Comma" xfId="1" builtinId="3"/>
    <cellStyle name="Comma 2" xfId="3" xr:uid="{1A668A84-30CA-4502-9CED-E499A9136D9F}"/>
    <cellStyle name="Normal" xfId="0" builtinId="0"/>
    <cellStyle name="Normal 2" xfId="2" xr:uid="{C61520BF-2936-41EE-B877-E54693A226D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Elevation-Storage</c:v>
          </c:tx>
          <c:xVal>
            <c:numRef>
              <c:f>Pre2017Bathymetry!$A$5:$A$688</c:f>
              <c:numCache>
                <c:formatCode>_(* #,##0.0_);_(* \(#,##0.0\);_(* "-"??_);_(@_)</c:formatCode>
                <c:ptCount val="684"/>
                <c:pt idx="0">
                  <c:v>3370</c:v>
                </c:pt>
                <c:pt idx="1">
                  <c:v>3370.5</c:v>
                </c:pt>
                <c:pt idx="2">
                  <c:v>3371</c:v>
                </c:pt>
                <c:pt idx="3">
                  <c:v>3371.5</c:v>
                </c:pt>
                <c:pt idx="4">
                  <c:v>3372</c:v>
                </c:pt>
                <c:pt idx="5">
                  <c:v>3372.5</c:v>
                </c:pt>
                <c:pt idx="6">
                  <c:v>3373</c:v>
                </c:pt>
                <c:pt idx="7">
                  <c:v>3373.5</c:v>
                </c:pt>
                <c:pt idx="8">
                  <c:v>3374</c:v>
                </c:pt>
                <c:pt idx="9">
                  <c:v>3374.5</c:v>
                </c:pt>
                <c:pt idx="10">
                  <c:v>3375</c:v>
                </c:pt>
                <c:pt idx="11">
                  <c:v>3375.5</c:v>
                </c:pt>
                <c:pt idx="12">
                  <c:v>3376</c:v>
                </c:pt>
                <c:pt idx="13">
                  <c:v>3376.5</c:v>
                </c:pt>
                <c:pt idx="14">
                  <c:v>3377</c:v>
                </c:pt>
                <c:pt idx="15">
                  <c:v>3377.5</c:v>
                </c:pt>
                <c:pt idx="16">
                  <c:v>3378</c:v>
                </c:pt>
                <c:pt idx="17">
                  <c:v>3378.5</c:v>
                </c:pt>
                <c:pt idx="18">
                  <c:v>3379</c:v>
                </c:pt>
                <c:pt idx="19">
                  <c:v>3379.5</c:v>
                </c:pt>
                <c:pt idx="20">
                  <c:v>3380</c:v>
                </c:pt>
                <c:pt idx="21">
                  <c:v>3380.5</c:v>
                </c:pt>
                <c:pt idx="22">
                  <c:v>3381</c:v>
                </c:pt>
                <c:pt idx="23">
                  <c:v>3381.5</c:v>
                </c:pt>
                <c:pt idx="24">
                  <c:v>3382</c:v>
                </c:pt>
                <c:pt idx="25">
                  <c:v>3382.5</c:v>
                </c:pt>
                <c:pt idx="26">
                  <c:v>3383</c:v>
                </c:pt>
                <c:pt idx="27">
                  <c:v>3383.5</c:v>
                </c:pt>
                <c:pt idx="28">
                  <c:v>3384</c:v>
                </c:pt>
                <c:pt idx="29">
                  <c:v>3384.5</c:v>
                </c:pt>
                <c:pt idx="30">
                  <c:v>3385</c:v>
                </c:pt>
                <c:pt idx="31">
                  <c:v>3385.5</c:v>
                </c:pt>
                <c:pt idx="32">
                  <c:v>3386</c:v>
                </c:pt>
                <c:pt idx="33">
                  <c:v>3386.5</c:v>
                </c:pt>
                <c:pt idx="34">
                  <c:v>3387</c:v>
                </c:pt>
                <c:pt idx="35">
                  <c:v>3387.5</c:v>
                </c:pt>
                <c:pt idx="36">
                  <c:v>3388</c:v>
                </c:pt>
                <c:pt idx="37">
                  <c:v>3388.5</c:v>
                </c:pt>
                <c:pt idx="38">
                  <c:v>3389</c:v>
                </c:pt>
                <c:pt idx="39">
                  <c:v>3389.5</c:v>
                </c:pt>
                <c:pt idx="40">
                  <c:v>3390</c:v>
                </c:pt>
                <c:pt idx="41">
                  <c:v>3390.5</c:v>
                </c:pt>
                <c:pt idx="42">
                  <c:v>3391</c:v>
                </c:pt>
                <c:pt idx="43">
                  <c:v>3391.5</c:v>
                </c:pt>
                <c:pt idx="44">
                  <c:v>3392</c:v>
                </c:pt>
                <c:pt idx="45">
                  <c:v>3392.5</c:v>
                </c:pt>
                <c:pt idx="46">
                  <c:v>3393</c:v>
                </c:pt>
                <c:pt idx="47">
                  <c:v>3393.5</c:v>
                </c:pt>
                <c:pt idx="48">
                  <c:v>3394</c:v>
                </c:pt>
                <c:pt idx="49">
                  <c:v>3394.5</c:v>
                </c:pt>
                <c:pt idx="50">
                  <c:v>3395</c:v>
                </c:pt>
                <c:pt idx="51">
                  <c:v>3395.5</c:v>
                </c:pt>
                <c:pt idx="52">
                  <c:v>3396</c:v>
                </c:pt>
                <c:pt idx="53">
                  <c:v>3396.5</c:v>
                </c:pt>
                <c:pt idx="54">
                  <c:v>3397</c:v>
                </c:pt>
                <c:pt idx="55">
                  <c:v>3397.5</c:v>
                </c:pt>
                <c:pt idx="56">
                  <c:v>3398</c:v>
                </c:pt>
                <c:pt idx="57">
                  <c:v>3398.5</c:v>
                </c:pt>
                <c:pt idx="58">
                  <c:v>3399</c:v>
                </c:pt>
                <c:pt idx="59">
                  <c:v>3399.5</c:v>
                </c:pt>
                <c:pt idx="60">
                  <c:v>3400</c:v>
                </c:pt>
                <c:pt idx="61">
                  <c:v>3400.5</c:v>
                </c:pt>
                <c:pt idx="62">
                  <c:v>3401</c:v>
                </c:pt>
                <c:pt idx="63">
                  <c:v>3401.5</c:v>
                </c:pt>
                <c:pt idx="64">
                  <c:v>3402</c:v>
                </c:pt>
                <c:pt idx="65">
                  <c:v>3402.5</c:v>
                </c:pt>
                <c:pt idx="66">
                  <c:v>3403</c:v>
                </c:pt>
                <c:pt idx="67">
                  <c:v>3403.5</c:v>
                </c:pt>
                <c:pt idx="68">
                  <c:v>3404</c:v>
                </c:pt>
                <c:pt idx="69">
                  <c:v>3404.5</c:v>
                </c:pt>
                <c:pt idx="70">
                  <c:v>3405</c:v>
                </c:pt>
                <c:pt idx="71">
                  <c:v>3405.5</c:v>
                </c:pt>
                <c:pt idx="72">
                  <c:v>3406</c:v>
                </c:pt>
                <c:pt idx="73">
                  <c:v>3406.5</c:v>
                </c:pt>
                <c:pt idx="74">
                  <c:v>3407</c:v>
                </c:pt>
                <c:pt idx="75">
                  <c:v>3407.5</c:v>
                </c:pt>
                <c:pt idx="76">
                  <c:v>3408</c:v>
                </c:pt>
                <c:pt idx="77">
                  <c:v>3408.5</c:v>
                </c:pt>
                <c:pt idx="78">
                  <c:v>3409</c:v>
                </c:pt>
                <c:pt idx="79">
                  <c:v>3409.5</c:v>
                </c:pt>
                <c:pt idx="80">
                  <c:v>3410</c:v>
                </c:pt>
                <c:pt idx="81">
                  <c:v>3410.5</c:v>
                </c:pt>
                <c:pt idx="82">
                  <c:v>3411</c:v>
                </c:pt>
                <c:pt idx="83">
                  <c:v>3411.5</c:v>
                </c:pt>
                <c:pt idx="84">
                  <c:v>3412</c:v>
                </c:pt>
                <c:pt idx="85">
                  <c:v>3412.5</c:v>
                </c:pt>
                <c:pt idx="86">
                  <c:v>3413</c:v>
                </c:pt>
                <c:pt idx="87">
                  <c:v>3413.5</c:v>
                </c:pt>
                <c:pt idx="88">
                  <c:v>3414</c:v>
                </c:pt>
                <c:pt idx="89">
                  <c:v>3414.5</c:v>
                </c:pt>
                <c:pt idx="90">
                  <c:v>3415</c:v>
                </c:pt>
                <c:pt idx="91">
                  <c:v>3415.5</c:v>
                </c:pt>
                <c:pt idx="92">
                  <c:v>3416</c:v>
                </c:pt>
                <c:pt idx="93">
                  <c:v>3416.5</c:v>
                </c:pt>
                <c:pt idx="94">
                  <c:v>3417</c:v>
                </c:pt>
                <c:pt idx="95">
                  <c:v>3417.5</c:v>
                </c:pt>
                <c:pt idx="96">
                  <c:v>3418</c:v>
                </c:pt>
                <c:pt idx="97">
                  <c:v>3418.5</c:v>
                </c:pt>
                <c:pt idx="98">
                  <c:v>3419</c:v>
                </c:pt>
                <c:pt idx="99">
                  <c:v>3419.5</c:v>
                </c:pt>
                <c:pt idx="100">
                  <c:v>3420</c:v>
                </c:pt>
                <c:pt idx="101">
                  <c:v>3420.5</c:v>
                </c:pt>
                <c:pt idx="102">
                  <c:v>3421</c:v>
                </c:pt>
                <c:pt idx="103">
                  <c:v>3421.5</c:v>
                </c:pt>
                <c:pt idx="104">
                  <c:v>3422</c:v>
                </c:pt>
                <c:pt idx="105">
                  <c:v>3422.5</c:v>
                </c:pt>
                <c:pt idx="106">
                  <c:v>3423</c:v>
                </c:pt>
                <c:pt idx="107">
                  <c:v>3423.5</c:v>
                </c:pt>
                <c:pt idx="108">
                  <c:v>3424</c:v>
                </c:pt>
                <c:pt idx="109">
                  <c:v>3424.5</c:v>
                </c:pt>
                <c:pt idx="110">
                  <c:v>3425</c:v>
                </c:pt>
                <c:pt idx="111">
                  <c:v>3425.5</c:v>
                </c:pt>
                <c:pt idx="112">
                  <c:v>3426</c:v>
                </c:pt>
                <c:pt idx="113">
                  <c:v>3426.5</c:v>
                </c:pt>
                <c:pt idx="114">
                  <c:v>3427</c:v>
                </c:pt>
                <c:pt idx="115">
                  <c:v>3427.5</c:v>
                </c:pt>
                <c:pt idx="116">
                  <c:v>3428</c:v>
                </c:pt>
                <c:pt idx="117">
                  <c:v>3428.5</c:v>
                </c:pt>
                <c:pt idx="118">
                  <c:v>3429</c:v>
                </c:pt>
                <c:pt idx="119">
                  <c:v>3429.5</c:v>
                </c:pt>
                <c:pt idx="120">
                  <c:v>3430</c:v>
                </c:pt>
                <c:pt idx="121">
                  <c:v>3430.5</c:v>
                </c:pt>
                <c:pt idx="122">
                  <c:v>3431</c:v>
                </c:pt>
                <c:pt idx="123">
                  <c:v>3431.5</c:v>
                </c:pt>
                <c:pt idx="124">
                  <c:v>3432</c:v>
                </c:pt>
                <c:pt idx="125">
                  <c:v>3432.5</c:v>
                </c:pt>
                <c:pt idx="126">
                  <c:v>3433</c:v>
                </c:pt>
                <c:pt idx="127">
                  <c:v>3433.5</c:v>
                </c:pt>
                <c:pt idx="128">
                  <c:v>3434</c:v>
                </c:pt>
                <c:pt idx="129">
                  <c:v>3434.5</c:v>
                </c:pt>
                <c:pt idx="130">
                  <c:v>3435</c:v>
                </c:pt>
                <c:pt idx="131">
                  <c:v>3435.5</c:v>
                </c:pt>
                <c:pt idx="132">
                  <c:v>3436</c:v>
                </c:pt>
                <c:pt idx="133">
                  <c:v>3436.5</c:v>
                </c:pt>
                <c:pt idx="134">
                  <c:v>3437</c:v>
                </c:pt>
                <c:pt idx="135">
                  <c:v>3437.5</c:v>
                </c:pt>
                <c:pt idx="136">
                  <c:v>3438</c:v>
                </c:pt>
                <c:pt idx="137">
                  <c:v>3438.5</c:v>
                </c:pt>
                <c:pt idx="138">
                  <c:v>3439</c:v>
                </c:pt>
                <c:pt idx="139">
                  <c:v>3439.5</c:v>
                </c:pt>
                <c:pt idx="140">
                  <c:v>3440</c:v>
                </c:pt>
                <c:pt idx="141">
                  <c:v>3440.5</c:v>
                </c:pt>
                <c:pt idx="142">
                  <c:v>3441</c:v>
                </c:pt>
                <c:pt idx="143">
                  <c:v>3441.5</c:v>
                </c:pt>
                <c:pt idx="144">
                  <c:v>3442</c:v>
                </c:pt>
                <c:pt idx="145">
                  <c:v>3442.5</c:v>
                </c:pt>
                <c:pt idx="146">
                  <c:v>3443</c:v>
                </c:pt>
                <c:pt idx="147">
                  <c:v>3443.5</c:v>
                </c:pt>
                <c:pt idx="148">
                  <c:v>3444</c:v>
                </c:pt>
                <c:pt idx="149">
                  <c:v>3444.5</c:v>
                </c:pt>
                <c:pt idx="150">
                  <c:v>3445</c:v>
                </c:pt>
                <c:pt idx="151">
                  <c:v>3445.5</c:v>
                </c:pt>
                <c:pt idx="152">
                  <c:v>3446</c:v>
                </c:pt>
                <c:pt idx="153">
                  <c:v>3446.5</c:v>
                </c:pt>
                <c:pt idx="154">
                  <c:v>3447</c:v>
                </c:pt>
                <c:pt idx="155">
                  <c:v>3447.5</c:v>
                </c:pt>
                <c:pt idx="156">
                  <c:v>3448</c:v>
                </c:pt>
                <c:pt idx="157">
                  <c:v>3448.5</c:v>
                </c:pt>
                <c:pt idx="158">
                  <c:v>3449</c:v>
                </c:pt>
                <c:pt idx="159">
                  <c:v>3449.5</c:v>
                </c:pt>
                <c:pt idx="160">
                  <c:v>3450</c:v>
                </c:pt>
                <c:pt idx="161">
                  <c:v>3450.5</c:v>
                </c:pt>
                <c:pt idx="162">
                  <c:v>3451</c:v>
                </c:pt>
                <c:pt idx="163">
                  <c:v>3451.5</c:v>
                </c:pt>
                <c:pt idx="164">
                  <c:v>3452</c:v>
                </c:pt>
                <c:pt idx="165">
                  <c:v>3452.5</c:v>
                </c:pt>
                <c:pt idx="166">
                  <c:v>3453</c:v>
                </c:pt>
                <c:pt idx="167">
                  <c:v>3453.5</c:v>
                </c:pt>
                <c:pt idx="168">
                  <c:v>3454</c:v>
                </c:pt>
                <c:pt idx="169">
                  <c:v>3454.5</c:v>
                </c:pt>
                <c:pt idx="170">
                  <c:v>3455</c:v>
                </c:pt>
                <c:pt idx="171">
                  <c:v>3455.5</c:v>
                </c:pt>
                <c:pt idx="172">
                  <c:v>3456</c:v>
                </c:pt>
                <c:pt idx="173">
                  <c:v>3456.5</c:v>
                </c:pt>
                <c:pt idx="174">
                  <c:v>3457</c:v>
                </c:pt>
                <c:pt idx="175">
                  <c:v>3457.5</c:v>
                </c:pt>
                <c:pt idx="176">
                  <c:v>3458</c:v>
                </c:pt>
                <c:pt idx="177">
                  <c:v>3458.5</c:v>
                </c:pt>
                <c:pt idx="178">
                  <c:v>3459</c:v>
                </c:pt>
                <c:pt idx="179">
                  <c:v>3459.5</c:v>
                </c:pt>
                <c:pt idx="180">
                  <c:v>3460</c:v>
                </c:pt>
                <c:pt idx="181">
                  <c:v>3460.5</c:v>
                </c:pt>
                <c:pt idx="182">
                  <c:v>3461</c:v>
                </c:pt>
                <c:pt idx="183">
                  <c:v>3461.5</c:v>
                </c:pt>
                <c:pt idx="184">
                  <c:v>3462</c:v>
                </c:pt>
                <c:pt idx="185">
                  <c:v>3462.5</c:v>
                </c:pt>
                <c:pt idx="186">
                  <c:v>3463</c:v>
                </c:pt>
                <c:pt idx="187">
                  <c:v>3463.5</c:v>
                </c:pt>
                <c:pt idx="188">
                  <c:v>3464</c:v>
                </c:pt>
                <c:pt idx="189">
                  <c:v>3464.5</c:v>
                </c:pt>
                <c:pt idx="190">
                  <c:v>3465</c:v>
                </c:pt>
                <c:pt idx="191">
                  <c:v>3465.5</c:v>
                </c:pt>
                <c:pt idx="192">
                  <c:v>3466</c:v>
                </c:pt>
                <c:pt idx="193">
                  <c:v>3466.5</c:v>
                </c:pt>
                <c:pt idx="194">
                  <c:v>3467</c:v>
                </c:pt>
                <c:pt idx="195">
                  <c:v>3467.5</c:v>
                </c:pt>
                <c:pt idx="196">
                  <c:v>3468</c:v>
                </c:pt>
                <c:pt idx="197">
                  <c:v>3468.5</c:v>
                </c:pt>
                <c:pt idx="198">
                  <c:v>3469</c:v>
                </c:pt>
                <c:pt idx="199">
                  <c:v>3469.5</c:v>
                </c:pt>
                <c:pt idx="200">
                  <c:v>3470</c:v>
                </c:pt>
                <c:pt idx="201">
                  <c:v>3470.5</c:v>
                </c:pt>
                <c:pt idx="202">
                  <c:v>3471</c:v>
                </c:pt>
                <c:pt idx="203">
                  <c:v>3471.5</c:v>
                </c:pt>
                <c:pt idx="204">
                  <c:v>3472</c:v>
                </c:pt>
                <c:pt idx="205">
                  <c:v>3472.5</c:v>
                </c:pt>
                <c:pt idx="206">
                  <c:v>3473</c:v>
                </c:pt>
                <c:pt idx="207">
                  <c:v>3473.5</c:v>
                </c:pt>
                <c:pt idx="208">
                  <c:v>3474</c:v>
                </c:pt>
                <c:pt idx="209">
                  <c:v>3474.5</c:v>
                </c:pt>
                <c:pt idx="210">
                  <c:v>3475</c:v>
                </c:pt>
                <c:pt idx="211">
                  <c:v>3475.5</c:v>
                </c:pt>
                <c:pt idx="212">
                  <c:v>3476</c:v>
                </c:pt>
                <c:pt idx="213">
                  <c:v>3476.5</c:v>
                </c:pt>
                <c:pt idx="214">
                  <c:v>3477</c:v>
                </c:pt>
                <c:pt idx="215">
                  <c:v>3477.5</c:v>
                </c:pt>
                <c:pt idx="216">
                  <c:v>3478</c:v>
                </c:pt>
                <c:pt idx="217">
                  <c:v>3478.5</c:v>
                </c:pt>
                <c:pt idx="218">
                  <c:v>3479</c:v>
                </c:pt>
                <c:pt idx="219">
                  <c:v>3479.5</c:v>
                </c:pt>
                <c:pt idx="220">
                  <c:v>3480</c:v>
                </c:pt>
                <c:pt idx="221">
                  <c:v>3480.5</c:v>
                </c:pt>
                <c:pt idx="222">
                  <c:v>3481</c:v>
                </c:pt>
                <c:pt idx="223">
                  <c:v>3481.5</c:v>
                </c:pt>
                <c:pt idx="224">
                  <c:v>3482</c:v>
                </c:pt>
                <c:pt idx="225">
                  <c:v>3482.5</c:v>
                </c:pt>
                <c:pt idx="226">
                  <c:v>3483</c:v>
                </c:pt>
                <c:pt idx="227">
                  <c:v>3483.5</c:v>
                </c:pt>
                <c:pt idx="228">
                  <c:v>3484</c:v>
                </c:pt>
                <c:pt idx="229">
                  <c:v>3484.5</c:v>
                </c:pt>
                <c:pt idx="230">
                  <c:v>3485</c:v>
                </c:pt>
                <c:pt idx="231">
                  <c:v>3485.5</c:v>
                </c:pt>
                <c:pt idx="232">
                  <c:v>3486</c:v>
                </c:pt>
                <c:pt idx="233">
                  <c:v>3486.5</c:v>
                </c:pt>
                <c:pt idx="234">
                  <c:v>3487</c:v>
                </c:pt>
                <c:pt idx="235">
                  <c:v>3487.5</c:v>
                </c:pt>
                <c:pt idx="236">
                  <c:v>3488</c:v>
                </c:pt>
                <c:pt idx="237">
                  <c:v>3488.5</c:v>
                </c:pt>
                <c:pt idx="238">
                  <c:v>3489</c:v>
                </c:pt>
                <c:pt idx="239">
                  <c:v>3489.5</c:v>
                </c:pt>
                <c:pt idx="240">
                  <c:v>3490</c:v>
                </c:pt>
                <c:pt idx="241">
                  <c:v>3490.5</c:v>
                </c:pt>
                <c:pt idx="242">
                  <c:v>3491</c:v>
                </c:pt>
                <c:pt idx="243">
                  <c:v>3491.5</c:v>
                </c:pt>
                <c:pt idx="244">
                  <c:v>3492</c:v>
                </c:pt>
                <c:pt idx="245">
                  <c:v>3492.5</c:v>
                </c:pt>
                <c:pt idx="246">
                  <c:v>3493</c:v>
                </c:pt>
                <c:pt idx="247">
                  <c:v>3493.5</c:v>
                </c:pt>
                <c:pt idx="248">
                  <c:v>3494</c:v>
                </c:pt>
                <c:pt idx="249">
                  <c:v>3494.5</c:v>
                </c:pt>
                <c:pt idx="250">
                  <c:v>3495</c:v>
                </c:pt>
                <c:pt idx="251">
                  <c:v>3495.5</c:v>
                </c:pt>
                <c:pt idx="252">
                  <c:v>3496</c:v>
                </c:pt>
                <c:pt idx="253">
                  <c:v>3496.5</c:v>
                </c:pt>
                <c:pt idx="254">
                  <c:v>3497</c:v>
                </c:pt>
                <c:pt idx="255">
                  <c:v>3497.5</c:v>
                </c:pt>
                <c:pt idx="256">
                  <c:v>3498</c:v>
                </c:pt>
                <c:pt idx="257">
                  <c:v>3498.5</c:v>
                </c:pt>
                <c:pt idx="258">
                  <c:v>3499</c:v>
                </c:pt>
                <c:pt idx="259">
                  <c:v>3499.5</c:v>
                </c:pt>
                <c:pt idx="260">
                  <c:v>3500</c:v>
                </c:pt>
                <c:pt idx="261">
                  <c:v>3500.5</c:v>
                </c:pt>
                <c:pt idx="262">
                  <c:v>3501</c:v>
                </c:pt>
                <c:pt idx="263">
                  <c:v>3501.5</c:v>
                </c:pt>
                <c:pt idx="264">
                  <c:v>3502</c:v>
                </c:pt>
                <c:pt idx="265">
                  <c:v>3502.5</c:v>
                </c:pt>
                <c:pt idx="266">
                  <c:v>3503</c:v>
                </c:pt>
                <c:pt idx="267">
                  <c:v>3503.5</c:v>
                </c:pt>
                <c:pt idx="268">
                  <c:v>3504</c:v>
                </c:pt>
                <c:pt idx="269">
                  <c:v>3504.5</c:v>
                </c:pt>
                <c:pt idx="270">
                  <c:v>3505</c:v>
                </c:pt>
                <c:pt idx="271">
                  <c:v>3505.5</c:v>
                </c:pt>
                <c:pt idx="272">
                  <c:v>3506</c:v>
                </c:pt>
                <c:pt idx="273">
                  <c:v>3506.5</c:v>
                </c:pt>
                <c:pt idx="274">
                  <c:v>3507</c:v>
                </c:pt>
                <c:pt idx="275">
                  <c:v>3507.5</c:v>
                </c:pt>
                <c:pt idx="276">
                  <c:v>3508</c:v>
                </c:pt>
                <c:pt idx="277">
                  <c:v>3508.5</c:v>
                </c:pt>
                <c:pt idx="278">
                  <c:v>3509</c:v>
                </c:pt>
                <c:pt idx="279">
                  <c:v>3509.5</c:v>
                </c:pt>
                <c:pt idx="280">
                  <c:v>3510</c:v>
                </c:pt>
                <c:pt idx="281">
                  <c:v>3510.5</c:v>
                </c:pt>
                <c:pt idx="282">
                  <c:v>3511</c:v>
                </c:pt>
                <c:pt idx="283">
                  <c:v>3511.5</c:v>
                </c:pt>
                <c:pt idx="284">
                  <c:v>3512</c:v>
                </c:pt>
                <c:pt idx="285">
                  <c:v>3512.5</c:v>
                </c:pt>
                <c:pt idx="286">
                  <c:v>3513</c:v>
                </c:pt>
                <c:pt idx="287">
                  <c:v>3513.5</c:v>
                </c:pt>
                <c:pt idx="288">
                  <c:v>3514</c:v>
                </c:pt>
                <c:pt idx="289">
                  <c:v>3514.5</c:v>
                </c:pt>
                <c:pt idx="290">
                  <c:v>3515</c:v>
                </c:pt>
                <c:pt idx="291">
                  <c:v>3515.5</c:v>
                </c:pt>
                <c:pt idx="292">
                  <c:v>3516</c:v>
                </c:pt>
                <c:pt idx="293">
                  <c:v>3516.5</c:v>
                </c:pt>
                <c:pt idx="294">
                  <c:v>3517</c:v>
                </c:pt>
                <c:pt idx="295">
                  <c:v>3517.5</c:v>
                </c:pt>
                <c:pt idx="296">
                  <c:v>3518</c:v>
                </c:pt>
                <c:pt idx="297">
                  <c:v>3518.5</c:v>
                </c:pt>
                <c:pt idx="298">
                  <c:v>3519</c:v>
                </c:pt>
                <c:pt idx="299">
                  <c:v>3519.5</c:v>
                </c:pt>
                <c:pt idx="300">
                  <c:v>3520</c:v>
                </c:pt>
                <c:pt idx="301">
                  <c:v>3520.5</c:v>
                </c:pt>
                <c:pt idx="302">
                  <c:v>3521</c:v>
                </c:pt>
                <c:pt idx="303">
                  <c:v>3521.5</c:v>
                </c:pt>
                <c:pt idx="304">
                  <c:v>3522</c:v>
                </c:pt>
                <c:pt idx="305">
                  <c:v>3522.5</c:v>
                </c:pt>
                <c:pt idx="306">
                  <c:v>3523</c:v>
                </c:pt>
                <c:pt idx="307">
                  <c:v>3523.5</c:v>
                </c:pt>
                <c:pt idx="308">
                  <c:v>3524</c:v>
                </c:pt>
                <c:pt idx="309">
                  <c:v>3524.5</c:v>
                </c:pt>
                <c:pt idx="310">
                  <c:v>3525</c:v>
                </c:pt>
                <c:pt idx="311">
                  <c:v>3525.5</c:v>
                </c:pt>
                <c:pt idx="312">
                  <c:v>3526</c:v>
                </c:pt>
                <c:pt idx="313">
                  <c:v>3526.5</c:v>
                </c:pt>
                <c:pt idx="314">
                  <c:v>3527</c:v>
                </c:pt>
                <c:pt idx="315">
                  <c:v>3527.5</c:v>
                </c:pt>
                <c:pt idx="316">
                  <c:v>3528</c:v>
                </c:pt>
                <c:pt idx="317">
                  <c:v>3528.5</c:v>
                </c:pt>
                <c:pt idx="318">
                  <c:v>3529</c:v>
                </c:pt>
                <c:pt idx="319">
                  <c:v>3529.5</c:v>
                </c:pt>
                <c:pt idx="320">
                  <c:v>3530</c:v>
                </c:pt>
                <c:pt idx="321">
                  <c:v>3530.5</c:v>
                </c:pt>
                <c:pt idx="322">
                  <c:v>3531</c:v>
                </c:pt>
                <c:pt idx="323">
                  <c:v>3531.5</c:v>
                </c:pt>
                <c:pt idx="324">
                  <c:v>3532</c:v>
                </c:pt>
                <c:pt idx="325">
                  <c:v>3532.5</c:v>
                </c:pt>
                <c:pt idx="326">
                  <c:v>3533</c:v>
                </c:pt>
                <c:pt idx="327">
                  <c:v>3533.5</c:v>
                </c:pt>
                <c:pt idx="328">
                  <c:v>3534</c:v>
                </c:pt>
                <c:pt idx="329">
                  <c:v>3534.5</c:v>
                </c:pt>
                <c:pt idx="330">
                  <c:v>3535</c:v>
                </c:pt>
                <c:pt idx="331">
                  <c:v>3535.5</c:v>
                </c:pt>
                <c:pt idx="332">
                  <c:v>3536</c:v>
                </c:pt>
                <c:pt idx="333">
                  <c:v>3536.5</c:v>
                </c:pt>
                <c:pt idx="334">
                  <c:v>3537</c:v>
                </c:pt>
                <c:pt idx="335">
                  <c:v>3537.5</c:v>
                </c:pt>
                <c:pt idx="336">
                  <c:v>3538</c:v>
                </c:pt>
                <c:pt idx="337">
                  <c:v>3538.5</c:v>
                </c:pt>
                <c:pt idx="338">
                  <c:v>3539</c:v>
                </c:pt>
                <c:pt idx="339">
                  <c:v>3539.5</c:v>
                </c:pt>
                <c:pt idx="340">
                  <c:v>3540</c:v>
                </c:pt>
                <c:pt idx="341">
                  <c:v>3540.5</c:v>
                </c:pt>
                <c:pt idx="342">
                  <c:v>3541</c:v>
                </c:pt>
                <c:pt idx="343">
                  <c:v>3541.5</c:v>
                </c:pt>
                <c:pt idx="344">
                  <c:v>3542</c:v>
                </c:pt>
                <c:pt idx="345">
                  <c:v>3542.5</c:v>
                </c:pt>
                <c:pt idx="346">
                  <c:v>3543</c:v>
                </c:pt>
                <c:pt idx="347">
                  <c:v>3543.5</c:v>
                </c:pt>
                <c:pt idx="348">
                  <c:v>3544</c:v>
                </c:pt>
                <c:pt idx="349">
                  <c:v>3544.5</c:v>
                </c:pt>
                <c:pt idx="350">
                  <c:v>3545</c:v>
                </c:pt>
                <c:pt idx="351">
                  <c:v>3545.5</c:v>
                </c:pt>
                <c:pt idx="352">
                  <c:v>3546</c:v>
                </c:pt>
                <c:pt idx="353">
                  <c:v>3546.5</c:v>
                </c:pt>
                <c:pt idx="354">
                  <c:v>3547</c:v>
                </c:pt>
                <c:pt idx="355">
                  <c:v>3547.5</c:v>
                </c:pt>
                <c:pt idx="356">
                  <c:v>3548</c:v>
                </c:pt>
                <c:pt idx="357">
                  <c:v>3548.5</c:v>
                </c:pt>
                <c:pt idx="358">
                  <c:v>3549</c:v>
                </c:pt>
                <c:pt idx="359">
                  <c:v>3549.5</c:v>
                </c:pt>
                <c:pt idx="360">
                  <c:v>3550</c:v>
                </c:pt>
                <c:pt idx="361">
                  <c:v>3550.5</c:v>
                </c:pt>
                <c:pt idx="362">
                  <c:v>3551</c:v>
                </c:pt>
                <c:pt idx="363">
                  <c:v>3551.5</c:v>
                </c:pt>
                <c:pt idx="364">
                  <c:v>3552</c:v>
                </c:pt>
                <c:pt idx="365">
                  <c:v>3552.5</c:v>
                </c:pt>
                <c:pt idx="366">
                  <c:v>3553</c:v>
                </c:pt>
                <c:pt idx="367">
                  <c:v>3553.5</c:v>
                </c:pt>
                <c:pt idx="368">
                  <c:v>3554</c:v>
                </c:pt>
                <c:pt idx="369">
                  <c:v>3554.5</c:v>
                </c:pt>
                <c:pt idx="370">
                  <c:v>3555</c:v>
                </c:pt>
                <c:pt idx="371">
                  <c:v>3555.5</c:v>
                </c:pt>
                <c:pt idx="372">
                  <c:v>3556</c:v>
                </c:pt>
                <c:pt idx="373">
                  <c:v>3556.5</c:v>
                </c:pt>
                <c:pt idx="374">
                  <c:v>3557</c:v>
                </c:pt>
                <c:pt idx="375">
                  <c:v>3557.5</c:v>
                </c:pt>
                <c:pt idx="376">
                  <c:v>3558</c:v>
                </c:pt>
                <c:pt idx="377">
                  <c:v>3558.5</c:v>
                </c:pt>
                <c:pt idx="378">
                  <c:v>3559</c:v>
                </c:pt>
                <c:pt idx="379">
                  <c:v>3559.5</c:v>
                </c:pt>
                <c:pt idx="380">
                  <c:v>3560</c:v>
                </c:pt>
                <c:pt idx="381">
                  <c:v>3560.5</c:v>
                </c:pt>
                <c:pt idx="382">
                  <c:v>3561</c:v>
                </c:pt>
                <c:pt idx="383">
                  <c:v>3561.5</c:v>
                </c:pt>
                <c:pt idx="384">
                  <c:v>3562</c:v>
                </c:pt>
                <c:pt idx="385">
                  <c:v>3562.5</c:v>
                </c:pt>
                <c:pt idx="386">
                  <c:v>3563</c:v>
                </c:pt>
                <c:pt idx="387">
                  <c:v>3563.5</c:v>
                </c:pt>
                <c:pt idx="388">
                  <c:v>3564</c:v>
                </c:pt>
                <c:pt idx="389">
                  <c:v>3564.5</c:v>
                </c:pt>
                <c:pt idx="390">
                  <c:v>3565</c:v>
                </c:pt>
                <c:pt idx="391">
                  <c:v>3565.5</c:v>
                </c:pt>
                <c:pt idx="392">
                  <c:v>3566</c:v>
                </c:pt>
                <c:pt idx="393">
                  <c:v>3566.5</c:v>
                </c:pt>
                <c:pt idx="394">
                  <c:v>3567</c:v>
                </c:pt>
                <c:pt idx="395">
                  <c:v>3567.5</c:v>
                </c:pt>
                <c:pt idx="396">
                  <c:v>3568</c:v>
                </c:pt>
                <c:pt idx="397">
                  <c:v>3568.5</c:v>
                </c:pt>
                <c:pt idx="398">
                  <c:v>3569</c:v>
                </c:pt>
                <c:pt idx="399">
                  <c:v>3569.5</c:v>
                </c:pt>
                <c:pt idx="400">
                  <c:v>3570</c:v>
                </c:pt>
                <c:pt idx="401">
                  <c:v>3570.5</c:v>
                </c:pt>
                <c:pt idx="402">
                  <c:v>3571</c:v>
                </c:pt>
                <c:pt idx="403">
                  <c:v>3571.5</c:v>
                </c:pt>
                <c:pt idx="404">
                  <c:v>3572</c:v>
                </c:pt>
                <c:pt idx="405">
                  <c:v>3572.5</c:v>
                </c:pt>
                <c:pt idx="406">
                  <c:v>3573</c:v>
                </c:pt>
                <c:pt idx="407">
                  <c:v>3573.5</c:v>
                </c:pt>
                <c:pt idx="408">
                  <c:v>3574</c:v>
                </c:pt>
                <c:pt idx="409">
                  <c:v>3574.5</c:v>
                </c:pt>
                <c:pt idx="410">
                  <c:v>3575</c:v>
                </c:pt>
                <c:pt idx="411">
                  <c:v>3575.5</c:v>
                </c:pt>
                <c:pt idx="412">
                  <c:v>3576</c:v>
                </c:pt>
                <c:pt idx="413">
                  <c:v>3576.5</c:v>
                </c:pt>
                <c:pt idx="414">
                  <c:v>3577</c:v>
                </c:pt>
                <c:pt idx="415">
                  <c:v>3577.5</c:v>
                </c:pt>
                <c:pt idx="416">
                  <c:v>3578</c:v>
                </c:pt>
                <c:pt idx="417">
                  <c:v>3578.5</c:v>
                </c:pt>
                <c:pt idx="418">
                  <c:v>3579</c:v>
                </c:pt>
                <c:pt idx="419">
                  <c:v>3579.5</c:v>
                </c:pt>
                <c:pt idx="420">
                  <c:v>3580</c:v>
                </c:pt>
                <c:pt idx="421">
                  <c:v>3580.5</c:v>
                </c:pt>
                <c:pt idx="422">
                  <c:v>3581</c:v>
                </c:pt>
                <c:pt idx="423">
                  <c:v>3581.5</c:v>
                </c:pt>
                <c:pt idx="424">
                  <c:v>3582</c:v>
                </c:pt>
                <c:pt idx="425">
                  <c:v>3582.5</c:v>
                </c:pt>
                <c:pt idx="426">
                  <c:v>3583</c:v>
                </c:pt>
                <c:pt idx="427">
                  <c:v>3583.5</c:v>
                </c:pt>
                <c:pt idx="428">
                  <c:v>3584</c:v>
                </c:pt>
                <c:pt idx="429">
                  <c:v>3584.5</c:v>
                </c:pt>
                <c:pt idx="430">
                  <c:v>3585</c:v>
                </c:pt>
                <c:pt idx="431">
                  <c:v>3585.5</c:v>
                </c:pt>
                <c:pt idx="432">
                  <c:v>3586</c:v>
                </c:pt>
                <c:pt idx="433">
                  <c:v>3586.5</c:v>
                </c:pt>
                <c:pt idx="434">
                  <c:v>3587</c:v>
                </c:pt>
                <c:pt idx="435">
                  <c:v>3587.5</c:v>
                </c:pt>
                <c:pt idx="436">
                  <c:v>3588</c:v>
                </c:pt>
                <c:pt idx="437">
                  <c:v>3588.5</c:v>
                </c:pt>
                <c:pt idx="438">
                  <c:v>3589</c:v>
                </c:pt>
                <c:pt idx="439">
                  <c:v>3589.5</c:v>
                </c:pt>
                <c:pt idx="440">
                  <c:v>3590</c:v>
                </c:pt>
                <c:pt idx="441">
                  <c:v>3590.5</c:v>
                </c:pt>
                <c:pt idx="442">
                  <c:v>3591</c:v>
                </c:pt>
                <c:pt idx="443">
                  <c:v>3591.5</c:v>
                </c:pt>
                <c:pt idx="444">
                  <c:v>3592</c:v>
                </c:pt>
                <c:pt idx="445">
                  <c:v>3592.5</c:v>
                </c:pt>
                <c:pt idx="446">
                  <c:v>3593</c:v>
                </c:pt>
                <c:pt idx="447">
                  <c:v>3593.5</c:v>
                </c:pt>
                <c:pt idx="448">
                  <c:v>3594</c:v>
                </c:pt>
                <c:pt idx="449">
                  <c:v>3594.5</c:v>
                </c:pt>
                <c:pt idx="450">
                  <c:v>3595</c:v>
                </c:pt>
                <c:pt idx="451">
                  <c:v>3595.5</c:v>
                </c:pt>
                <c:pt idx="452">
                  <c:v>3596</c:v>
                </c:pt>
                <c:pt idx="453">
                  <c:v>3596.5</c:v>
                </c:pt>
                <c:pt idx="454">
                  <c:v>3597</c:v>
                </c:pt>
                <c:pt idx="455">
                  <c:v>3597.5</c:v>
                </c:pt>
                <c:pt idx="456">
                  <c:v>3598</c:v>
                </c:pt>
                <c:pt idx="457">
                  <c:v>3598.5</c:v>
                </c:pt>
                <c:pt idx="458">
                  <c:v>3599</c:v>
                </c:pt>
                <c:pt idx="459">
                  <c:v>3599.5</c:v>
                </c:pt>
                <c:pt idx="460">
                  <c:v>3600</c:v>
                </c:pt>
                <c:pt idx="461">
                  <c:v>3600.5</c:v>
                </c:pt>
                <c:pt idx="462">
                  <c:v>3601</c:v>
                </c:pt>
                <c:pt idx="463">
                  <c:v>3601.5</c:v>
                </c:pt>
                <c:pt idx="464">
                  <c:v>3602</c:v>
                </c:pt>
                <c:pt idx="465">
                  <c:v>3602.5</c:v>
                </c:pt>
                <c:pt idx="466">
                  <c:v>3603</c:v>
                </c:pt>
                <c:pt idx="467">
                  <c:v>3603.5</c:v>
                </c:pt>
                <c:pt idx="468">
                  <c:v>3604</c:v>
                </c:pt>
                <c:pt idx="469">
                  <c:v>3604.5</c:v>
                </c:pt>
                <c:pt idx="470">
                  <c:v>3605</c:v>
                </c:pt>
                <c:pt idx="471">
                  <c:v>3605.5</c:v>
                </c:pt>
                <c:pt idx="472">
                  <c:v>3606</c:v>
                </c:pt>
                <c:pt idx="473">
                  <c:v>3606.5</c:v>
                </c:pt>
                <c:pt idx="474">
                  <c:v>3607</c:v>
                </c:pt>
                <c:pt idx="475">
                  <c:v>3607.5</c:v>
                </c:pt>
                <c:pt idx="476">
                  <c:v>3608</c:v>
                </c:pt>
                <c:pt idx="477">
                  <c:v>3608.5</c:v>
                </c:pt>
                <c:pt idx="478">
                  <c:v>3609</c:v>
                </c:pt>
                <c:pt idx="479">
                  <c:v>3609.5</c:v>
                </c:pt>
                <c:pt idx="480">
                  <c:v>3610</c:v>
                </c:pt>
                <c:pt idx="481">
                  <c:v>3610.5</c:v>
                </c:pt>
                <c:pt idx="482">
                  <c:v>3611</c:v>
                </c:pt>
                <c:pt idx="483">
                  <c:v>3611.5</c:v>
                </c:pt>
                <c:pt idx="484">
                  <c:v>3612</c:v>
                </c:pt>
                <c:pt idx="485">
                  <c:v>3612.5</c:v>
                </c:pt>
                <c:pt idx="486">
                  <c:v>3613</c:v>
                </c:pt>
                <c:pt idx="487">
                  <c:v>3613.5</c:v>
                </c:pt>
                <c:pt idx="488">
                  <c:v>3614</c:v>
                </c:pt>
                <c:pt idx="489">
                  <c:v>3614.5</c:v>
                </c:pt>
                <c:pt idx="490">
                  <c:v>3615</c:v>
                </c:pt>
                <c:pt idx="491">
                  <c:v>3615.5</c:v>
                </c:pt>
                <c:pt idx="492">
                  <c:v>3616</c:v>
                </c:pt>
                <c:pt idx="493">
                  <c:v>3616.5</c:v>
                </c:pt>
                <c:pt idx="494">
                  <c:v>3617</c:v>
                </c:pt>
                <c:pt idx="495">
                  <c:v>3617.5</c:v>
                </c:pt>
                <c:pt idx="496">
                  <c:v>3618</c:v>
                </c:pt>
                <c:pt idx="497">
                  <c:v>3618.5</c:v>
                </c:pt>
                <c:pt idx="498">
                  <c:v>3619</c:v>
                </c:pt>
                <c:pt idx="499">
                  <c:v>3619.5</c:v>
                </c:pt>
                <c:pt idx="500">
                  <c:v>3620</c:v>
                </c:pt>
                <c:pt idx="501">
                  <c:v>3620.5</c:v>
                </c:pt>
                <c:pt idx="502">
                  <c:v>3621</c:v>
                </c:pt>
                <c:pt idx="503">
                  <c:v>3621.5</c:v>
                </c:pt>
                <c:pt idx="504">
                  <c:v>3622</c:v>
                </c:pt>
                <c:pt idx="505">
                  <c:v>3622.5</c:v>
                </c:pt>
                <c:pt idx="506">
                  <c:v>3623</c:v>
                </c:pt>
                <c:pt idx="507">
                  <c:v>3623.5</c:v>
                </c:pt>
                <c:pt idx="508">
                  <c:v>3624</c:v>
                </c:pt>
                <c:pt idx="509">
                  <c:v>3624.5</c:v>
                </c:pt>
                <c:pt idx="510">
                  <c:v>3625</c:v>
                </c:pt>
                <c:pt idx="511">
                  <c:v>3625.5</c:v>
                </c:pt>
                <c:pt idx="512">
                  <c:v>3626</c:v>
                </c:pt>
                <c:pt idx="513">
                  <c:v>3626.5</c:v>
                </c:pt>
                <c:pt idx="514">
                  <c:v>3627</c:v>
                </c:pt>
                <c:pt idx="515">
                  <c:v>3627.5</c:v>
                </c:pt>
                <c:pt idx="516">
                  <c:v>3628</c:v>
                </c:pt>
                <c:pt idx="517">
                  <c:v>3628.5</c:v>
                </c:pt>
                <c:pt idx="518">
                  <c:v>3629</c:v>
                </c:pt>
                <c:pt idx="519">
                  <c:v>3629.5</c:v>
                </c:pt>
                <c:pt idx="520">
                  <c:v>3630</c:v>
                </c:pt>
                <c:pt idx="521">
                  <c:v>3630.5</c:v>
                </c:pt>
                <c:pt idx="522">
                  <c:v>3631</c:v>
                </c:pt>
                <c:pt idx="523">
                  <c:v>3631.5</c:v>
                </c:pt>
                <c:pt idx="524">
                  <c:v>3632</c:v>
                </c:pt>
                <c:pt idx="525">
                  <c:v>3632.5</c:v>
                </c:pt>
                <c:pt idx="526">
                  <c:v>3633</c:v>
                </c:pt>
                <c:pt idx="527">
                  <c:v>3633.5</c:v>
                </c:pt>
                <c:pt idx="528">
                  <c:v>3634</c:v>
                </c:pt>
                <c:pt idx="529">
                  <c:v>3634.5</c:v>
                </c:pt>
                <c:pt idx="530">
                  <c:v>3635</c:v>
                </c:pt>
                <c:pt idx="531">
                  <c:v>3635.5</c:v>
                </c:pt>
                <c:pt idx="532">
                  <c:v>3636</c:v>
                </c:pt>
                <c:pt idx="533">
                  <c:v>3636.5</c:v>
                </c:pt>
                <c:pt idx="534">
                  <c:v>3637</c:v>
                </c:pt>
                <c:pt idx="535">
                  <c:v>3637.5</c:v>
                </c:pt>
                <c:pt idx="536">
                  <c:v>3638</c:v>
                </c:pt>
                <c:pt idx="537">
                  <c:v>3638.5</c:v>
                </c:pt>
                <c:pt idx="538">
                  <c:v>3639</c:v>
                </c:pt>
                <c:pt idx="539">
                  <c:v>3639.5</c:v>
                </c:pt>
                <c:pt idx="540">
                  <c:v>3640</c:v>
                </c:pt>
                <c:pt idx="541">
                  <c:v>3640.5</c:v>
                </c:pt>
                <c:pt idx="542">
                  <c:v>3641</c:v>
                </c:pt>
                <c:pt idx="543">
                  <c:v>3641.5</c:v>
                </c:pt>
                <c:pt idx="544">
                  <c:v>3642</c:v>
                </c:pt>
                <c:pt idx="545">
                  <c:v>3642.5</c:v>
                </c:pt>
                <c:pt idx="546">
                  <c:v>3643</c:v>
                </c:pt>
                <c:pt idx="547">
                  <c:v>3643.5</c:v>
                </c:pt>
                <c:pt idx="548">
                  <c:v>3644</c:v>
                </c:pt>
                <c:pt idx="549">
                  <c:v>3644.5</c:v>
                </c:pt>
                <c:pt idx="550">
                  <c:v>3645</c:v>
                </c:pt>
                <c:pt idx="551">
                  <c:v>3645.5</c:v>
                </c:pt>
                <c:pt idx="552">
                  <c:v>3646</c:v>
                </c:pt>
                <c:pt idx="553">
                  <c:v>3646.5</c:v>
                </c:pt>
                <c:pt idx="554">
                  <c:v>3647</c:v>
                </c:pt>
                <c:pt idx="555">
                  <c:v>3647.5</c:v>
                </c:pt>
                <c:pt idx="556">
                  <c:v>3648</c:v>
                </c:pt>
                <c:pt idx="557">
                  <c:v>3648.5</c:v>
                </c:pt>
                <c:pt idx="558">
                  <c:v>3649</c:v>
                </c:pt>
                <c:pt idx="559">
                  <c:v>3649.5</c:v>
                </c:pt>
                <c:pt idx="560">
                  <c:v>3650</c:v>
                </c:pt>
                <c:pt idx="561">
                  <c:v>3650.5</c:v>
                </c:pt>
                <c:pt idx="562">
                  <c:v>3651</c:v>
                </c:pt>
                <c:pt idx="563">
                  <c:v>3651.5</c:v>
                </c:pt>
                <c:pt idx="564">
                  <c:v>3652</c:v>
                </c:pt>
                <c:pt idx="565">
                  <c:v>3652.5</c:v>
                </c:pt>
                <c:pt idx="566">
                  <c:v>3653</c:v>
                </c:pt>
                <c:pt idx="567">
                  <c:v>3653.5</c:v>
                </c:pt>
                <c:pt idx="568">
                  <c:v>3654</c:v>
                </c:pt>
                <c:pt idx="569">
                  <c:v>3654.5</c:v>
                </c:pt>
                <c:pt idx="570">
                  <c:v>3655</c:v>
                </c:pt>
                <c:pt idx="571">
                  <c:v>3655.5</c:v>
                </c:pt>
                <c:pt idx="572">
                  <c:v>3656</c:v>
                </c:pt>
                <c:pt idx="573">
                  <c:v>3656.5</c:v>
                </c:pt>
                <c:pt idx="574">
                  <c:v>3657</c:v>
                </c:pt>
                <c:pt idx="575">
                  <c:v>3657.5</c:v>
                </c:pt>
                <c:pt idx="576">
                  <c:v>3658</c:v>
                </c:pt>
                <c:pt idx="577">
                  <c:v>3658.5</c:v>
                </c:pt>
                <c:pt idx="578">
                  <c:v>3659</c:v>
                </c:pt>
                <c:pt idx="579">
                  <c:v>3659.5</c:v>
                </c:pt>
                <c:pt idx="580">
                  <c:v>3660</c:v>
                </c:pt>
                <c:pt idx="581">
                  <c:v>3660.5</c:v>
                </c:pt>
                <c:pt idx="582">
                  <c:v>3661</c:v>
                </c:pt>
                <c:pt idx="583">
                  <c:v>3661.5</c:v>
                </c:pt>
                <c:pt idx="584">
                  <c:v>3662</c:v>
                </c:pt>
                <c:pt idx="585">
                  <c:v>3662.5</c:v>
                </c:pt>
                <c:pt idx="586">
                  <c:v>3663</c:v>
                </c:pt>
                <c:pt idx="587">
                  <c:v>3663.5</c:v>
                </c:pt>
                <c:pt idx="588">
                  <c:v>3664</c:v>
                </c:pt>
                <c:pt idx="589">
                  <c:v>3664.5</c:v>
                </c:pt>
                <c:pt idx="590">
                  <c:v>3665</c:v>
                </c:pt>
                <c:pt idx="591">
                  <c:v>3665.5</c:v>
                </c:pt>
                <c:pt idx="592">
                  <c:v>3666</c:v>
                </c:pt>
                <c:pt idx="593">
                  <c:v>3666.5</c:v>
                </c:pt>
                <c:pt idx="594">
                  <c:v>3667</c:v>
                </c:pt>
                <c:pt idx="595">
                  <c:v>3667.5</c:v>
                </c:pt>
                <c:pt idx="596">
                  <c:v>3668</c:v>
                </c:pt>
                <c:pt idx="597">
                  <c:v>3668.5</c:v>
                </c:pt>
                <c:pt idx="598">
                  <c:v>3669</c:v>
                </c:pt>
                <c:pt idx="599">
                  <c:v>3669.5</c:v>
                </c:pt>
                <c:pt idx="600">
                  <c:v>3670</c:v>
                </c:pt>
                <c:pt idx="601">
                  <c:v>3670.5</c:v>
                </c:pt>
                <c:pt idx="602">
                  <c:v>3671</c:v>
                </c:pt>
                <c:pt idx="603">
                  <c:v>3671.5</c:v>
                </c:pt>
                <c:pt idx="604">
                  <c:v>3672</c:v>
                </c:pt>
                <c:pt idx="605">
                  <c:v>3672.5</c:v>
                </c:pt>
                <c:pt idx="606">
                  <c:v>3673</c:v>
                </c:pt>
                <c:pt idx="607">
                  <c:v>3673.5</c:v>
                </c:pt>
                <c:pt idx="608">
                  <c:v>3674</c:v>
                </c:pt>
                <c:pt idx="609">
                  <c:v>3674.5</c:v>
                </c:pt>
                <c:pt idx="610">
                  <c:v>3675</c:v>
                </c:pt>
                <c:pt idx="611">
                  <c:v>3675.5</c:v>
                </c:pt>
                <c:pt idx="612">
                  <c:v>3676</c:v>
                </c:pt>
                <c:pt idx="613">
                  <c:v>3676.5</c:v>
                </c:pt>
                <c:pt idx="614">
                  <c:v>3677</c:v>
                </c:pt>
                <c:pt idx="615">
                  <c:v>3677.5</c:v>
                </c:pt>
                <c:pt idx="616">
                  <c:v>3678</c:v>
                </c:pt>
                <c:pt idx="617">
                  <c:v>3678.5</c:v>
                </c:pt>
                <c:pt idx="618">
                  <c:v>3679</c:v>
                </c:pt>
                <c:pt idx="619">
                  <c:v>3679.5</c:v>
                </c:pt>
                <c:pt idx="620">
                  <c:v>3680</c:v>
                </c:pt>
                <c:pt idx="621">
                  <c:v>3680.5</c:v>
                </c:pt>
                <c:pt idx="622">
                  <c:v>3681</c:v>
                </c:pt>
                <c:pt idx="623">
                  <c:v>3681.5</c:v>
                </c:pt>
                <c:pt idx="624">
                  <c:v>3682</c:v>
                </c:pt>
                <c:pt idx="625">
                  <c:v>3682.5</c:v>
                </c:pt>
                <c:pt idx="626">
                  <c:v>3683</c:v>
                </c:pt>
                <c:pt idx="627">
                  <c:v>3683.5</c:v>
                </c:pt>
                <c:pt idx="628">
                  <c:v>3684</c:v>
                </c:pt>
                <c:pt idx="629">
                  <c:v>3684.5</c:v>
                </c:pt>
                <c:pt idx="630">
                  <c:v>3685</c:v>
                </c:pt>
                <c:pt idx="631">
                  <c:v>3685.5</c:v>
                </c:pt>
                <c:pt idx="632">
                  <c:v>3686</c:v>
                </c:pt>
                <c:pt idx="633">
                  <c:v>3686.5</c:v>
                </c:pt>
                <c:pt idx="634">
                  <c:v>3687</c:v>
                </c:pt>
                <c:pt idx="635">
                  <c:v>3687.5</c:v>
                </c:pt>
                <c:pt idx="636">
                  <c:v>3688</c:v>
                </c:pt>
                <c:pt idx="637">
                  <c:v>3688.5</c:v>
                </c:pt>
                <c:pt idx="638">
                  <c:v>3689</c:v>
                </c:pt>
                <c:pt idx="639">
                  <c:v>3689.5</c:v>
                </c:pt>
                <c:pt idx="640">
                  <c:v>3690</c:v>
                </c:pt>
                <c:pt idx="641">
                  <c:v>3690.5</c:v>
                </c:pt>
                <c:pt idx="642">
                  <c:v>3691</c:v>
                </c:pt>
                <c:pt idx="643">
                  <c:v>3691.5</c:v>
                </c:pt>
                <c:pt idx="644">
                  <c:v>3692</c:v>
                </c:pt>
                <c:pt idx="645">
                  <c:v>3692.5</c:v>
                </c:pt>
                <c:pt idx="646">
                  <c:v>3693</c:v>
                </c:pt>
                <c:pt idx="647">
                  <c:v>3693.5</c:v>
                </c:pt>
                <c:pt idx="648">
                  <c:v>3694</c:v>
                </c:pt>
                <c:pt idx="649">
                  <c:v>3694.5</c:v>
                </c:pt>
                <c:pt idx="650">
                  <c:v>3695</c:v>
                </c:pt>
                <c:pt idx="651">
                  <c:v>3695.5</c:v>
                </c:pt>
                <c:pt idx="652">
                  <c:v>3696</c:v>
                </c:pt>
                <c:pt idx="653">
                  <c:v>3696.5</c:v>
                </c:pt>
                <c:pt idx="654">
                  <c:v>3697</c:v>
                </c:pt>
                <c:pt idx="655">
                  <c:v>3697.5</c:v>
                </c:pt>
                <c:pt idx="656">
                  <c:v>3698</c:v>
                </c:pt>
                <c:pt idx="657">
                  <c:v>3698.5</c:v>
                </c:pt>
                <c:pt idx="658">
                  <c:v>3699</c:v>
                </c:pt>
                <c:pt idx="659">
                  <c:v>3699.5</c:v>
                </c:pt>
                <c:pt idx="660">
                  <c:v>3700</c:v>
                </c:pt>
                <c:pt idx="661">
                  <c:v>3700.5</c:v>
                </c:pt>
                <c:pt idx="662">
                  <c:v>3701</c:v>
                </c:pt>
                <c:pt idx="663">
                  <c:v>3701.5</c:v>
                </c:pt>
                <c:pt idx="664">
                  <c:v>3702</c:v>
                </c:pt>
                <c:pt idx="665">
                  <c:v>3702.5</c:v>
                </c:pt>
                <c:pt idx="666">
                  <c:v>3703</c:v>
                </c:pt>
                <c:pt idx="667">
                  <c:v>3703.5</c:v>
                </c:pt>
                <c:pt idx="668">
                  <c:v>3704</c:v>
                </c:pt>
                <c:pt idx="669">
                  <c:v>3704.5</c:v>
                </c:pt>
                <c:pt idx="670">
                  <c:v>3705</c:v>
                </c:pt>
                <c:pt idx="671">
                  <c:v>3705.5</c:v>
                </c:pt>
                <c:pt idx="672">
                  <c:v>3706</c:v>
                </c:pt>
                <c:pt idx="673">
                  <c:v>3706.5</c:v>
                </c:pt>
                <c:pt idx="674">
                  <c:v>3707</c:v>
                </c:pt>
                <c:pt idx="675">
                  <c:v>3707.5</c:v>
                </c:pt>
                <c:pt idx="676">
                  <c:v>3708</c:v>
                </c:pt>
                <c:pt idx="677">
                  <c:v>3708.5</c:v>
                </c:pt>
                <c:pt idx="678">
                  <c:v>3709</c:v>
                </c:pt>
                <c:pt idx="679">
                  <c:v>3709.5</c:v>
                </c:pt>
                <c:pt idx="680">
                  <c:v>3710</c:v>
                </c:pt>
                <c:pt idx="681">
                  <c:v>3710.5</c:v>
                </c:pt>
                <c:pt idx="682">
                  <c:v>3711</c:v>
                </c:pt>
                <c:pt idx="683">
                  <c:v>3711.5</c:v>
                </c:pt>
              </c:numCache>
            </c:numRef>
          </c:xVal>
          <c:yVal>
            <c:numRef>
              <c:f>Pre2017Bathymetry!$C$5:$C$688</c:f>
              <c:numCache>
                <c:formatCode>_(* #,##0_);_(* \(#,##0\);_(* "-"??_);_(@_)</c:formatCode>
                <c:ptCount val="684"/>
                <c:pt idx="0">
                  <c:v>1895000</c:v>
                </c:pt>
                <c:pt idx="1">
                  <c:v>1905173.99</c:v>
                </c:pt>
                <c:pt idx="2">
                  <c:v>1915392.95</c:v>
                </c:pt>
                <c:pt idx="3">
                  <c:v>1925656.89</c:v>
                </c:pt>
                <c:pt idx="4">
                  <c:v>1935965.8</c:v>
                </c:pt>
                <c:pt idx="5">
                  <c:v>1946319.69</c:v>
                </c:pt>
                <c:pt idx="6">
                  <c:v>1956718.55</c:v>
                </c:pt>
                <c:pt idx="7">
                  <c:v>1967162.39</c:v>
                </c:pt>
                <c:pt idx="8">
                  <c:v>1977651.2000004</c:v>
                </c:pt>
                <c:pt idx="9">
                  <c:v>1988184.99</c:v>
                </c:pt>
                <c:pt idx="10">
                  <c:v>1998763.75</c:v>
                </c:pt>
                <c:pt idx="11">
                  <c:v>2009387.49</c:v>
                </c:pt>
                <c:pt idx="12">
                  <c:v>2020056.2</c:v>
                </c:pt>
                <c:pt idx="13">
                  <c:v>2030769.8900000001</c:v>
                </c:pt>
                <c:pt idx="14">
                  <c:v>2041528.55</c:v>
                </c:pt>
                <c:pt idx="15">
                  <c:v>2052332.19</c:v>
                </c:pt>
                <c:pt idx="16">
                  <c:v>2063180.8</c:v>
                </c:pt>
                <c:pt idx="17">
                  <c:v>2074074.3900000001</c:v>
                </c:pt>
                <c:pt idx="18">
                  <c:v>2085012.95</c:v>
                </c:pt>
                <c:pt idx="19">
                  <c:v>2095996.49</c:v>
                </c:pt>
                <c:pt idx="20">
                  <c:v>2107025</c:v>
                </c:pt>
                <c:pt idx="21">
                  <c:v>2118100.75</c:v>
                </c:pt>
                <c:pt idx="22">
                  <c:v>2129226</c:v>
                </c:pt>
                <c:pt idx="23">
                  <c:v>2140400.75</c:v>
                </c:pt>
                <c:pt idx="24">
                  <c:v>2151625</c:v>
                </c:pt>
                <c:pt idx="25">
                  <c:v>2162898.75</c:v>
                </c:pt>
                <c:pt idx="26">
                  <c:v>2174222</c:v>
                </c:pt>
                <c:pt idx="27">
                  <c:v>2185594.75</c:v>
                </c:pt>
                <c:pt idx="28">
                  <c:v>2197017</c:v>
                </c:pt>
                <c:pt idx="29">
                  <c:v>2208488.75</c:v>
                </c:pt>
                <c:pt idx="30">
                  <c:v>2220010</c:v>
                </c:pt>
                <c:pt idx="31">
                  <c:v>2231580.75</c:v>
                </c:pt>
                <c:pt idx="32">
                  <c:v>2243201</c:v>
                </c:pt>
                <c:pt idx="33">
                  <c:v>2254870.75</c:v>
                </c:pt>
                <c:pt idx="34">
                  <c:v>2266590</c:v>
                </c:pt>
                <c:pt idx="35">
                  <c:v>2278358.75</c:v>
                </c:pt>
                <c:pt idx="36">
                  <c:v>2290177</c:v>
                </c:pt>
                <c:pt idx="37">
                  <c:v>2302044.75</c:v>
                </c:pt>
                <c:pt idx="38">
                  <c:v>2313962</c:v>
                </c:pt>
                <c:pt idx="39">
                  <c:v>2325928.75</c:v>
                </c:pt>
                <c:pt idx="40">
                  <c:v>2337945</c:v>
                </c:pt>
                <c:pt idx="41">
                  <c:v>2350010.75</c:v>
                </c:pt>
                <c:pt idx="42">
                  <c:v>2362126</c:v>
                </c:pt>
                <c:pt idx="43">
                  <c:v>2374290.75</c:v>
                </c:pt>
                <c:pt idx="44">
                  <c:v>2386505</c:v>
                </c:pt>
                <c:pt idx="45">
                  <c:v>2398768.75</c:v>
                </c:pt>
                <c:pt idx="46">
                  <c:v>2411082</c:v>
                </c:pt>
                <c:pt idx="47">
                  <c:v>2423444.75</c:v>
                </c:pt>
                <c:pt idx="48">
                  <c:v>2435857</c:v>
                </c:pt>
                <c:pt idx="49">
                  <c:v>2448318.75</c:v>
                </c:pt>
                <c:pt idx="50">
                  <c:v>2460830</c:v>
                </c:pt>
                <c:pt idx="51">
                  <c:v>2473390.75</c:v>
                </c:pt>
                <c:pt idx="52">
                  <c:v>2486001</c:v>
                </c:pt>
                <c:pt idx="53">
                  <c:v>2498660.75</c:v>
                </c:pt>
                <c:pt idx="54">
                  <c:v>2511370</c:v>
                </c:pt>
                <c:pt idx="55">
                  <c:v>2524128.75</c:v>
                </c:pt>
                <c:pt idx="56">
                  <c:v>2536937</c:v>
                </c:pt>
                <c:pt idx="57">
                  <c:v>2549794.75</c:v>
                </c:pt>
                <c:pt idx="58">
                  <c:v>2562702</c:v>
                </c:pt>
                <c:pt idx="59">
                  <c:v>2575658.75</c:v>
                </c:pt>
                <c:pt idx="60">
                  <c:v>2588665</c:v>
                </c:pt>
                <c:pt idx="61">
                  <c:v>2601720.89</c:v>
                </c:pt>
                <c:pt idx="62">
                  <c:v>2614826.5699999998</c:v>
                </c:pt>
                <c:pt idx="63">
                  <c:v>2627982.04</c:v>
                </c:pt>
                <c:pt idx="64">
                  <c:v>2641187.2999999998</c:v>
                </c:pt>
                <c:pt idx="65">
                  <c:v>2654442.34</c:v>
                </c:pt>
                <c:pt idx="66">
                  <c:v>2667747.17</c:v>
                </c:pt>
                <c:pt idx="67">
                  <c:v>2681101.79</c:v>
                </c:pt>
                <c:pt idx="68">
                  <c:v>2694506.2</c:v>
                </c:pt>
                <c:pt idx="69">
                  <c:v>2707960.39</c:v>
                </c:pt>
                <c:pt idx="70">
                  <c:v>2721464.3700040001</c:v>
                </c:pt>
                <c:pt idx="71">
                  <c:v>2735018.14</c:v>
                </c:pt>
                <c:pt idx="72">
                  <c:v>2748621.700003</c:v>
                </c:pt>
                <c:pt idx="73">
                  <c:v>2762275.0400010003</c:v>
                </c:pt>
                <c:pt idx="74">
                  <c:v>2775978.1699990002</c:v>
                </c:pt>
                <c:pt idx="75">
                  <c:v>2789731.0899970001</c:v>
                </c:pt>
                <c:pt idx="76">
                  <c:v>2803533.8000019998</c:v>
                </c:pt>
                <c:pt idx="77">
                  <c:v>2817386.2900020001</c:v>
                </c:pt>
                <c:pt idx="78">
                  <c:v>2831288.5700010001</c:v>
                </c:pt>
                <c:pt idx="79">
                  <c:v>2845240.64</c:v>
                </c:pt>
                <c:pt idx="80">
                  <c:v>2859242.4999989998</c:v>
                </c:pt>
                <c:pt idx="81">
                  <c:v>2873294.1400009999</c:v>
                </c:pt>
                <c:pt idx="82">
                  <c:v>2887395.5700019998</c:v>
                </c:pt>
                <c:pt idx="83">
                  <c:v>2901546.79</c:v>
                </c:pt>
                <c:pt idx="84">
                  <c:v>2915747.8</c:v>
                </c:pt>
                <c:pt idx="85">
                  <c:v>2929998.59</c:v>
                </c:pt>
                <c:pt idx="86">
                  <c:v>2944299.17</c:v>
                </c:pt>
                <c:pt idx="87">
                  <c:v>2958649.54</c:v>
                </c:pt>
                <c:pt idx="88">
                  <c:v>2973049.7</c:v>
                </c:pt>
                <c:pt idx="89">
                  <c:v>2987499.6399999997</c:v>
                </c:pt>
                <c:pt idx="90">
                  <c:v>3001999.37</c:v>
                </c:pt>
                <c:pt idx="91">
                  <c:v>3016548.8899999997</c:v>
                </c:pt>
                <c:pt idx="92">
                  <c:v>3031148.2</c:v>
                </c:pt>
                <c:pt idx="93">
                  <c:v>3045797.29</c:v>
                </c:pt>
                <c:pt idx="94">
                  <c:v>3060496.17</c:v>
                </c:pt>
                <c:pt idx="95">
                  <c:v>3075244.84</c:v>
                </c:pt>
                <c:pt idx="96">
                  <c:v>3090043.3</c:v>
                </c:pt>
                <c:pt idx="97">
                  <c:v>3104891.54</c:v>
                </c:pt>
                <c:pt idx="98">
                  <c:v>3119789.5700000003</c:v>
                </c:pt>
                <c:pt idx="99">
                  <c:v>3134737.3899999997</c:v>
                </c:pt>
                <c:pt idx="100">
                  <c:v>3149735</c:v>
                </c:pt>
                <c:pt idx="101">
                  <c:v>3164786.59</c:v>
                </c:pt>
                <c:pt idx="102">
                  <c:v>3179896.35</c:v>
                </c:pt>
                <c:pt idx="103">
                  <c:v>3195064.29</c:v>
                </c:pt>
                <c:pt idx="104">
                  <c:v>3210290.4</c:v>
                </c:pt>
                <c:pt idx="105">
                  <c:v>3225574.69</c:v>
                </c:pt>
                <c:pt idx="106">
                  <c:v>3240917.15</c:v>
                </c:pt>
                <c:pt idx="107">
                  <c:v>3256317.79</c:v>
                </c:pt>
                <c:pt idx="108">
                  <c:v>3271776.6</c:v>
                </c:pt>
                <c:pt idx="109">
                  <c:v>3287293.59</c:v>
                </c:pt>
                <c:pt idx="110">
                  <c:v>3302868.75</c:v>
                </c:pt>
                <c:pt idx="111">
                  <c:v>3318502.09</c:v>
                </c:pt>
                <c:pt idx="112">
                  <c:v>3334193.6</c:v>
                </c:pt>
                <c:pt idx="113">
                  <c:v>3349943.29</c:v>
                </c:pt>
                <c:pt idx="114">
                  <c:v>3365751.15</c:v>
                </c:pt>
                <c:pt idx="115">
                  <c:v>3381617.19</c:v>
                </c:pt>
                <c:pt idx="116">
                  <c:v>3397541.4</c:v>
                </c:pt>
                <c:pt idx="117">
                  <c:v>3413523.79</c:v>
                </c:pt>
                <c:pt idx="118">
                  <c:v>3429564.35</c:v>
                </c:pt>
                <c:pt idx="119">
                  <c:v>3445663.09</c:v>
                </c:pt>
                <c:pt idx="120">
                  <c:v>3461820</c:v>
                </c:pt>
                <c:pt idx="121">
                  <c:v>3478035.09</c:v>
                </c:pt>
                <c:pt idx="122">
                  <c:v>3494308.35</c:v>
                </c:pt>
                <c:pt idx="123">
                  <c:v>3510639.79</c:v>
                </c:pt>
                <c:pt idx="124">
                  <c:v>3527029.4</c:v>
                </c:pt>
                <c:pt idx="125">
                  <c:v>3543477.19</c:v>
                </c:pt>
                <c:pt idx="126">
                  <c:v>3559983.15</c:v>
                </c:pt>
                <c:pt idx="127">
                  <c:v>3576547.29</c:v>
                </c:pt>
                <c:pt idx="128">
                  <c:v>3593169.6</c:v>
                </c:pt>
                <c:pt idx="129">
                  <c:v>3609850.09</c:v>
                </c:pt>
                <c:pt idx="130">
                  <c:v>3626588.75</c:v>
                </c:pt>
                <c:pt idx="131">
                  <c:v>3643385.59</c:v>
                </c:pt>
                <c:pt idx="132">
                  <c:v>3660240.6</c:v>
                </c:pt>
                <c:pt idx="133">
                  <c:v>3677153.79</c:v>
                </c:pt>
                <c:pt idx="134">
                  <c:v>3694125.15</c:v>
                </c:pt>
                <c:pt idx="135">
                  <c:v>3711154.69</c:v>
                </c:pt>
                <c:pt idx="136">
                  <c:v>3728242.4</c:v>
                </c:pt>
                <c:pt idx="137">
                  <c:v>3745388.29</c:v>
                </c:pt>
                <c:pt idx="138">
                  <c:v>3762592.35</c:v>
                </c:pt>
                <c:pt idx="139">
                  <c:v>3779854.59</c:v>
                </c:pt>
                <c:pt idx="140">
                  <c:v>3797175</c:v>
                </c:pt>
                <c:pt idx="141">
                  <c:v>3814559.8899999997</c:v>
                </c:pt>
                <c:pt idx="142">
                  <c:v>3832015.55</c:v>
                </c:pt>
                <c:pt idx="143">
                  <c:v>3849541.99</c:v>
                </c:pt>
                <c:pt idx="144">
                  <c:v>3867139.2</c:v>
                </c:pt>
                <c:pt idx="145">
                  <c:v>3884807.19</c:v>
                </c:pt>
                <c:pt idx="146">
                  <c:v>3902545.95</c:v>
                </c:pt>
                <c:pt idx="147">
                  <c:v>3920355.49</c:v>
                </c:pt>
                <c:pt idx="148">
                  <c:v>3938235.8</c:v>
                </c:pt>
                <c:pt idx="149">
                  <c:v>3956186.8899999997</c:v>
                </c:pt>
                <c:pt idx="150">
                  <c:v>3974208.75</c:v>
                </c:pt>
                <c:pt idx="151">
                  <c:v>3992301.39</c:v>
                </c:pt>
                <c:pt idx="152">
                  <c:v>4010464.8</c:v>
                </c:pt>
                <c:pt idx="153">
                  <c:v>4028698.99</c:v>
                </c:pt>
                <c:pt idx="154">
                  <c:v>4047003.95</c:v>
                </c:pt>
                <c:pt idx="155">
                  <c:v>4065379.69</c:v>
                </c:pt>
                <c:pt idx="156">
                  <c:v>4083826.2</c:v>
                </c:pt>
                <c:pt idx="157">
                  <c:v>4102343.49</c:v>
                </c:pt>
                <c:pt idx="158">
                  <c:v>4120931.55</c:v>
                </c:pt>
                <c:pt idx="159">
                  <c:v>4139590.39</c:v>
                </c:pt>
                <c:pt idx="160">
                  <c:v>4158320</c:v>
                </c:pt>
                <c:pt idx="161">
                  <c:v>4177120.39</c:v>
                </c:pt>
                <c:pt idx="162">
                  <c:v>4195991.55</c:v>
                </c:pt>
                <c:pt idx="163">
                  <c:v>4214933.49</c:v>
                </c:pt>
                <c:pt idx="164">
                  <c:v>4233946.2</c:v>
                </c:pt>
                <c:pt idx="165">
                  <c:v>4253029.6899999995</c:v>
                </c:pt>
                <c:pt idx="166">
                  <c:v>4272183.95</c:v>
                </c:pt>
                <c:pt idx="167">
                  <c:v>4291408.99</c:v>
                </c:pt>
                <c:pt idx="168">
                  <c:v>4310704.8</c:v>
                </c:pt>
                <c:pt idx="169">
                  <c:v>4330071.3900000006</c:v>
                </c:pt>
                <c:pt idx="170">
                  <c:v>4349508.75</c:v>
                </c:pt>
                <c:pt idx="171">
                  <c:v>4369016.8900000006</c:v>
                </c:pt>
                <c:pt idx="172">
                  <c:v>4388595.8</c:v>
                </c:pt>
                <c:pt idx="173">
                  <c:v>4408245.49</c:v>
                </c:pt>
                <c:pt idx="174">
                  <c:v>4427965.95</c:v>
                </c:pt>
                <c:pt idx="175">
                  <c:v>4447757.1899999995</c:v>
                </c:pt>
                <c:pt idx="176">
                  <c:v>4467619.2</c:v>
                </c:pt>
                <c:pt idx="177">
                  <c:v>4487551.99</c:v>
                </c:pt>
                <c:pt idx="178">
                  <c:v>4507555.55</c:v>
                </c:pt>
                <c:pt idx="179">
                  <c:v>4527629.8900000006</c:v>
                </c:pt>
                <c:pt idx="180">
                  <c:v>4547775</c:v>
                </c:pt>
                <c:pt idx="181">
                  <c:v>4567992.46</c:v>
                </c:pt>
                <c:pt idx="182">
                  <c:v>4588283.8499999996</c:v>
                </c:pt>
                <c:pt idx="183">
                  <c:v>4608649.16</c:v>
                </c:pt>
                <c:pt idx="184">
                  <c:v>4629088.4000000004</c:v>
                </c:pt>
                <c:pt idx="185">
                  <c:v>4649601.5600000005</c:v>
                </c:pt>
                <c:pt idx="186">
                  <c:v>4670188.6500000004</c:v>
                </c:pt>
                <c:pt idx="187">
                  <c:v>4690849.66</c:v>
                </c:pt>
                <c:pt idx="188">
                  <c:v>4711584.5999999996</c:v>
                </c:pt>
                <c:pt idx="189">
                  <c:v>4732393.46</c:v>
                </c:pt>
                <c:pt idx="190">
                  <c:v>4753276.25</c:v>
                </c:pt>
                <c:pt idx="191">
                  <c:v>4774232.96</c:v>
                </c:pt>
                <c:pt idx="192">
                  <c:v>4795263.5999999996</c:v>
                </c:pt>
                <c:pt idx="193">
                  <c:v>4816368.16</c:v>
                </c:pt>
                <c:pt idx="194">
                  <c:v>4837546.6500000004</c:v>
                </c:pt>
                <c:pt idx="195">
                  <c:v>4858799.0600000005</c:v>
                </c:pt>
                <c:pt idx="196">
                  <c:v>4880125.4000000004</c:v>
                </c:pt>
                <c:pt idx="197">
                  <c:v>4901525.66</c:v>
                </c:pt>
                <c:pt idx="198">
                  <c:v>4922999.8499999996</c:v>
                </c:pt>
                <c:pt idx="199">
                  <c:v>4944547.96</c:v>
                </c:pt>
                <c:pt idx="200">
                  <c:v>4966170</c:v>
                </c:pt>
                <c:pt idx="201">
                  <c:v>4987865.96</c:v>
                </c:pt>
                <c:pt idx="202">
                  <c:v>5009635.8499999996</c:v>
                </c:pt>
                <c:pt idx="203">
                  <c:v>5031479.66</c:v>
                </c:pt>
                <c:pt idx="204">
                  <c:v>5053397.4000000004</c:v>
                </c:pt>
                <c:pt idx="205">
                  <c:v>5075389.0600000005</c:v>
                </c:pt>
                <c:pt idx="206">
                  <c:v>5097454.6500000004</c:v>
                </c:pt>
                <c:pt idx="207">
                  <c:v>5119594.16</c:v>
                </c:pt>
                <c:pt idx="208">
                  <c:v>5141807.5999999996</c:v>
                </c:pt>
                <c:pt idx="209">
                  <c:v>5164094.96</c:v>
                </c:pt>
                <c:pt idx="210">
                  <c:v>5186456.25</c:v>
                </c:pt>
                <c:pt idx="211">
                  <c:v>5208891.46</c:v>
                </c:pt>
                <c:pt idx="212">
                  <c:v>5231400.5999999996</c:v>
                </c:pt>
                <c:pt idx="213">
                  <c:v>5253983.66</c:v>
                </c:pt>
                <c:pt idx="214">
                  <c:v>5276640.6500000004</c:v>
                </c:pt>
                <c:pt idx="215">
                  <c:v>5299371.5600000005</c:v>
                </c:pt>
                <c:pt idx="216">
                  <c:v>5322176.4000000004</c:v>
                </c:pt>
                <c:pt idx="217">
                  <c:v>5345055.16</c:v>
                </c:pt>
                <c:pt idx="218">
                  <c:v>5368007.8499999996</c:v>
                </c:pt>
                <c:pt idx="219">
                  <c:v>5391034.46</c:v>
                </c:pt>
                <c:pt idx="220">
                  <c:v>5414135</c:v>
                </c:pt>
                <c:pt idx="221">
                  <c:v>5437310.6899999995</c:v>
                </c:pt>
                <c:pt idx="222">
                  <c:v>5460562.7699999996</c:v>
                </c:pt>
                <c:pt idx="223">
                  <c:v>5483891.2400000002</c:v>
                </c:pt>
                <c:pt idx="224">
                  <c:v>5507296.0999999996</c:v>
                </c:pt>
                <c:pt idx="225">
                  <c:v>5530777.3399999999</c:v>
                </c:pt>
                <c:pt idx="226">
                  <c:v>5554334.9700000007</c:v>
                </c:pt>
                <c:pt idx="227">
                  <c:v>5577968.9900000002</c:v>
                </c:pt>
                <c:pt idx="228">
                  <c:v>5601679.4000000004</c:v>
                </c:pt>
                <c:pt idx="229">
                  <c:v>5625466.1899999995</c:v>
                </c:pt>
                <c:pt idx="230">
                  <c:v>5649329.3700000001</c:v>
                </c:pt>
                <c:pt idx="231">
                  <c:v>5673268.9399999995</c:v>
                </c:pt>
                <c:pt idx="232">
                  <c:v>5697284.9000000004</c:v>
                </c:pt>
                <c:pt idx="233">
                  <c:v>5721377.2400000002</c:v>
                </c:pt>
                <c:pt idx="234">
                  <c:v>5745545.9700000007</c:v>
                </c:pt>
                <c:pt idx="235">
                  <c:v>5769791.0899999999</c:v>
                </c:pt>
                <c:pt idx="236">
                  <c:v>5794112.5999999996</c:v>
                </c:pt>
                <c:pt idx="237">
                  <c:v>5818510.4900000002</c:v>
                </c:pt>
                <c:pt idx="238">
                  <c:v>5842984.7699999996</c:v>
                </c:pt>
                <c:pt idx="239">
                  <c:v>5867535.4399999995</c:v>
                </c:pt>
                <c:pt idx="240">
                  <c:v>5892162.5</c:v>
                </c:pt>
                <c:pt idx="241">
                  <c:v>5916865.9399999995</c:v>
                </c:pt>
                <c:pt idx="242">
                  <c:v>5941645.7699999996</c:v>
                </c:pt>
                <c:pt idx="243">
                  <c:v>5966501.9900000002</c:v>
                </c:pt>
                <c:pt idx="244">
                  <c:v>5991434.5999999996</c:v>
                </c:pt>
                <c:pt idx="245">
                  <c:v>6016443.5899999999</c:v>
                </c:pt>
                <c:pt idx="246">
                  <c:v>6041528.9700000007</c:v>
                </c:pt>
                <c:pt idx="247">
                  <c:v>6066690.7400000002</c:v>
                </c:pt>
                <c:pt idx="248">
                  <c:v>6091928.9000000004</c:v>
                </c:pt>
                <c:pt idx="249">
                  <c:v>6117243.4400000004</c:v>
                </c:pt>
                <c:pt idx="250">
                  <c:v>6142634.3700000001</c:v>
                </c:pt>
                <c:pt idx="251">
                  <c:v>6168101.6900000004</c:v>
                </c:pt>
                <c:pt idx="252">
                  <c:v>6193645.4000000004</c:v>
                </c:pt>
                <c:pt idx="253">
                  <c:v>6219265.4900000002</c:v>
                </c:pt>
                <c:pt idx="254">
                  <c:v>6244961.9699999997</c:v>
                </c:pt>
                <c:pt idx="255">
                  <c:v>6270734.8399999999</c:v>
                </c:pt>
                <c:pt idx="256">
                  <c:v>6296584.0999999996</c:v>
                </c:pt>
                <c:pt idx="257">
                  <c:v>6322509.7400000002</c:v>
                </c:pt>
                <c:pt idx="258">
                  <c:v>6348511.7699999996</c:v>
                </c:pt>
                <c:pt idx="259">
                  <c:v>6374590.1900000004</c:v>
                </c:pt>
                <c:pt idx="260">
                  <c:v>6400745</c:v>
                </c:pt>
                <c:pt idx="261">
                  <c:v>6426982.3099999996</c:v>
                </c:pt>
                <c:pt idx="262">
                  <c:v>6453308.25</c:v>
                </c:pt>
                <c:pt idx="263">
                  <c:v>6479722.8099999996</c:v>
                </c:pt>
                <c:pt idx="264">
                  <c:v>6506226</c:v>
                </c:pt>
                <c:pt idx="265">
                  <c:v>6532817.8099999996</c:v>
                </c:pt>
                <c:pt idx="266">
                  <c:v>6559498.25</c:v>
                </c:pt>
                <c:pt idx="267">
                  <c:v>6586267.3099999996</c:v>
                </c:pt>
                <c:pt idx="268">
                  <c:v>6613125</c:v>
                </c:pt>
                <c:pt idx="269">
                  <c:v>6640071.3099999996</c:v>
                </c:pt>
                <c:pt idx="270">
                  <c:v>6667106.25</c:v>
                </c:pt>
                <c:pt idx="271">
                  <c:v>6694229.8099999996</c:v>
                </c:pt>
                <c:pt idx="272">
                  <c:v>6721442</c:v>
                </c:pt>
                <c:pt idx="273">
                  <c:v>6748742.8099999996</c:v>
                </c:pt>
                <c:pt idx="274">
                  <c:v>6776132.25</c:v>
                </c:pt>
                <c:pt idx="275">
                  <c:v>6803610.3099999996</c:v>
                </c:pt>
                <c:pt idx="276">
                  <c:v>6831177</c:v>
                </c:pt>
                <c:pt idx="277">
                  <c:v>6858832.3099999996</c:v>
                </c:pt>
                <c:pt idx="278">
                  <c:v>6886576.25</c:v>
                </c:pt>
                <c:pt idx="279">
                  <c:v>6914408.8099999996</c:v>
                </c:pt>
                <c:pt idx="280">
                  <c:v>6942330</c:v>
                </c:pt>
                <c:pt idx="281">
                  <c:v>6970339.8099999996</c:v>
                </c:pt>
                <c:pt idx="282">
                  <c:v>6998438.25</c:v>
                </c:pt>
                <c:pt idx="283">
                  <c:v>7026625.3099999996</c:v>
                </c:pt>
                <c:pt idx="284">
                  <c:v>7054901</c:v>
                </c:pt>
                <c:pt idx="285">
                  <c:v>7083265.3099999996</c:v>
                </c:pt>
                <c:pt idx="286">
                  <c:v>7111718.25</c:v>
                </c:pt>
                <c:pt idx="287">
                  <c:v>7140259.8099999996</c:v>
                </c:pt>
                <c:pt idx="288">
                  <c:v>7168890</c:v>
                </c:pt>
                <c:pt idx="289">
                  <c:v>7197608.8099999996</c:v>
                </c:pt>
                <c:pt idx="290">
                  <c:v>7226416.25</c:v>
                </c:pt>
                <c:pt idx="291">
                  <c:v>7255312.3099999996</c:v>
                </c:pt>
                <c:pt idx="292">
                  <c:v>7284297</c:v>
                </c:pt>
                <c:pt idx="293">
                  <c:v>7313370.3099999996</c:v>
                </c:pt>
                <c:pt idx="294">
                  <c:v>7342532.25</c:v>
                </c:pt>
                <c:pt idx="295">
                  <c:v>7371782.8099999996</c:v>
                </c:pt>
                <c:pt idx="296">
                  <c:v>7401122</c:v>
                </c:pt>
                <c:pt idx="297">
                  <c:v>7430549.8099999996</c:v>
                </c:pt>
                <c:pt idx="298">
                  <c:v>7460066.25</c:v>
                </c:pt>
                <c:pt idx="299">
                  <c:v>7489671.3099999996</c:v>
                </c:pt>
                <c:pt idx="300">
                  <c:v>7519365</c:v>
                </c:pt>
                <c:pt idx="301">
                  <c:v>7549151.3099999996</c:v>
                </c:pt>
                <c:pt idx="302">
                  <c:v>7579034.25</c:v>
                </c:pt>
                <c:pt idx="303">
                  <c:v>7609013.8099999996</c:v>
                </c:pt>
                <c:pt idx="304">
                  <c:v>7639090</c:v>
                </c:pt>
                <c:pt idx="305">
                  <c:v>7669262.8099999996</c:v>
                </c:pt>
                <c:pt idx="306">
                  <c:v>7699532.25</c:v>
                </c:pt>
                <c:pt idx="307">
                  <c:v>7729898.3099999996</c:v>
                </c:pt>
                <c:pt idx="308">
                  <c:v>7760361</c:v>
                </c:pt>
                <c:pt idx="309">
                  <c:v>7790920.3099999996</c:v>
                </c:pt>
                <c:pt idx="310">
                  <c:v>7821576.25</c:v>
                </c:pt>
                <c:pt idx="311">
                  <c:v>7852328.8099999996</c:v>
                </c:pt>
                <c:pt idx="312">
                  <c:v>7883178</c:v>
                </c:pt>
                <c:pt idx="313">
                  <c:v>7914123.8099999996</c:v>
                </c:pt>
                <c:pt idx="314">
                  <c:v>7945166.25</c:v>
                </c:pt>
                <c:pt idx="315">
                  <c:v>7976305.3099999996</c:v>
                </c:pt>
                <c:pt idx="316">
                  <c:v>8007541</c:v>
                </c:pt>
                <c:pt idx="317">
                  <c:v>8038873.3099999996</c:v>
                </c:pt>
                <c:pt idx="318">
                  <c:v>8070302.25</c:v>
                </c:pt>
                <c:pt idx="319">
                  <c:v>8101827.8099999996</c:v>
                </c:pt>
                <c:pt idx="320">
                  <c:v>8133450</c:v>
                </c:pt>
                <c:pt idx="321">
                  <c:v>8165168.8099999996</c:v>
                </c:pt>
                <c:pt idx="322">
                  <c:v>8196984.25</c:v>
                </c:pt>
                <c:pt idx="323">
                  <c:v>8228896.3099999996</c:v>
                </c:pt>
                <c:pt idx="324">
                  <c:v>8260905</c:v>
                </c:pt>
                <c:pt idx="325">
                  <c:v>8293010.3099999996</c:v>
                </c:pt>
                <c:pt idx="326">
                  <c:v>8325212.25</c:v>
                </c:pt>
                <c:pt idx="327">
                  <c:v>8357510.8099999996</c:v>
                </c:pt>
                <c:pt idx="328">
                  <c:v>8389906</c:v>
                </c:pt>
                <c:pt idx="329">
                  <c:v>8422397.8099999987</c:v>
                </c:pt>
                <c:pt idx="330">
                  <c:v>8454986.25</c:v>
                </c:pt>
                <c:pt idx="331">
                  <c:v>8487671.3099999987</c:v>
                </c:pt>
                <c:pt idx="332">
                  <c:v>8520453</c:v>
                </c:pt>
                <c:pt idx="333">
                  <c:v>8553331.3099999987</c:v>
                </c:pt>
                <c:pt idx="334">
                  <c:v>8586306.25</c:v>
                </c:pt>
                <c:pt idx="335">
                  <c:v>8619377.8099999987</c:v>
                </c:pt>
                <c:pt idx="336">
                  <c:v>8652546</c:v>
                </c:pt>
                <c:pt idx="337">
                  <c:v>8685810.8099999987</c:v>
                </c:pt>
                <c:pt idx="338">
                  <c:v>8719172.25</c:v>
                </c:pt>
                <c:pt idx="339">
                  <c:v>8752630.3099999987</c:v>
                </c:pt>
                <c:pt idx="340">
                  <c:v>8786185</c:v>
                </c:pt>
                <c:pt idx="341">
                  <c:v>8819842.8399999999</c:v>
                </c:pt>
                <c:pt idx="342">
                  <c:v>8853610.370000001</c:v>
                </c:pt>
                <c:pt idx="343">
                  <c:v>8887487.5899999999</c:v>
                </c:pt>
                <c:pt idx="344">
                  <c:v>8921474.5</c:v>
                </c:pt>
                <c:pt idx="345">
                  <c:v>8955571.0899999999</c:v>
                </c:pt>
                <c:pt idx="346">
                  <c:v>8989777.370000001</c:v>
                </c:pt>
                <c:pt idx="347">
                  <c:v>9024093.3399999999</c:v>
                </c:pt>
                <c:pt idx="348">
                  <c:v>9058519</c:v>
                </c:pt>
                <c:pt idx="349">
                  <c:v>9093054.3399999999</c:v>
                </c:pt>
                <c:pt idx="350">
                  <c:v>9127699.370000001</c:v>
                </c:pt>
                <c:pt idx="351">
                  <c:v>9162454.0899999999</c:v>
                </c:pt>
                <c:pt idx="352">
                  <c:v>9197318.5</c:v>
                </c:pt>
                <c:pt idx="353">
                  <c:v>9232292.5899999999</c:v>
                </c:pt>
                <c:pt idx="354">
                  <c:v>9267376.370000001</c:v>
                </c:pt>
                <c:pt idx="355">
                  <c:v>9302569.8399999999</c:v>
                </c:pt>
                <c:pt idx="356">
                  <c:v>9337873</c:v>
                </c:pt>
                <c:pt idx="357">
                  <c:v>9373285.8399999999</c:v>
                </c:pt>
                <c:pt idx="358">
                  <c:v>9408808.370000001</c:v>
                </c:pt>
                <c:pt idx="359">
                  <c:v>9444440.5899999999</c:v>
                </c:pt>
                <c:pt idx="360">
                  <c:v>9480182.5</c:v>
                </c:pt>
                <c:pt idx="361">
                  <c:v>9516034.0899999999</c:v>
                </c:pt>
                <c:pt idx="362">
                  <c:v>9551995.370000001</c:v>
                </c:pt>
                <c:pt idx="363">
                  <c:v>9588066.3399999999</c:v>
                </c:pt>
                <c:pt idx="364">
                  <c:v>9624247</c:v>
                </c:pt>
                <c:pt idx="365">
                  <c:v>9660537.3399999999</c:v>
                </c:pt>
                <c:pt idx="366">
                  <c:v>9696937.370000001</c:v>
                </c:pt>
                <c:pt idx="367">
                  <c:v>9733447.0899999999</c:v>
                </c:pt>
                <c:pt idx="368">
                  <c:v>9770066.5</c:v>
                </c:pt>
                <c:pt idx="369">
                  <c:v>9806795.5899999999</c:v>
                </c:pt>
                <c:pt idx="370">
                  <c:v>9843634.370000001</c:v>
                </c:pt>
                <c:pt idx="371">
                  <c:v>9880582.8399999999</c:v>
                </c:pt>
                <c:pt idx="372">
                  <c:v>9917641</c:v>
                </c:pt>
                <c:pt idx="373">
                  <c:v>9954808.8399999999</c:v>
                </c:pt>
                <c:pt idx="374">
                  <c:v>9992086.370000001</c:v>
                </c:pt>
                <c:pt idx="375">
                  <c:v>10029473.590020001</c:v>
                </c:pt>
                <c:pt idx="376">
                  <c:v>10066970.499979999</c:v>
                </c:pt>
                <c:pt idx="377">
                  <c:v>10104577.09003</c:v>
                </c:pt>
                <c:pt idx="378">
                  <c:v>10142293.36998</c:v>
                </c:pt>
                <c:pt idx="379">
                  <c:v>10180119.34</c:v>
                </c:pt>
                <c:pt idx="380">
                  <c:v>10218054.999990001</c:v>
                </c:pt>
                <c:pt idx="381">
                  <c:v>10256106.039960001</c:v>
                </c:pt>
                <c:pt idx="382">
                  <c:v>10294278.149970001</c:v>
                </c:pt>
                <c:pt idx="383">
                  <c:v>10332571.34</c:v>
                </c:pt>
                <c:pt idx="384">
                  <c:v>10370985.599989999</c:v>
                </c:pt>
                <c:pt idx="385">
                  <c:v>10409520.939990001</c:v>
                </c:pt>
                <c:pt idx="386">
                  <c:v>10448177.349959999</c:v>
                </c:pt>
                <c:pt idx="387">
                  <c:v>10486954.84003</c:v>
                </c:pt>
                <c:pt idx="388">
                  <c:v>10525853.399970001</c:v>
                </c:pt>
                <c:pt idx="389">
                  <c:v>10564873.04001</c:v>
                </c:pt>
                <c:pt idx="390">
                  <c:v>10604013.750019999</c:v>
                </c:pt>
                <c:pt idx="391">
                  <c:v>10643275.540039999</c:v>
                </c:pt>
                <c:pt idx="392">
                  <c:v>10682658.40002</c:v>
                </c:pt>
                <c:pt idx="393">
                  <c:v>10722162.340019999</c:v>
                </c:pt>
                <c:pt idx="394">
                  <c:v>10761787.34998</c:v>
                </c:pt>
                <c:pt idx="395">
                  <c:v>10801533.439959999</c:v>
                </c:pt>
                <c:pt idx="396">
                  <c:v>10841400.59998</c:v>
                </c:pt>
                <c:pt idx="397">
                  <c:v>10881388.840019999</c:v>
                </c:pt>
                <c:pt idx="398">
                  <c:v>10921498.15002</c:v>
                </c:pt>
                <c:pt idx="399">
                  <c:v>10961728.540030001</c:v>
                </c:pt>
                <c:pt idx="400">
                  <c:v>11002080.000010001</c:v>
                </c:pt>
                <c:pt idx="401">
                  <c:v>11042552.539999999</c:v>
                </c:pt>
                <c:pt idx="402">
                  <c:v>11083146.15003</c:v>
                </c:pt>
                <c:pt idx="403">
                  <c:v>11123860.84001</c:v>
                </c:pt>
                <c:pt idx="404">
                  <c:v>11164696.600020001</c:v>
                </c:pt>
                <c:pt idx="405">
                  <c:v>11205653.43997</c:v>
                </c:pt>
                <c:pt idx="406">
                  <c:v>11246731.349959999</c:v>
                </c:pt>
                <c:pt idx="407">
                  <c:v>11287930.33997</c:v>
                </c:pt>
                <c:pt idx="408">
                  <c:v>11329250.40002</c:v>
                </c:pt>
                <c:pt idx="409">
                  <c:v>11370691.54001</c:v>
                </c:pt>
                <c:pt idx="410">
                  <c:v>11412253.75004</c:v>
                </c:pt>
                <c:pt idx="411">
                  <c:v>11453937.039999999</c:v>
                </c:pt>
                <c:pt idx="412">
                  <c:v>11495741.400010001</c:v>
                </c:pt>
                <c:pt idx="413">
                  <c:v>11537666.84003</c:v>
                </c:pt>
                <c:pt idx="414">
                  <c:v>11579713.350020001</c:v>
                </c:pt>
                <c:pt idx="415">
                  <c:v>11621880.940020001</c:v>
                </c:pt>
                <c:pt idx="416">
                  <c:v>11664169.59998</c:v>
                </c:pt>
                <c:pt idx="417">
                  <c:v>11706579.33996</c:v>
                </c:pt>
                <c:pt idx="418">
                  <c:v>11749110.14999</c:v>
                </c:pt>
                <c:pt idx="419">
                  <c:v>11791762.04002</c:v>
                </c:pt>
                <c:pt idx="420">
                  <c:v>11834535.00003</c:v>
                </c:pt>
                <c:pt idx="421">
                  <c:v>11877429.250019999</c:v>
                </c:pt>
                <c:pt idx="422">
                  <c:v>11920445</c:v>
                </c:pt>
                <c:pt idx="423">
                  <c:v>11963582.25</c:v>
                </c:pt>
                <c:pt idx="424">
                  <c:v>12006841</c:v>
                </c:pt>
                <c:pt idx="425">
                  <c:v>12050221.25</c:v>
                </c:pt>
                <c:pt idx="426">
                  <c:v>12093723</c:v>
                </c:pt>
                <c:pt idx="427">
                  <c:v>12137346.25</c:v>
                </c:pt>
                <c:pt idx="428">
                  <c:v>12181091</c:v>
                </c:pt>
                <c:pt idx="429">
                  <c:v>12224957.25</c:v>
                </c:pt>
                <c:pt idx="430">
                  <c:v>12268945</c:v>
                </c:pt>
                <c:pt idx="431">
                  <c:v>12313054.25</c:v>
                </c:pt>
                <c:pt idx="432">
                  <c:v>12357285</c:v>
                </c:pt>
                <c:pt idx="433">
                  <c:v>12401637.25</c:v>
                </c:pt>
                <c:pt idx="434">
                  <c:v>12446111</c:v>
                </c:pt>
                <c:pt idx="435">
                  <c:v>12490706.25</c:v>
                </c:pt>
                <c:pt idx="436">
                  <c:v>12535423</c:v>
                </c:pt>
                <c:pt idx="437">
                  <c:v>12580261.25</c:v>
                </c:pt>
                <c:pt idx="438">
                  <c:v>12625221</c:v>
                </c:pt>
                <c:pt idx="439">
                  <c:v>12670302.25</c:v>
                </c:pt>
                <c:pt idx="440">
                  <c:v>12715505</c:v>
                </c:pt>
                <c:pt idx="441">
                  <c:v>12760829.25</c:v>
                </c:pt>
                <c:pt idx="442">
                  <c:v>12806275</c:v>
                </c:pt>
                <c:pt idx="443">
                  <c:v>12851842.25</c:v>
                </c:pt>
                <c:pt idx="444">
                  <c:v>12897531</c:v>
                </c:pt>
                <c:pt idx="445">
                  <c:v>12943341.25</c:v>
                </c:pt>
                <c:pt idx="446">
                  <c:v>12989273</c:v>
                </c:pt>
                <c:pt idx="447">
                  <c:v>13035326.25</c:v>
                </c:pt>
                <c:pt idx="448">
                  <c:v>13081501</c:v>
                </c:pt>
                <c:pt idx="449">
                  <c:v>13127797.25</c:v>
                </c:pt>
                <c:pt idx="450">
                  <c:v>13174215</c:v>
                </c:pt>
                <c:pt idx="451">
                  <c:v>13220754.25</c:v>
                </c:pt>
                <c:pt idx="452">
                  <c:v>13267415</c:v>
                </c:pt>
                <c:pt idx="453">
                  <c:v>13314197.25</c:v>
                </c:pt>
                <c:pt idx="454">
                  <c:v>13361101</c:v>
                </c:pt>
                <c:pt idx="455">
                  <c:v>13408126.25</c:v>
                </c:pt>
                <c:pt idx="456">
                  <c:v>13455273</c:v>
                </c:pt>
                <c:pt idx="457">
                  <c:v>13502541.25</c:v>
                </c:pt>
                <c:pt idx="458">
                  <c:v>13549931</c:v>
                </c:pt>
                <c:pt idx="459">
                  <c:v>13597442.25</c:v>
                </c:pt>
                <c:pt idx="460">
                  <c:v>13645075</c:v>
                </c:pt>
                <c:pt idx="461">
                  <c:v>13692834.390000001</c:v>
                </c:pt>
                <c:pt idx="462">
                  <c:v>13740725.550000001</c:v>
                </c:pt>
                <c:pt idx="463">
                  <c:v>13788748.49</c:v>
                </c:pt>
                <c:pt idx="464">
                  <c:v>13836903.199999999</c:v>
                </c:pt>
                <c:pt idx="465">
                  <c:v>13885189.689999999</c:v>
                </c:pt>
                <c:pt idx="466">
                  <c:v>13933607.949999999</c:v>
                </c:pt>
                <c:pt idx="467">
                  <c:v>13982157.99</c:v>
                </c:pt>
                <c:pt idx="468">
                  <c:v>14030839.800000001</c:v>
                </c:pt>
                <c:pt idx="469">
                  <c:v>14079653.390000001</c:v>
                </c:pt>
                <c:pt idx="470">
                  <c:v>14128598.75</c:v>
                </c:pt>
                <c:pt idx="471">
                  <c:v>14177675.890000001</c:v>
                </c:pt>
                <c:pt idx="472">
                  <c:v>14226884.800000001</c:v>
                </c:pt>
                <c:pt idx="473">
                  <c:v>14276225.49</c:v>
                </c:pt>
                <c:pt idx="474">
                  <c:v>14325697.949999999</c:v>
                </c:pt>
                <c:pt idx="475">
                  <c:v>14375302.189999999</c:v>
                </c:pt>
                <c:pt idx="476">
                  <c:v>14425038.199999999</c:v>
                </c:pt>
                <c:pt idx="477">
                  <c:v>14474905.99</c:v>
                </c:pt>
                <c:pt idx="478">
                  <c:v>14524905.550000001</c:v>
                </c:pt>
                <c:pt idx="479">
                  <c:v>14575036.890000001</c:v>
                </c:pt>
                <c:pt idx="480">
                  <c:v>14625300</c:v>
                </c:pt>
                <c:pt idx="481">
                  <c:v>14675694.890000001</c:v>
                </c:pt>
                <c:pt idx="482">
                  <c:v>14726221.550000001</c:v>
                </c:pt>
                <c:pt idx="483">
                  <c:v>14776879.99</c:v>
                </c:pt>
                <c:pt idx="484">
                  <c:v>14827670.199999999</c:v>
                </c:pt>
                <c:pt idx="485">
                  <c:v>14878592.189999999</c:v>
                </c:pt>
                <c:pt idx="486">
                  <c:v>14929645.949999999</c:v>
                </c:pt>
                <c:pt idx="487">
                  <c:v>14980831.49</c:v>
                </c:pt>
                <c:pt idx="488">
                  <c:v>15032148.800000001</c:v>
                </c:pt>
                <c:pt idx="489">
                  <c:v>15083597.890000001</c:v>
                </c:pt>
                <c:pt idx="490">
                  <c:v>15135178.75</c:v>
                </c:pt>
                <c:pt idx="491">
                  <c:v>15186891.390000001</c:v>
                </c:pt>
                <c:pt idx="492">
                  <c:v>15238735.800000001</c:v>
                </c:pt>
                <c:pt idx="493">
                  <c:v>15290711.99</c:v>
                </c:pt>
                <c:pt idx="494">
                  <c:v>15342819.949999999</c:v>
                </c:pt>
                <c:pt idx="495">
                  <c:v>15395059.689999999</c:v>
                </c:pt>
                <c:pt idx="496">
                  <c:v>15447431.199999999</c:v>
                </c:pt>
                <c:pt idx="497">
                  <c:v>15499934.49</c:v>
                </c:pt>
                <c:pt idx="498">
                  <c:v>15552569.550000001</c:v>
                </c:pt>
                <c:pt idx="499">
                  <c:v>15605336.390000001</c:v>
                </c:pt>
                <c:pt idx="500">
                  <c:v>15658235</c:v>
                </c:pt>
                <c:pt idx="501">
                  <c:v>15711275.279999999</c:v>
                </c:pt>
                <c:pt idx="502">
                  <c:v>15764467.119999999</c:v>
                </c:pt>
                <c:pt idx="503">
                  <c:v>15817810.529999999</c:v>
                </c:pt>
                <c:pt idx="504">
                  <c:v>15871305.5</c:v>
                </c:pt>
                <c:pt idx="505">
                  <c:v>15924952.029999999</c:v>
                </c:pt>
                <c:pt idx="506">
                  <c:v>15978750.119999999</c:v>
                </c:pt>
                <c:pt idx="507">
                  <c:v>16032699.779999999</c:v>
                </c:pt>
                <c:pt idx="508">
                  <c:v>16086801</c:v>
                </c:pt>
                <c:pt idx="509">
                  <c:v>16141053.779999999</c:v>
                </c:pt>
                <c:pt idx="510">
                  <c:v>16195458.119999999</c:v>
                </c:pt>
                <c:pt idx="511">
                  <c:v>16250014.029999999</c:v>
                </c:pt>
                <c:pt idx="512">
                  <c:v>16304721.5</c:v>
                </c:pt>
                <c:pt idx="513">
                  <c:v>16359580.529999999</c:v>
                </c:pt>
                <c:pt idx="514">
                  <c:v>16414591.119999999</c:v>
                </c:pt>
                <c:pt idx="515">
                  <c:v>16469753.279999999</c:v>
                </c:pt>
                <c:pt idx="516">
                  <c:v>16525067</c:v>
                </c:pt>
                <c:pt idx="517">
                  <c:v>16580532.279999999</c:v>
                </c:pt>
                <c:pt idx="518">
                  <c:v>16636149.119999999</c:v>
                </c:pt>
                <c:pt idx="519">
                  <c:v>16691917.529999999</c:v>
                </c:pt>
                <c:pt idx="520">
                  <c:v>16747837.5</c:v>
                </c:pt>
                <c:pt idx="521">
                  <c:v>16803909.030000001</c:v>
                </c:pt>
                <c:pt idx="522">
                  <c:v>16860132.119999997</c:v>
                </c:pt>
                <c:pt idx="523">
                  <c:v>16916506.780000001</c:v>
                </c:pt>
                <c:pt idx="524">
                  <c:v>16973033</c:v>
                </c:pt>
                <c:pt idx="525">
                  <c:v>17029710.780000001</c:v>
                </c:pt>
                <c:pt idx="526">
                  <c:v>17086540.119999997</c:v>
                </c:pt>
                <c:pt idx="527">
                  <c:v>17143521.030000001</c:v>
                </c:pt>
                <c:pt idx="528">
                  <c:v>17200653.5</c:v>
                </c:pt>
                <c:pt idx="529">
                  <c:v>17257937.530000001</c:v>
                </c:pt>
                <c:pt idx="530">
                  <c:v>17315373.119999997</c:v>
                </c:pt>
                <c:pt idx="531">
                  <c:v>17372960.280000001</c:v>
                </c:pt>
                <c:pt idx="532">
                  <c:v>17430699</c:v>
                </c:pt>
                <c:pt idx="533">
                  <c:v>17488589.280000001</c:v>
                </c:pt>
                <c:pt idx="534">
                  <c:v>17546631.119999997</c:v>
                </c:pt>
                <c:pt idx="535">
                  <c:v>17604824.530000001</c:v>
                </c:pt>
                <c:pt idx="536">
                  <c:v>17663169.5</c:v>
                </c:pt>
                <c:pt idx="537">
                  <c:v>17721666.030000001</c:v>
                </c:pt>
                <c:pt idx="538">
                  <c:v>17780314.119999997</c:v>
                </c:pt>
                <c:pt idx="539">
                  <c:v>17839113.780000001</c:v>
                </c:pt>
                <c:pt idx="540">
                  <c:v>17898065</c:v>
                </c:pt>
                <c:pt idx="541">
                  <c:v>17957172.280000001</c:v>
                </c:pt>
                <c:pt idx="542">
                  <c:v>18016440.119999997</c:v>
                </c:pt>
                <c:pt idx="543">
                  <c:v>18075868.530000001</c:v>
                </c:pt>
                <c:pt idx="544">
                  <c:v>18135457.5</c:v>
                </c:pt>
                <c:pt idx="545">
                  <c:v>18195207.030000001</c:v>
                </c:pt>
                <c:pt idx="546">
                  <c:v>18255117.119999997</c:v>
                </c:pt>
                <c:pt idx="547">
                  <c:v>18315187.780000001</c:v>
                </c:pt>
                <c:pt idx="548">
                  <c:v>18375419</c:v>
                </c:pt>
                <c:pt idx="549">
                  <c:v>18435810.780000001</c:v>
                </c:pt>
                <c:pt idx="550">
                  <c:v>18496363.119999997</c:v>
                </c:pt>
                <c:pt idx="551">
                  <c:v>18557076.030000001</c:v>
                </c:pt>
                <c:pt idx="552">
                  <c:v>18617949.5</c:v>
                </c:pt>
                <c:pt idx="553">
                  <c:v>18678983.530000001</c:v>
                </c:pt>
                <c:pt idx="554">
                  <c:v>18740178.120000001</c:v>
                </c:pt>
                <c:pt idx="555">
                  <c:v>18801533.280000001</c:v>
                </c:pt>
                <c:pt idx="556">
                  <c:v>18863049</c:v>
                </c:pt>
                <c:pt idx="557">
                  <c:v>18924725.280000001</c:v>
                </c:pt>
                <c:pt idx="558">
                  <c:v>18986562.120000001</c:v>
                </c:pt>
                <c:pt idx="559">
                  <c:v>19048559.530000001</c:v>
                </c:pt>
                <c:pt idx="560">
                  <c:v>19110717.5</c:v>
                </c:pt>
                <c:pt idx="561">
                  <c:v>19173036.030000001</c:v>
                </c:pt>
                <c:pt idx="562">
                  <c:v>19235515.120000001</c:v>
                </c:pt>
                <c:pt idx="563">
                  <c:v>19298154.780000001</c:v>
                </c:pt>
                <c:pt idx="564">
                  <c:v>19360955</c:v>
                </c:pt>
                <c:pt idx="565">
                  <c:v>19423915.780000001</c:v>
                </c:pt>
                <c:pt idx="566">
                  <c:v>19487037.120000001</c:v>
                </c:pt>
                <c:pt idx="567">
                  <c:v>19550319.030000001</c:v>
                </c:pt>
                <c:pt idx="568">
                  <c:v>19613761.5</c:v>
                </c:pt>
                <c:pt idx="569">
                  <c:v>19677364.530000001</c:v>
                </c:pt>
                <c:pt idx="570">
                  <c:v>19741128.120000001</c:v>
                </c:pt>
                <c:pt idx="571">
                  <c:v>19805052.280000001</c:v>
                </c:pt>
                <c:pt idx="572">
                  <c:v>19869137</c:v>
                </c:pt>
                <c:pt idx="573">
                  <c:v>19933382.280000001</c:v>
                </c:pt>
                <c:pt idx="574">
                  <c:v>19997788.120000001</c:v>
                </c:pt>
                <c:pt idx="575">
                  <c:v>20062354.530000001</c:v>
                </c:pt>
                <c:pt idx="576">
                  <c:v>20127081.5</c:v>
                </c:pt>
                <c:pt idx="577">
                  <c:v>20191969.030000001</c:v>
                </c:pt>
                <c:pt idx="578">
                  <c:v>20257017.120000001</c:v>
                </c:pt>
                <c:pt idx="579">
                  <c:v>20322225.780000001</c:v>
                </c:pt>
                <c:pt idx="580">
                  <c:v>20387595</c:v>
                </c:pt>
                <c:pt idx="581">
                  <c:v>20453136.670000002</c:v>
                </c:pt>
                <c:pt idx="582">
                  <c:v>20518862.699999999</c:v>
                </c:pt>
                <c:pt idx="583">
                  <c:v>20584773.07</c:v>
                </c:pt>
                <c:pt idx="584">
                  <c:v>20650867.800000001</c:v>
                </c:pt>
                <c:pt idx="585">
                  <c:v>20717146.870000001</c:v>
                </c:pt>
                <c:pt idx="586">
                  <c:v>20783610.300000001</c:v>
                </c:pt>
                <c:pt idx="587">
                  <c:v>20850258.07</c:v>
                </c:pt>
                <c:pt idx="588">
                  <c:v>20917090.199999999</c:v>
                </c:pt>
                <c:pt idx="589">
                  <c:v>20984106.670000002</c:v>
                </c:pt>
                <c:pt idx="590">
                  <c:v>21051307.5</c:v>
                </c:pt>
                <c:pt idx="591">
                  <c:v>21118692.670000002</c:v>
                </c:pt>
                <c:pt idx="592">
                  <c:v>21186262.199999999</c:v>
                </c:pt>
                <c:pt idx="593">
                  <c:v>21254016.07</c:v>
                </c:pt>
                <c:pt idx="594">
                  <c:v>21321954.300000001</c:v>
                </c:pt>
                <c:pt idx="595">
                  <c:v>21390076.870000001</c:v>
                </c:pt>
                <c:pt idx="596">
                  <c:v>21458383.800000001</c:v>
                </c:pt>
                <c:pt idx="597">
                  <c:v>21526875.07</c:v>
                </c:pt>
                <c:pt idx="598">
                  <c:v>21595550.699999999</c:v>
                </c:pt>
                <c:pt idx="599">
                  <c:v>21664410.670000002</c:v>
                </c:pt>
                <c:pt idx="600">
                  <c:v>21733455</c:v>
                </c:pt>
                <c:pt idx="601">
                  <c:v>21802683.670000002</c:v>
                </c:pt>
                <c:pt idx="602">
                  <c:v>21872096.699999999</c:v>
                </c:pt>
                <c:pt idx="603">
                  <c:v>21941694.07</c:v>
                </c:pt>
                <c:pt idx="604">
                  <c:v>22011475.800000001</c:v>
                </c:pt>
                <c:pt idx="605">
                  <c:v>22081441.870000001</c:v>
                </c:pt>
                <c:pt idx="606">
                  <c:v>22151592.300000001</c:v>
                </c:pt>
                <c:pt idx="607">
                  <c:v>22221927.07</c:v>
                </c:pt>
                <c:pt idx="608">
                  <c:v>22292446.199999999</c:v>
                </c:pt>
                <c:pt idx="609">
                  <c:v>22363149.670000002</c:v>
                </c:pt>
                <c:pt idx="610">
                  <c:v>22434037.5</c:v>
                </c:pt>
                <c:pt idx="611">
                  <c:v>22505109.670000002</c:v>
                </c:pt>
                <c:pt idx="612">
                  <c:v>22576366.199999999</c:v>
                </c:pt>
                <c:pt idx="613">
                  <c:v>22647807.07</c:v>
                </c:pt>
                <c:pt idx="614">
                  <c:v>22719432.300000001</c:v>
                </c:pt>
                <c:pt idx="615">
                  <c:v>22791241.870000001</c:v>
                </c:pt>
                <c:pt idx="616">
                  <c:v>22863235.800000001</c:v>
                </c:pt>
                <c:pt idx="617">
                  <c:v>22935414.07</c:v>
                </c:pt>
                <c:pt idx="618">
                  <c:v>23007776.699999999</c:v>
                </c:pt>
                <c:pt idx="619">
                  <c:v>23080323.670000002</c:v>
                </c:pt>
                <c:pt idx="620">
                  <c:v>23153055</c:v>
                </c:pt>
                <c:pt idx="621">
                  <c:v>23225973.109999999</c:v>
                </c:pt>
                <c:pt idx="622">
                  <c:v>23299080.420000002</c:v>
                </c:pt>
                <c:pt idx="623">
                  <c:v>23372376.960000001</c:v>
                </c:pt>
                <c:pt idx="624">
                  <c:v>23445862.699999999</c:v>
                </c:pt>
                <c:pt idx="625">
                  <c:v>23519537.66</c:v>
                </c:pt>
                <c:pt idx="626">
                  <c:v>23593401.82</c:v>
                </c:pt>
                <c:pt idx="627">
                  <c:v>23667455.210000001</c:v>
                </c:pt>
                <c:pt idx="628">
                  <c:v>23741697.800000001</c:v>
                </c:pt>
                <c:pt idx="629">
                  <c:v>23816129.609999999</c:v>
                </c:pt>
                <c:pt idx="630">
                  <c:v>23890750.620000001</c:v>
                </c:pt>
                <c:pt idx="631">
                  <c:v>23965560.859999999</c:v>
                </c:pt>
                <c:pt idx="632">
                  <c:v>24040560.300000001</c:v>
                </c:pt>
                <c:pt idx="633">
                  <c:v>24115748.960000001</c:v>
                </c:pt>
                <c:pt idx="634">
                  <c:v>24191126.82</c:v>
                </c:pt>
                <c:pt idx="635">
                  <c:v>24266693.91</c:v>
                </c:pt>
                <c:pt idx="636">
                  <c:v>24342450.199999999</c:v>
                </c:pt>
                <c:pt idx="637">
                  <c:v>24418395.710000001</c:v>
                </c:pt>
                <c:pt idx="638">
                  <c:v>24494530.420000002</c:v>
                </c:pt>
                <c:pt idx="639">
                  <c:v>24570854.359999999</c:v>
                </c:pt>
                <c:pt idx="640">
                  <c:v>24647367.5</c:v>
                </c:pt>
                <c:pt idx="641">
                  <c:v>24724069.859999999</c:v>
                </c:pt>
                <c:pt idx="642">
                  <c:v>24800961.420000002</c:v>
                </c:pt>
                <c:pt idx="643">
                  <c:v>24878042.210000001</c:v>
                </c:pt>
                <c:pt idx="644">
                  <c:v>24955312.199999999</c:v>
                </c:pt>
                <c:pt idx="645">
                  <c:v>25032771.41</c:v>
                </c:pt>
                <c:pt idx="646">
                  <c:v>25110419.82</c:v>
                </c:pt>
                <c:pt idx="647">
                  <c:v>25188257.460000001</c:v>
                </c:pt>
                <c:pt idx="648">
                  <c:v>25266284.300000001</c:v>
                </c:pt>
                <c:pt idx="649">
                  <c:v>25344500.359999999</c:v>
                </c:pt>
                <c:pt idx="650">
                  <c:v>25422905.620000001</c:v>
                </c:pt>
                <c:pt idx="651">
                  <c:v>25501500.109999999</c:v>
                </c:pt>
                <c:pt idx="652">
                  <c:v>25580283.800000001</c:v>
                </c:pt>
                <c:pt idx="653">
                  <c:v>25659256.710000001</c:v>
                </c:pt>
                <c:pt idx="654">
                  <c:v>25738418.82</c:v>
                </c:pt>
                <c:pt idx="655">
                  <c:v>25817770.16</c:v>
                </c:pt>
                <c:pt idx="656">
                  <c:v>25897310.699999999</c:v>
                </c:pt>
                <c:pt idx="657">
                  <c:v>25977040.460000001</c:v>
                </c:pt>
                <c:pt idx="658">
                  <c:v>26056959.420000002</c:v>
                </c:pt>
                <c:pt idx="659">
                  <c:v>26137067.609999999</c:v>
                </c:pt>
                <c:pt idx="660">
                  <c:v>26217365</c:v>
                </c:pt>
                <c:pt idx="661">
                  <c:v>26297858.780000001</c:v>
                </c:pt>
                <c:pt idx="662">
                  <c:v>26378556.120000001</c:v>
                </c:pt>
                <c:pt idx="663">
                  <c:v>26459457.030000001</c:v>
                </c:pt>
                <c:pt idx="664">
                  <c:v>26540561.5</c:v>
                </c:pt>
                <c:pt idx="665">
                  <c:v>26621869.530000001</c:v>
                </c:pt>
                <c:pt idx="666">
                  <c:v>26703381.120000001</c:v>
                </c:pt>
                <c:pt idx="667">
                  <c:v>26785096.280000001</c:v>
                </c:pt>
                <c:pt idx="668">
                  <c:v>26867015</c:v>
                </c:pt>
                <c:pt idx="669">
                  <c:v>26949137.280000001</c:v>
                </c:pt>
                <c:pt idx="670">
                  <c:v>27031463.120000001</c:v>
                </c:pt>
                <c:pt idx="671">
                  <c:v>27113992.530000001</c:v>
                </c:pt>
                <c:pt idx="672">
                  <c:v>27196725.5</c:v>
                </c:pt>
                <c:pt idx="673">
                  <c:v>27279662.030000001</c:v>
                </c:pt>
                <c:pt idx="674">
                  <c:v>27362802.120000001</c:v>
                </c:pt>
                <c:pt idx="675">
                  <c:v>27446145.780000001</c:v>
                </c:pt>
                <c:pt idx="676">
                  <c:v>27529693</c:v>
                </c:pt>
                <c:pt idx="677">
                  <c:v>27613443.780000001</c:v>
                </c:pt>
                <c:pt idx="678">
                  <c:v>27697398.120000001</c:v>
                </c:pt>
                <c:pt idx="679">
                  <c:v>27781556.030000001</c:v>
                </c:pt>
                <c:pt idx="680">
                  <c:v>27865917.5</c:v>
                </c:pt>
                <c:pt idx="681">
                  <c:v>27950482.530000001</c:v>
                </c:pt>
                <c:pt idx="682">
                  <c:v>28035251.120000001</c:v>
                </c:pt>
                <c:pt idx="683">
                  <c:v>28120223.280000001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4-4F9E-9222-F32E010B8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0072"/>
        <c:axId val="488939296"/>
      </c:scatterChart>
      <c:valAx>
        <c:axId val="490850072"/>
        <c:scaling>
          <c:orientation val="minMax"/>
          <c:max val="3750"/>
          <c:min val="335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Elevation (ft))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39296"/>
        <c:crosses val="autoZero"/>
        <c:crossBetween val="midCat"/>
      </c:valAx>
      <c:valAx>
        <c:axId val="48893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Volume (ac-ft)</a:t>
                </a:r>
              </a:p>
            </c:rich>
          </c:tx>
          <c:overlay val="0"/>
        </c:title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5007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Storage-Area</c:v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Pre2017Bathymetry!$C$5:$C$688</c:f>
              <c:numCache>
                <c:formatCode>_(* #,##0_);_(* \(#,##0\);_(* "-"??_);_(@_)</c:formatCode>
                <c:ptCount val="684"/>
                <c:pt idx="0">
                  <c:v>1895000</c:v>
                </c:pt>
                <c:pt idx="1">
                  <c:v>1905173.99</c:v>
                </c:pt>
                <c:pt idx="2">
                  <c:v>1915392.95</c:v>
                </c:pt>
                <c:pt idx="3">
                  <c:v>1925656.89</c:v>
                </c:pt>
                <c:pt idx="4">
                  <c:v>1935965.8</c:v>
                </c:pt>
                <c:pt idx="5">
                  <c:v>1946319.69</c:v>
                </c:pt>
                <c:pt idx="6">
                  <c:v>1956718.55</c:v>
                </c:pt>
                <c:pt idx="7">
                  <c:v>1967162.39</c:v>
                </c:pt>
                <c:pt idx="8">
                  <c:v>1977651.2000004</c:v>
                </c:pt>
                <c:pt idx="9">
                  <c:v>1988184.99</c:v>
                </c:pt>
                <c:pt idx="10">
                  <c:v>1998763.75</c:v>
                </c:pt>
                <c:pt idx="11">
                  <c:v>2009387.49</c:v>
                </c:pt>
                <c:pt idx="12">
                  <c:v>2020056.2</c:v>
                </c:pt>
                <c:pt idx="13">
                  <c:v>2030769.8900000001</c:v>
                </c:pt>
                <c:pt idx="14">
                  <c:v>2041528.55</c:v>
                </c:pt>
                <c:pt idx="15">
                  <c:v>2052332.19</c:v>
                </c:pt>
                <c:pt idx="16">
                  <c:v>2063180.8</c:v>
                </c:pt>
                <c:pt idx="17">
                  <c:v>2074074.3900000001</c:v>
                </c:pt>
                <c:pt idx="18">
                  <c:v>2085012.95</c:v>
                </c:pt>
                <c:pt idx="19">
                  <c:v>2095996.49</c:v>
                </c:pt>
                <c:pt idx="20">
                  <c:v>2107025</c:v>
                </c:pt>
                <c:pt idx="21">
                  <c:v>2118100.75</c:v>
                </c:pt>
                <c:pt idx="22">
                  <c:v>2129226</c:v>
                </c:pt>
                <c:pt idx="23">
                  <c:v>2140400.75</c:v>
                </c:pt>
                <c:pt idx="24">
                  <c:v>2151625</c:v>
                </c:pt>
                <c:pt idx="25">
                  <c:v>2162898.75</c:v>
                </c:pt>
                <c:pt idx="26">
                  <c:v>2174222</c:v>
                </c:pt>
                <c:pt idx="27">
                  <c:v>2185594.75</c:v>
                </c:pt>
                <c:pt idx="28">
                  <c:v>2197017</c:v>
                </c:pt>
                <c:pt idx="29">
                  <c:v>2208488.75</c:v>
                </c:pt>
                <c:pt idx="30">
                  <c:v>2220010</c:v>
                </c:pt>
                <c:pt idx="31">
                  <c:v>2231580.75</c:v>
                </c:pt>
                <c:pt idx="32">
                  <c:v>2243201</c:v>
                </c:pt>
                <c:pt idx="33">
                  <c:v>2254870.75</c:v>
                </c:pt>
                <c:pt idx="34">
                  <c:v>2266590</c:v>
                </c:pt>
                <c:pt idx="35">
                  <c:v>2278358.75</c:v>
                </c:pt>
                <c:pt idx="36">
                  <c:v>2290177</c:v>
                </c:pt>
                <c:pt idx="37">
                  <c:v>2302044.75</c:v>
                </c:pt>
                <c:pt idx="38">
                  <c:v>2313962</c:v>
                </c:pt>
                <c:pt idx="39">
                  <c:v>2325928.75</c:v>
                </c:pt>
                <c:pt idx="40">
                  <c:v>2337945</c:v>
                </c:pt>
                <c:pt idx="41">
                  <c:v>2350010.75</c:v>
                </c:pt>
                <c:pt idx="42">
                  <c:v>2362126</c:v>
                </c:pt>
                <c:pt idx="43">
                  <c:v>2374290.75</c:v>
                </c:pt>
                <c:pt idx="44">
                  <c:v>2386505</c:v>
                </c:pt>
                <c:pt idx="45">
                  <c:v>2398768.75</c:v>
                </c:pt>
                <c:pt idx="46">
                  <c:v>2411082</c:v>
                </c:pt>
                <c:pt idx="47">
                  <c:v>2423444.75</c:v>
                </c:pt>
                <c:pt idx="48">
                  <c:v>2435857</c:v>
                </c:pt>
                <c:pt idx="49">
                  <c:v>2448318.75</c:v>
                </c:pt>
                <c:pt idx="50">
                  <c:v>2460830</c:v>
                </c:pt>
                <c:pt idx="51">
                  <c:v>2473390.75</c:v>
                </c:pt>
                <c:pt idx="52">
                  <c:v>2486001</c:v>
                </c:pt>
                <c:pt idx="53">
                  <c:v>2498660.75</c:v>
                </c:pt>
                <c:pt idx="54">
                  <c:v>2511370</c:v>
                </c:pt>
                <c:pt idx="55">
                  <c:v>2524128.75</c:v>
                </c:pt>
                <c:pt idx="56">
                  <c:v>2536937</c:v>
                </c:pt>
                <c:pt idx="57">
                  <c:v>2549794.75</c:v>
                </c:pt>
                <c:pt idx="58">
                  <c:v>2562702</c:v>
                </c:pt>
                <c:pt idx="59">
                  <c:v>2575658.75</c:v>
                </c:pt>
                <c:pt idx="60">
                  <c:v>2588665</c:v>
                </c:pt>
                <c:pt idx="61">
                  <c:v>2601720.89</c:v>
                </c:pt>
                <c:pt idx="62">
                  <c:v>2614826.5699999998</c:v>
                </c:pt>
                <c:pt idx="63">
                  <c:v>2627982.04</c:v>
                </c:pt>
                <c:pt idx="64">
                  <c:v>2641187.2999999998</c:v>
                </c:pt>
                <c:pt idx="65">
                  <c:v>2654442.34</c:v>
                </c:pt>
                <c:pt idx="66">
                  <c:v>2667747.17</c:v>
                </c:pt>
                <c:pt idx="67">
                  <c:v>2681101.79</c:v>
                </c:pt>
                <c:pt idx="68">
                  <c:v>2694506.2</c:v>
                </c:pt>
                <c:pt idx="69">
                  <c:v>2707960.39</c:v>
                </c:pt>
                <c:pt idx="70">
                  <c:v>2721464.3700040001</c:v>
                </c:pt>
                <c:pt idx="71">
                  <c:v>2735018.14</c:v>
                </c:pt>
                <c:pt idx="72">
                  <c:v>2748621.700003</c:v>
                </c:pt>
                <c:pt idx="73">
                  <c:v>2762275.0400010003</c:v>
                </c:pt>
                <c:pt idx="74">
                  <c:v>2775978.1699990002</c:v>
                </c:pt>
                <c:pt idx="75">
                  <c:v>2789731.0899970001</c:v>
                </c:pt>
                <c:pt idx="76">
                  <c:v>2803533.8000019998</c:v>
                </c:pt>
                <c:pt idx="77">
                  <c:v>2817386.2900020001</c:v>
                </c:pt>
                <c:pt idx="78">
                  <c:v>2831288.5700010001</c:v>
                </c:pt>
                <c:pt idx="79">
                  <c:v>2845240.64</c:v>
                </c:pt>
                <c:pt idx="80">
                  <c:v>2859242.4999989998</c:v>
                </c:pt>
                <c:pt idx="81">
                  <c:v>2873294.1400009999</c:v>
                </c:pt>
                <c:pt idx="82">
                  <c:v>2887395.5700019998</c:v>
                </c:pt>
                <c:pt idx="83">
                  <c:v>2901546.79</c:v>
                </c:pt>
                <c:pt idx="84">
                  <c:v>2915747.8</c:v>
                </c:pt>
                <c:pt idx="85">
                  <c:v>2929998.59</c:v>
                </c:pt>
                <c:pt idx="86">
                  <c:v>2944299.17</c:v>
                </c:pt>
                <c:pt idx="87">
                  <c:v>2958649.54</c:v>
                </c:pt>
                <c:pt idx="88">
                  <c:v>2973049.7</c:v>
                </c:pt>
                <c:pt idx="89">
                  <c:v>2987499.6399999997</c:v>
                </c:pt>
                <c:pt idx="90">
                  <c:v>3001999.37</c:v>
                </c:pt>
                <c:pt idx="91">
                  <c:v>3016548.8899999997</c:v>
                </c:pt>
                <c:pt idx="92">
                  <c:v>3031148.2</c:v>
                </c:pt>
                <c:pt idx="93">
                  <c:v>3045797.29</c:v>
                </c:pt>
                <c:pt idx="94">
                  <c:v>3060496.17</c:v>
                </c:pt>
                <c:pt idx="95">
                  <c:v>3075244.84</c:v>
                </c:pt>
                <c:pt idx="96">
                  <c:v>3090043.3</c:v>
                </c:pt>
                <c:pt idx="97">
                  <c:v>3104891.54</c:v>
                </c:pt>
                <c:pt idx="98">
                  <c:v>3119789.5700000003</c:v>
                </c:pt>
                <c:pt idx="99">
                  <c:v>3134737.3899999997</c:v>
                </c:pt>
                <c:pt idx="100">
                  <c:v>3149735</c:v>
                </c:pt>
                <c:pt idx="101">
                  <c:v>3164786.59</c:v>
                </c:pt>
                <c:pt idx="102">
                  <c:v>3179896.35</c:v>
                </c:pt>
                <c:pt idx="103">
                  <c:v>3195064.29</c:v>
                </c:pt>
                <c:pt idx="104">
                  <c:v>3210290.4</c:v>
                </c:pt>
                <c:pt idx="105">
                  <c:v>3225574.69</c:v>
                </c:pt>
                <c:pt idx="106">
                  <c:v>3240917.15</c:v>
                </c:pt>
                <c:pt idx="107">
                  <c:v>3256317.79</c:v>
                </c:pt>
                <c:pt idx="108">
                  <c:v>3271776.6</c:v>
                </c:pt>
                <c:pt idx="109">
                  <c:v>3287293.59</c:v>
                </c:pt>
                <c:pt idx="110">
                  <c:v>3302868.75</c:v>
                </c:pt>
                <c:pt idx="111">
                  <c:v>3318502.09</c:v>
                </c:pt>
                <c:pt idx="112">
                  <c:v>3334193.6</c:v>
                </c:pt>
                <c:pt idx="113">
                  <c:v>3349943.29</c:v>
                </c:pt>
                <c:pt idx="114">
                  <c:v>3365751.15</c:v>
                </c:pt>
                <c:pt idx="115">
                  <c:v>3381617.19</c:v>
                </c:pt>
                <c:pt idx="116">
                  <c:v>3397541.4</c:v>
                </c:pt>
                <c:pt idx="117">
                  <c:v>3413523.79</c:v>
                </c:pt>
                <c:pt idx="118">
                  <c:v>3429564.35</c:v>
                </c:pt>
                <c:pt idx="119">
                  <c:v>3445663.09</c:v>
                </c:pt>
                <c:pt idx="120">
                  <c:v>3461820</c:v>
                </c:pt>
                <c:pt idx="121">
                  <c:v>3478035.09</c:v>
                </c:pt>
                <c:pt idx="122">
                  <c:v>3494308.35</c:v>
                </c:pt>
                <c:pt idx="123">
                  <c:v>3510639.79</c:v>
                </c:pt>
                <c:pt idx="124">
                  <c:v>3527029.4</c:v>
                </c:pt>
                <c:pt idx="125">
                  <c:v>3543477.19</c:v>
                </c:pt>
                <c:pt idx="126">
                  <c:v>3559983.15</c:v>
                </c:pt>
                <c:pt idx="127">
                  <c:v>3576547.29</c:v>
                </c:pt>
                <c:pt idx="128">
                  <c:v>3593169.6</c:v>
                </c:pt>
                <c:pt idx="129">
                  <c:v>3609850.09</c:v>
                </c:pt>
                <c:pt idx="130">
                  <c:v>3626588.75</c:v>
                </c:pt>
                <c:pt idx="131">
                  <c:v>3643385.59</c:v>
                </c:pt>
                <c:pt idx="132">
                  <c:v>3660240.6</c:v>
                </c:pt>
                <c:pt idx="133">
                  <c:v>3677153.79</c:v>
                </c:pt>
                <c:pt idx="134">
                  <c:v>3694125.15</c:v>
                </c:pt>
                <c:pt idx="135">
                  <c:v>3711154.69</c:v>
                </c:pt>
                <c:pt idx="136">
                  <c:v>3728242.4</c:v>
                </c:pt>
                <c:pt idx="137">
                  <c:v>3745388.29</c:v>
                </c:pt>
                <c:pt idx="138">
                  <c:v>3762592.35</c:v>
                </c:pt>
                <c:pt idx="139">
                  <c:v>3779854.59</c:v>
                </c:pt>
                <c:pt idx="140">
                  <c:v>3797175</c:v>
                </c:pt>
                <c:pt idx="141">
                  <c:v>3814559.8899999997</c:v>
                </c:pt>
                <c:pt idx="142">
                  <c:v>3832015.55</c:v>
                </c:pt>
                <c:pt idx="143">
                  <c:v>3849541.99</c:v>
                </c:pt>
                <c:pt idx="144">
                  <c:v>3867139.2</c:v>
                </c:pt>
                <c:pt idx="145">
                  <c:v>3884807.19</c:v>
                </c:pt>
                <c:pt idx="146">
                  <c:v>3902545.95</c:v>
                </c:pt>
                <c:pt idx="147">
                  <c:v>3920355.49</c:v>
                </c:pt>
                <c:pt idx="148">
                  <c:v>3938235.8</c:v>
                </c:pt>
                <c:pt idx="149">
                  <c:v>3956186.8899999997</c:v>
                </c:pt>
                <c:pt idx="150">
                  <c:v>3974208.75</c:v>
                </c:pt>
                <c:pt idx="151">
                  <c:v>3992301.39</c:v>
                </c:pt>
                <c:pt idx="152">
                  <c:v>4010464.8</c:v>
                </c:pt>
                <c:pt idx="153">
                  <c:v>4028698.99</c:v>
                </c:pt>
                <c:pt idx="154">
                  <c:v>4047003.95</c:v>
                </c:pt>
                <c:pt idx="155">
                  <c:v>4065379.69</c:v>
                </c:pt>
                <c:pt idx="156">
                  <c:v>4083826.2</c:v>
                </c:pt>
                <c:pt idx="157">
                  <c:v>4102343.49</c:v>
                </c:pt>
                <c:pt idx="158">
                  <c:v>4120931.55</c:v>
                </c:pt>
                <c:pt idx="159">
                  <c:v>4139590.39</c:v>
                </c:pt>
                <c:pt idx="160">
                  <c:v>4158320</c:v>
                </c:pt>
                <c:pt idx="161">
                  <c:v>4177120.39</c:v>
                </c:pt>
                <c:pt idx="162">
                  <c:v>4195991.55</c:v>
                </c:pt>
                <c:pt idx="163">
                  <c:v>4214933.49</c:v>
                </c:pt>
                <c:pt idx="164">
                  <c:v>4233946.2</c:v>
                </c:pt>
                <c:pt idx="165">
                  <c:v>4253029.6899999995</c:v>
                </c:pt>
                <c:pt idx="166">
                  <c:v>4272183.95</c:v>
                </c:pt>
                <c:pt idx="167">
                  <c:v>4291408.99</c:v>
                </c:pt>
                <c:pt idx="168">
                  <c:v>4310704.8</c:v>
                </c:pt>
                <c:pt idx="169">
                  <c:v>4330071.3900000006</c:v>
                </c:pt>
                <c:pt idx="170">
                  <c:v>4349508.75</c:v>
                </c:pt>
                <c:pt idx="171">
                  <c:v>4369016.8900000006</c:v>
                </c:pt>
                <c:pt idx="172">
                  <c:v>4388595.8</c:v>
                </c:pt>
                <c:pt idx="173">
                  <c:v>4408245.49</c:v>
                </c:pt>
                <c:pt idx="174">
                  <c:v>4427965.95</c:v>
                </c:pt>
                <c:pt idx="175">
                  <c:v>4447757.1899999995</c:v>
                </c:pt>
                <c:pt idx="176">
                  <c:v>4467619.2</c:v>
                </c:pt>
                <c:pt idx="177">
                  <c:v>4487551.99</c:v>
                </c:pt>
                <c:pt idx="178">
                  <c:v>4507555.55</c:v>
                </c:pt>
                <c:pt idx="179">
                  <c:v>4527629.8900000006</c:v>
                </c:pt>
                <c:pt idx="180">
                  <c:v>4547775</c:v>
                </c:pt>
                <c:pt idx="181">
                  <c:v>4567992.46</c:v>
                </c:pt>
                <c:pt idx="182">
                  <c:v>4588283.8499999996</c:v>
                </c:pt>
                <c:pt idx="183">
                  <c:v>4608649.16</c:v>
                </c:pt>
                <c:pt idx="184">
                  <c:v>4629088.4000000004</c:v>
                </c:pt>
                <c:pt idx="185">
                  <c:v>4649601.5600000005</c:v>
                </c:pt>
                <c:pt idx="186">
                  <c:v>4670188.6500000004</c:v>
                </c:pt>
                <c:pt idx="187">
                  <c:v>4690849.66</c:v>
                </c:pt>
                <c:pt idx="188">
                  <c:v>4711584.5999999996</c:v>
                </c:pt>
                <c:pt idx="189">
                  <c:v>4732393.46</c:v>
                </c:pt>
                <c:pt idx="190">
                  <c:v>4753276.25</c:v>
                </c:pt>
                <c:pt idx="191">
                  <c:v>4774232.96</c:v>
                </c:pt>
                <c:pt idx="192">
                  <c:v>4795263.5999999996</c:v>
                </c:pt>
                <c:pt idx="193">
                  <c:v>4816368.16</c:v>
                </c:pt>
                <c:pt idx="194">
                  <c:v>4837546.6500000004</c:v>
                </c:pt>
                <c:pt idx="195">
                  <c:v>4858799.0600000005</c:v>
                </c:pt>
                <c:pt idx="196">
                  <c:v>4880125.4000000004</c:v>
                </c:pt>
                <c:pt idx="197">
                  <c:v>4901525.66</c:v>
                </c:pt>
                <c:pt idx="198">
                  <c:v>4922999.8499999996</c:v>
                </c:pt>
                <c:pt idx="199">
                  <c:v>4944547.96</c:v>
                </c:pt>
                <c:pt idx="200">
                  <c:v>4966170</c:v>
                </c:pt>
                <c:pt idx="201">
                  <c:v>4987865.96</c:v>
                </c:pt>
                <c:pt idx="202">
                  <c:v>5009635.8499999996</c:v>
                </c:pt>
                <c:pt idx="203">
                  <c:v>5031479.66</c:v>
                </c:pt>
                <c:pt idx="204">
                  <c:v>5053397.4000000004</c:v>
                </c:pt>
                <c:pt idx="205">
                  <c:v>5075389.0600000005</c:v>
                </c:pt>
                <c:pt idx="206">
                  <c:v>5097454.6500000004</c:v>
                </c:pt>
                <c:pt idx="207">
                  <c:v>5119594.16</c:v>
                </c:pt>
                <c:pt idx="208">
                  <c:v>5141807.5999999996</c:v>
                </c:pt>
                <c:pt idx="209">
                  <c:v>5164094.96</c:v>
                </c:pt>
                <c:pt idx="210">
                  <c:v>5186456.25</c:v>
                </c:pt>
                <c:pt idx="211">
                  <c:v>5208891.46</c:v>
                </c:pt>
                <c:pt idx="212">
                  <c:v>5231400.5999999996</c:v>
                </c:pt>
                <c:pt idx="213">
                  <c:v>5253983.66</c:v>
                </c:pt>
                <c:pt idx="214">
                  <c:v>5276640.6500000004</c:v>
                </c:pt>
                <c:pt idx="215">
                  <c:v>5299371.5600000005</c:v>
                </c:pt>
                <c:pt idx="216">
                  <c:v>5322176.4000000004</c:v>
                </c:pt>
                <c:pt idx="217">
                  <c:v>5345055.16</c:v>
                </c:pt>
                <c:pt idx="218">
                  <c:v>5368007.8499999996</c:v>
                </c:pt>
                <c:pt idx="219">
                  <c:v>5391034.46</c:v>
                </c:pt>
                <c:pt idx="220">
                  <c:v>5414135</c:v>
                </c:pt>
                <c:pt idx="221">
                  <c:v>5437310.6899999995</c:v>
                </c:pt>
                <c:pt idx="222">
                  <c:v>5460562.7699999996</c:v>
                </c:pt>
                <c:pt idx="223">
                  <c:v>5483891.2400000002</c:v>
                </c:pt>
                <c:pt idx="224">
                  <c:v>5507296.0999999996</c:v>
                </c:pt>
                <c:pt idx="225">
                  <c:v>5530777.3399999999</c:v>
                </c:pt>
                <c:pt idx="226">
                  <c:v>5554334.9700000007</c:v>
                </c:pt>
                <c:pt idx="227">
                  <c:v>5577968.9900000002</c:v>
                </c:pt>
                <c:pt idx="228">
                  <c:v>5601679.4000000004</c:v>
                </c:pt>
                <c:pt idx="229">
                  <c:v>5625466.1899999995</c:v>
                </c:pt>
                <c:pt idx="230">
                  <c:v>5649329.3700000001</c:v>
                </c:pt>
                <c:pt idx="231">
                  <c:v>5673268.9399999995</c:v>
                </c:pt>
                <c:pt idx="232">
                  <c:v>5697284.9000000004</c:v>
                </c:pt>
                <c:pt idx="233">
                  <c:v>5721377.2400000002</c:v>
                </c:pt>
                <c:pt idx="234">
                  <c:v>5745545.9700000007</c:v>
                </c:pt>
                <c:pt idx="235">
                  <c:v>5769791.0899999999</c:v>
                </c:pt>
                <c:pt idx="236">
                  <c:v>5794112.5999999996</c:v>
                </c:pt>
                <c:pt idx="237">
                  <c:v>5818510.4900000002</c:v>
                </c:pt>
                <c:pt idx="238">
                  <c:v>5842984.7699999996</c:v>
                </c:pt>
                <c:pt idx="239">
                  <c:v>5867535.4399999995</c:v>
                </c:pt>
                <c:pt idx="240">
                  <c:v>5892162.5</c:v>
                </c:pt>
                <c:pt idx="241">
                  <c:v>5916865.9399999995</c:v>
                </c:pt>
                <c:pt idx="242">
                  <c:v>5941645.7699999996</c:v>
                </c:pt>
                <c:pt idx="243">
                  <c:v>5966501.9900000002</c:v>
                </c:pt>
                <c:pt idx="244">
                  <c:v>5991434.5999999996</c:v>
                </c:pt>
                <c:pt idx="245">
                  <c:v>6016443.5899999999</c:v>
                </c:pt>
                <c:pt idx="246">
                  <c:v>6041528.9700000007</c:v>
                </c:pt>
                <c:pt idx="247">
                  <c:v>6066690.7400000002</c:v>
                </c:pt>
                <c:pt idx="248">
                  <c:v>6091928.9000000004</c:v>
                </c:pt>
                <c:pt idx="249">
                  <c:v>6117243.4400000004</c:v>
                </c:pt>
                <c:pt idx="250">
                  <c:v>6142634.3700000001</c:v>
                </c:pt>
                <c:pt idx="251">
                  <c:v>6168101.6900000004</c:v>
                </c:pt>
                <c:pt idx="252">
                  <c:v>6193645.4000000004</c:v>
                </c:pt>
                <c:pt idx="253">
                  <c:v>6219265.4900000002</c:v>
                </c:pt>
                <c:pt idx="254">
                  <c:v>6244961.9699999997</c:v>
                </c:pt>
                <c:pt idx="255">
                  <c:v>6270734.8399999999</c:v>
                </c:pt>
                <c:pt idx="256">
                  <c:v>6296584.0999999996</c:v>
                </c:pt>
                <c:pt idx="257">
                  <c:v>6322509.7400000002</c:v>
                </c:pt>
                <c:pt idx="258">
                  <c:v>6348511.7699999996</c:v>
                </c:pt>
                <c:pt idx="259">
                  <c:v>6374590.1900000004</c:v>
                </c:pt>
                <c:pt idx="260">
                  <c:v>6400745</c:v>
                </c:pt>
                <c:pt idx="261">
                  <c:v>6426982.3099999996</c:v>
                </c:pt>
                <c:pt idx="262">
                  <c:v>6453308.25</c:v>
                </c:pt>
                <c:pt idx="263">
                  <c:v>6479722.8099999996</c:v>
                </c:pt>
                <c:pt idx="264">
                  <c:v>6506226</c:v>
                </c:pt>
                <c:pt idx="265">
                  <c:v>6532817.8099999996</c:v>
                </c:pt>
                <c:pt idx="266">
                  <c:v>6559498.25</c:v>
                </c:pt>
                <c:pt idx="267">
                  <c:v>6586267.3099999996</c:v>
                </c:pt>
                <c:pt idx="268">
                  <c:v>6613125</c:v>
                </c:pt>
                <c:pt idx="269">
                  <c:v>6640071.3099999996</c:v>
                </c:pt>
                <c:pt idx="270">
                  <c:v>6667106.25</c:v>
                </c:pt>
                <c:pt idx="271">
                  <c:v>6694229.8099999996</c:v>
                </c:pt>
                <c:pt idx="272">
                  <c:v>6721442</c:v>
                </c:pt>
                <c:pt idx="273">
                  <c:v>6748742.8099999996</c:v>
                </c:pt>
                <c:pt idx="274">
                  <c:v>6776132.25</c:v>
                </c:pt>
                <c:pt idx="275">
                  <c:v>6803610.3099999996</c:v>
                </c:pt>
                <c:pt idx="276">
                  <c:v>6831177</c:v>
                </c:pt>
                <c:pt idx="277">
                  <c:v>6858832.3099999996</c:v>
                </c:pt>
                <c:pt idx="278">
                  <c:v>6886576.25</c:v>
                </c:pt>
                <c:pt idx="279">
                  <c:v>6914408.8099999996</c:v>
                </c:pt>
                <c:pt idx="280">
                  <c:v>6942330</c:v>
                </c:pt>
                <c:pt idx="281">
                  <c:v>6970339.8099999996</c:v>
                </c:pt>
                <c:pt idx="282">
                  <c:v>6998438.25</c:v>
                </c:pt>
                <c:pt idx="283">
                  <c:v>7026625.3099999996</c:v>
                </c:pt>
                <c:pt idx="284">
                  <c:v>7054901</c:v>
                </c:pt>
                <c:pt idx="285">
                  <c:v>7083265.3099999996</c:v>
                </c:pt>
                <c:pt idx="286">
                  <c:v>7111718.25</c:v>
                </c:pt>
                <c:pt idx="287">
                  <c:v>7140259.8099999996</c:v>
                </c:pt>
                <c:pt idx="288">
                  <c:v>7168890</c:v>
                </c:pt>
                <c:pt idx="289">
                  <c:v>7197608.8099999996</c:v>
                </c:pt>
                <c:pt idx="290">
                  <c:v>7226416.25</c:v>
                </c:pt>
                <c:pt idx="291">
                  <c:v>7255312.3099999996</c:v>
                </c:pt>
                <c:pt idx="292">
                  <c:v>7284297</c:v>
                </c:pt>
                <c:pt idx="293">
                  <c:v>7313370.3099999996</c:v>
                </c:pt>
                <c:pt idx="294">
                  <c:v>7342532.25</c:v>
                </c:pt>
                <c:pt idx="295">
                  <c:v>7371782.8099999996</c:v>
                </c:pt>
                <c:pt idx="296">
                  <c:v>7401122</c:v>
                </c:pt>
                <c:pt idx="297">
                  <c:v>7430549.8099999996</c:v>
                </c:pt>
                <c:pt idx="298">
                  <c:v>7460066.25</c:v>
                </c:pt>
                <c:pt idx="299">
                  <c:v>7489671.3099999996</c:v>
                </c:pt>
                <c:pt idx="300">
                  <c:v>7519365</c:v>
                </c:pt>
                <c:pt idx="301">
                  <c:v>7549151.3099999996</c:v>
                </c:pt>
                <c:pt idx="302">
                  <c:v>7579034.25</c:v>
                </c:pt>
                <c:pt idx="303">
                  <c:v>7609013.8099999996</c:v>
                </c:pt>
                <c:pt idx="304">
                  <c:v>7639090</c:v>
                </c:pt>
                <c:pt idx="305">
                  <c:v>7669262.8099999996</c:v>
                </c:pt>
                <c:pt idx="306">
                  <c:v>7699532.25</c:v>
                </c:pt>
                <c:pt idx="307">
                  <c:v>7729898.3099999996</c:v>
                </c:pt>
                <c:pt idx="308">
                  <c:v>7760361</c:v>
                </c:pt>
                <c:pt idx="309">
                  <c:v>7790920.3099999996</c:v>
                </c:pt>
                <c:pt idx="310">
                  <c:v>7821576.25</c:v>
                </c:pt>
                <c:pt idx="311">
                  <c:v>7852328.8099999996</c:v>
                </c:pt>
                <c:pt idx="312">
                  <c:v>7883178</c:v>
                </c:pt>
                <c:pt idx="313">
                  <c:v>7914123.8099999996</c:v>
                </c:pt>
                <c:pt idx="314">
                  <c:v>7945166.25</c:v>
                </c:pt>
                <c:pt idx="315">
                  <c:v>7976305.3099999996</c:v>
                </c:pt>
                <c:pt idx="316">
                  <c:v>8007541</c:v>
                </c:pt>
                <c:pt idx="317">
                  <c:v>8038873.3099999996</c:v>
                </c:pt>
                <c:pt idx="318">
                  <c:v>8070302.25</c:v>
                </c:pt>
                <c:pt idx="319">
                  <c:v>8101827.8099999996</c:v>
                </c:pt>
                <c:pt idx="320">
                  <c:v>8133450</c:v>
                </c:pt>
                <c:pt idx="321">
                  <c:v>8165168.8099999996</c:v>
                </c:pt>
                <c:pt idx="322">
                  <c:v>8196984.25</c:v>
                </c:pt>
                <c:pt idx="323">
                  <c:v>8228896.3099999996</c:v>
                </c:pt>
                <c:pt idx="324">
                  <c:v>8260905</c:v>
                </c:pt>
                <c:pt idx="325">
                  <c:v>8293010.3099999996</c:v>
                </c:pt>
                <c:pt idx="326">
                  <c:v>8325212.25</c:v>
                </c:pt>
                <c:pt idx="327">
                  <c:v>8357510.8099999996</c:v>
                </c:pt>
                <c:pt idx="328">
                  <c:v>8389906</c:v>
                </c:pt>
                <c:pt idx="329">
                  <c:v>8422397.8099999987</c:v>
                </c:pt>
                <c:pt idx="330">
                  <c:v>8454986.25</c:v>
                </c:pt>
                <c:pt idx="331">
                  <c:v>8487671.3099999987</c:v>
                </c:pt>
                <c:pt idx="332">
                  <c:v>8520453</c:v>
                </c:pt>
                <c:pt idx="333">
                  <c:v>8553331.3099999987</c:v>
                </c:pt>
                <c:pt idx="334">
                  <c:v>8586306.25</c:v>
                </c:pt>
                <c:pt idx="335">
                  <c:v>8619377.8099999987</c:v>
                </c:pt>
                <c:pt idx="336">
                  <c:v>8652546</c:v>
                </c:pt>
                <c:pt idx="337">
                  <c:v>8685810.8099999987</c:v>
                </c:pt>
                <c:pt idx="338">
                  <c:v>8719172.25</c:v>
                </c:pt>
                <c:pt idx="339">
                  <c:v>8752630.3099999987</c:v>
                </c:pt>
                <c:pt idx="340">
                  <c:v>8786185</c:v>
                </c:pt>
                <c:pt idx="341">
                  <c:v>8819842.8399999999</c:v>
                </c:pt>
                <c:pt idx="342">
                  <c:v>8853610.370000001</c:v>
                </c:pt>
                <c:pt idx="343">
                  <c:v>8887487.5899999999</c:v>
                </c:pt>
                <c:pt idx="344">
                  <c:v>8921474.5</c:v>
                </c:pt>
                <c:pt idx="345">
                  <c:v>8955571.0899999999</c:v>
                </c:pt>
                <c:pt idx="346">
                  <c:v>8989777.370000001</c:v>
                </c:pt>
                <c:pt idx="347">
                  <c:v>9024093.3399999999</c:v>
                </c:pt>
                <c:pt idx="348">
                  <c:v>9058519</c:v>
                </c:pt>
                <c:pt idx="349">
                  <c:v>9093054.3399999999</c:v>
                </c:pt>
                <c:pt idx="350">
                  <c:v>9127699.370000001</c:v>
                </c:pt>
                <c:pt idx="351">
                  <c:v>9162454.0899999999</c:v>
                </c:pt>
                <c:pt idx="352">
                  <c:v>9197318.5</c:v>
                </c:pt>
                <c:pt idx="353">
                  <c:v>9232292.5899999999</c:v>
                </c:pt>
                <c:pt idx="354">
                  <c:v>9267376.370000001</c:v>
                </c:pt>
                <c:pt idx="355">
                  <c:v>9302569.8399999999</c:v>
                </c:pt>
                <c:pt idx="356">
                  <c:v>9337873</c:v>
                </c:pt>
                <c:pt idx="357">
                  <c:v>9373285.8399999999</c:v>
                </c:pt>
                <c:pt idx="358">
                  <c:v>9408808.370000001</c:v>
                </c:pt>
                <c:pt idx="359">
                  <c:v>9444440.5899999999</c:v>
                </c:pt>
                <c:pt idx="360">
                  <c:v>9480182.5</c:v>
                </c:pt>
                <c:pt idx="361">
                  <c:v>9516034.0899999999</c:v>
                </c:pt>
                <c:pt idx="362">
                  <c:v>9551995.370000001</c:v>
                </c:pt>
                <c:pt idx="363">
                  <c:v>9588066.3399999999</c:v>
                </c:pt>
                <c:pt idx="364">
                  <c:v>9624247</c:v>
                </c:pt>
                <c:pt idx="365">
                  <c:v>9660537.3399999999</c:v>
                </c:pt>
                <c:pt idx="366">
                  <c:v>9696937.370000001</c:v>
                </c:pt>
                <c:pt idx="367">
                  <c:v>9733447.0899999999</c:v>
                </c:pt>
                <c:pt idx="368">
                  <c:v>9770066.5</c:v>
                </c:pt>
                <c:pt idx="369">
                  <c:v>9806795.5899999999</c:v>
                </c:pt>
                <c:pt idx="370">
                  <c:v>9843634.370000001</c:v>
                </c:pt>
                <c:pt idx="371">
                  <c:v>9880582.8399999999</c:v>
                </c:pt>
                <c:pt idx="372">
                  <c:v>9917641</c:v>
                </c:pt>
                <c:pt idx="373">
                  <c:v>9954808.8399999999</c:v>
                </c:pt>
                <c:pt idx="374">
                  <c:v>9992086.370000001</c:v>
                </c:pt>
                <c:pt idx="375">
                  <c:v>10029473.590020001</c:v>
                </c:pt>
                <c:pt idx="376">
                  <c:v>10066970.499979999</c:v>
                </c:pt>
                <c:pt idx="377">
                  <c:v>10104577.09003</c:v>
                </c:pt>
                <c:pt idx="378">
                  <c:v>10142293.36998</c:v>
                </c:pt>
                <c:pt idx="379">
                  <c:v>10180119.34</c:v>
                </c:pt>
                <c:pt idx="380">
                  <c:v>10218054.999990001</c:v>
                </c:pt>
                <c:pt idx="381">
                  <c:v>10256106.039960001</c:v>
                </c:pt>
                <c:pt idx="382">
                  <c:v>10294278.149970001</c:v>
                </c:pt>
                <c:pt idx="383">
                  <c:v>10332571.34</c:v>
                </c:pt>
                <c:pt idx="384">
                  <c:v>10370985.599989999</c:v>
                </c:pt>
                <c:pt idx="385">
                  <c:v>10409520.939990001</c:v>
                </c:pt>
                <c:pt idx="386">
                  <c:v>10448177.349959999</c:v>
                </c:pt>
                <c:pt idx="387">
                  <c:v>10486954.84003</c:v>
                </c:pt>
                <c:pt idx="388">
                  <c:v>10525853.399970001</c:v>
                </c:pt>
                <c:pt idx="389">
                  <c:v>10564873.04001</c:v>
                </c:pt>
                <c:pt idx="390">
                  <c:v>10604013.750019999</c:v>
                </c:pt>
                <c:pt idx="391">
                  <c:v>10643275.540039999</c:v>
                </c:pt>
                <c:pt idx="392">
                  <c:v>10682658.40002</c:v>
                </c:pt>
                <c:pt idx="393">
                  <c:v>10722162.340019999</c:v>
                </c:pt>
                <c:pt idx="394">
                  <c:v>10761787.34998</c:v>
                </c:pt>
                <c:pt idx="395">
                  <c:v>10801533.439959999</c:v>
                </c:pt>
                <c:pt idx="396">
                  <c:v>10841400.59998</c:v>
                </c:pt>
                <c:pt idx="397">
                  <c:v>10881388.840019999</c:v>
                </c:pt>
                <c:pt idx="398">
                  <c:v>10921498.15002</c:v>
                </c:pt>
                <c:pt idx="399">
                  <c:v>10961728.540030001</c:v>
                </c:pt>
                <c:pt idx="400">
                  <c:v>11002080.000010001</c:v>
                </c:pt>
                <c:pt idx="401">
                  <c:v>11042552.539999999</c:v>
                </c:pt>
                <c:pt idx="402">
                  <c:v>11083146.15003</c:v>
                </c:pt>
                <c:pt idx="403">
                  <c:v>11123860.84001</c:v>
                </c:pt>
                <c:pt idx="404">
                  <c:v>11164696.600020001</c:v>
                </c:pt>
                <c:pt idx="405">
                  <c:v>11205653.43997</c:v>
                </c:pt>
                <c:pt idx="406">
                  <c:v>11246731.349959999</c:v>
                </c:pt>
                <c:pt idx="407">
                  <c:v>11287930.33997</c:v>
                </c:pt>
                <c:pt idx="408">
                  <c:v>11329250.40002</c:v>
                </c:pt>
                <c:pt idx="409">
                  <c:v>11370691.54001</c:v>
                </c:pt>
                <c:pt idx="410">
                  <c:v>11412253.75004</c:v>
                </c:pt>
                <c:pt idx="411">
                  <c:v>11453937.039999999</c:v>
                </c:pt>
                <c:pt idx="412">
                  <c:v>11495741.400010001</c:v>
                </c:pt>
                <c:pt idx="413">
                  <c:v>11537666.84003</c:v>
                </c:pt>
                <c:pt idx="414">
                  <c:v>11579713.350020001</c:v>
                </c:pt>
                <c:pt idx="415">
                  <c:v>11621880.940020001</c:v>
                </c:pt>
                <c:pt idx="416">
                  <c:v>11664169.59998</c:v>
                </c:pt>
                <c:pt idx="417">
                  <c:v>11706579.33996</c:v>
                </c:pt>
                <c:pt idx="418">
                  <c:v>11749110.14999</c:v>
                </c:pt>
                <c:pt idx="419">
                  <c:v>11791762.04002</c:v>
                </c:pt>
                <c:pt idx="420">
                  <c:v>11834535.00003</c:v>
                </c:pt>
                <c:pt idx="421">
                  <c:v>11877429.250019999</c:v>
                </c:pt>
                <c:pt idx="422">
                  <c:v>11920445</c:v>
                </c:pt>
                <c:pt idx="423">
                  <c:v>11963582.25</c:v>
                </c:pt>
                <c:pt idx="424">
                  <c:v>12006841</c:v>
                </c:pt>
                <c:pt idx="425">
                  <c:v>12050221.25</c:v>
                </c:pt>
                <c:pt idx="426">
                  <c:v>12093723</c:v>
                </c:pt>
                <c:pt idx="427">
                  <c:v>12137346.25</c:v>
                </c:pt>
                <c:pt idx="428">
                  <c:v>12181091</c:v>
                </c:pt>
                <c:pt idx="429">
                  <c:v>12224957.25</c:v>
                </c:pt>
                <c:pt idx="430">
                  <c:v>12268945</c:v>
                </c:pt>
                <c:pt idx="431">
                  <c:v>12313054.25</c:v>
                </c:pt>
                <c:pt idx="432">
                  <c:v>12357285</c:v>
                </c:pt>
                <c:pt idx="433">
                  <c:v>12401637.25</c:v>
                </c:pt>
                <c:pt idx="434">
                  <c:v>12446111</c:v>
                </c:pt>
                <c:pt idx="435">
                  <c:v>12490706.25</c:v>
                </c:pt>
                <c:pt idx="436">
                  <c:v>12535423</c:v>
                </c:pt>
                <c:pt idx="437">
                  <c:v>12580261.25</c:v>
                </c:pt>
                <c:pt idx="438">
                  <c:v>12625221</c:v>
                </c:pt>
                <c:pt idx="439">
                  <c:v>12670302.25</c:v>
                </c:pt>
                <c:pt idx="440">
                  <c:v>12715505</c:v>
                </c:pt>
                <c:pt idx="441">
                  <c:v>12760829.25</c:v>
                </c:pt>
                <c:pt idx="442">
                  <c:v>12806275</c:v>
                </c:pt>
                <c:pt idx="443">
                  <c:v>12851842.25</c:v>
                </c:pt>
                <c:pt idx="444">
                  <c:v>12897531</c:v>
                </c:pt>
                <c:pt idx="445">
                  <c:v>12943341.25</c:v>
                </c:pt>
                <c:pt idx="446">
                  <c:v>12989273</c:v>
                </c:pt>
                <c:pt idx="447">
                  <c:v>13035326.25</c:v>
                </c:pt>
                <c:pt idx="448">
                  <c:v>13081501</c:v>
                </c:pt>
                <c:pt idx="449">
                  <c:v>13127797.25</c:v>
                </c:pt>
                <c:pt idx="450">
                  <c:v>13174215</c:v>
                </c:pt>
                <c:pt idx="451">
                  <c:v>13220754.25</c:v>
                </c:pt>
                <c:pt idx="452">
                  <c:v>13267415</c:v>
                </c:pt>
                <c:pt idx="453">
                  <c:v>13314197.25</c:v>
                </c:pt>
                <c:pt idx="454">
                  <c:v>13361101</c:v>
                </c:pt>
                <c:pt idx="455">
                  <c:v>13408126.25</c:v>
                </c:pt>
                <c:pt idx="456">
                  <c:v>13455273</c:v>
                </c:pt>
                <c:pt idx="457">
                  <c:v>13502541.25</c:v>
                </c:pt>
                <c:pt idx="458">
                  <c:v>13549931</c:v>
                </c:pt>
                <c:pt idx="459">
                  <c:v>13597442.25</c:v>
                </c:pt>
                <c:pt idx="460">
                  <c:v>13645075</c:v>
                </c:pt>
                <c:pt idx="461">
                  <c:v>13692834.390000001</c:v>
                </c:pt>
                <c:pt idx="462">
                  <c:v>13740725.550000001</c:v>
                </c:pt>
                <c:pt idx="463">
                  <c:v>13788748.49</c:v>
                </c:pt>
                <c:pt idx="464">
                  <c:v>13836903.199999999</c:v>
                </c:pt>
                <c:pt idx="465">
                  <c:v>13885189.689999999</c:v>
                </c:pt>
                <c:pt idx="466">
                  <c:v>13933607.949999999</c:v>
                </c:pt>
                <c:pt idx="467">
                  <c:v>13982157.99</c:v>
                </c:pt>
                <c:pt idx="468">
                  <c:v>14030839.800000001</c:v>
                </c:pt>
                <c:pt idx="469">
                  <c:v>14079653.390000001</c:v>
                </c:pt>
                <c:pt idx="470">
                  <c:v>14128598.75</c:v>
                </c:pt>
                <c:pt idx="471">
                  <c:v>14177675.890000001</c:v>
                </c:pt>
                <c:pt idx="472">
                  <c:v>14226884.800000001</c:v>
                </c:pt>
                <c:pt idx="473">
                  <c:v>14276225.49</c:v>
                </c:pt>
                <c:pt idx="474">
                  <c:v>14325697.949999999</c:v>
                </c:pt>
                <c:pt idx="475">
                  <c:v>14375302.189999999</c:v>
                </c:pt>
                <c:pt idx="476">
                  <c:v>14425038.199999999</c:v>
                </c:pt>
                <c:pt idx="477">
                  <c:v>14474905.99</c:v>
                </c:pt>
                <c:pt idx="478">
                  <c:v>14524905.550000001</c:v>
                </c:pt>
                <c:pt idx="479">
                  <c:v>14575036.890000001</c:v>
                </c:pt>
                <c:pt idx="480">
                  <c:v>14625300</c:v>
                </c:pt>
                <c:pt idx="481">
                  <c:v>14675694.890000001</c:v>
                </c:pt>
                <c:pt idx="482">
                  <c:v>14726221.550000001</c:v>
                </c:pt>
                <c:pt idx="483">
                  <c:v>14776879.99</c:v>
                </c:pt>
                <c:pt idx="484">
                  <c:v>14827670.199999999</c:v>
                </c:pt>
                <c:pt idx="485">
                  <c:v>14878592.189999999</c:v>
                </c:pt>
                <c:pt idx="486">
                  <c:v>14929645.949999999</c:v>
                </c:pt>
                <c:pt idx="487">
                  <c:v>14980831.49</c:v>
                </c:pt>
                <c:pt idx="488">
                  <c:v>15032148.800000001</c:v>
                </c:pt>
                <c:pt idx="489">
                  <c:v>15083597.890000001</c:v>
                </c:pt>
                <c:pt idx="490">
                  <c:v>15135178.75</c:v>
                </c:pt>
                <c:pt idx="491">
                  <c:v>15186891.390000001</c:v>
                </c:pt>
                <c:pt idx="492">
                  <c:v>15238735.800000001</c:v>
                </c:pt>
                <c:pt idx="493">
                  <c:v>15290711.99</c:v>
                </c:pt>
                <c:pt idx="494">
                  <c:v>15342819.949999999</c:v>
                </c:pt>
                <c:pt idx="495">
                  <c:v>15395059.689999999</c:v>
                </c:pt>
                <c:pt idx="496">
                  <c:v>15447431.199999999</c:v>
                </c:pt>
                <c:pt idx="497">
                  <c:v>15499934.49</c:v>
                </c:pt>
                <c:pt idx="498">
                  <c:v>15552569.550000001</c:v>
                </c:pt>
                <c:pt idx="499">
                  <c:v>15605336.390000001</c:v>
                </c:pt>
                <c:pt idx="500">
                  <c:v>15658235</c:v>
                </c:pt>
                <c:pt idx="501">
                  <c:v>15711275.279999999</c:v>
                </c:pt>
                <c:pt idx="502">
                  <c:v>15764467.119999999</c:v>
                </c:pt>
                <c:pt idx="503">
                  <c:v>15817810.529999999</c:v>
                </c:pt>
                <c:pt idx="504">
                  <c:v>15871305.5</c:v>
                </c:pt>
                <c:pt idx="505">
                  <c:v>15924952.029999999</c:v>
                </c:pt>
                <c:pt idx="506">
                  <c:v>15978750.119999999</c:v>
                </c:pt>
                <c:pt idx="507">
                  <c:v>16032699.779999999</c:v>
                </c:pt>
                <c:pt idx="508">
                  <c:v>16086801</c:v>
                </c:pt>
                <c:pt idx="509">
                  <c:v>16141053.779999999</c:v>
                </c:pt>
                <c:pt idx="510">
                  <c:v>16195458.119999999</c:v>
                </c:pt>
                <c:pt idx="511">
                  <c:v>16250014.029999999</c:v>
                </c:pt>
                <c:pt idx="512">
                  <c:v>16304721.5</c:v>
                </c:pt>
                <c:pt idx="513">
                  <c:v>16359580.529999999</c:v>
                </c:pt>
                <c:pt idx="514">
                  <c:v>16414591.119999999</c:v>
                </c:pt>
                <c:pt idx="515">
                  <c:v>16469753.279999999</c:v>
                </c:pt>
                <c:pt idx="516">
                  <c:v>16525067</c:v>
                </c:pt>
                <c:pt idx="517">
                  <c:v>16580532.279999999</c:v>
                </c:pt>
                <c:pt idx="518">
                  <c:v>16636149.119999999</c:v>
                </c:pt>
                <c:pt idx="519">
                  <c:v>16691917.529999999</c:v>
                </c:pt>
                <c:pt idx="520">
                  <c:v>16747837.5</c:v>
                </c:pt>
                <c:pt idx="521">
                  <c:v>16803909.030000001</c:v>
                </c:pt>
                <c:pt idx="522">
                  <c:v>16860132.119999997</c:v>
                </c:pt>
                <c:pt idx="523">
                  <c:v>16916506.780000001</c:v>
                </c:pt>
                <c:pt idx="524">
                  <c:v>16973033</c:v>
                </c:pt>
                <c:pt idx="525">
                  <c:v>17029710.780000001</c:v>
                </c:pt>
                <c:pt idx="526">
                  <c:v>17086540.119999997</c:v>
                </c:pt>
                <c:pt idx="527">
                  <c:v>17143521.030000001</c:v>
                </c:pt>
                <c:pt idx="528">
                  <c:v>17200653.5</c:v>
                </c:pt>
                <c:pt idx="529">
                  <c:v>17257937.530000001</c:v>
                </c:pt>
                <c:pt idx="530">
                  <c:v>17315373.119999997</c:v>
                </c:pt>
                <c:pt idx="531">
                  <c:v>17372960.280000001</c:v>
                </c:pt>
                <c:pt idx="532">
                  <c:v>17430699</c:v>
                </c:pt>
                <c:pt idx="533">
                  <c:v>17488589.280000001</c:v>
                </c:pt>
                <c:pt idx="534">
                  <c:v>17546631.119999997</c:v>
                </c:pt>
                <c:pt idx="535">
                  <c:v>17604824.530000001</c:v>
                </c:pt>
                <c:pt idx="536">
                  <c:v>17663169.5</c:v>
                </c:pt>
                <c:pt idx="537">
                  <c:v>17721666.030000001</c:v>
                </c:pt>
                <c:pt idx="538">
                  <c:v>17780314.119999997</c:v>
                </c:pt>
                <c:pt idx="539">
                  <c:v>17839113.780000001</c:v>
                </c:pt>
                <c:pt idx="540">
                  <c:v>17898065</c:v>
                </c:pt>
                <c:pt idx="541">
                  <c:v>17957172.280000001</c:v>
                </c:pt>
                <c:pt idx="542">
                  <c:v>18016440.119999997</c:v>
                </c:pt>
                <c:pt idx="543">
                  <c:v>18075868.530000001</c:v>
                </c:pt>
                <c:pt idx="544">
                  <c:v>18135457.5</c:v>
                </c:pt>
                <c:pt idx="545">
                  <c:v>18195207.030000001</c:v>
                </c:pt>
                <c:pt idx="546">
                  <c:v>18255117.119999997</c:v>
                </c:pt>
                <c:pt idx="547">
                  <c:v>18315187.780000001</c:v>
                </c:pt>
                <c:pt idx="548">
                  <c:v>18375419</c:v>
                </c:pt>
                <c:pt idx="549">
                  <c:v>18435810.780000001</c:v>
                </c:pt>
                <c:pt idx="550">
                  <c:v>18496363.119999997</c:v>
                </c:pt>
                <c:pt idx="551">
                  <c:v>18557076.030000001</c:v>
                </c:pt>
                <c:pt idx="552">
                  <c:v>18617949.5</c:v>
                </c:pt>
                <c:pt idx="553">
                  <c:v>18678983.530000001</c:v>
                </c:pt>
                <c:pt idx="554">
                  <c:v>18740178.120000001</c:v>
                </c:pt>
                <c:pt idx="555">
                  <c:v>18801533.280000001</c:v>
                </c:pt>
                <c:pt idx="556">
                  <c:v>18863049</c:v>
                </c:pt>
                <c:pt idx="557">
                  <c:v>18924725.280000001</c:v>
                </c:pt>
                <c:pt idx="558">
                  <c:v>18986562.120000001</c:v>
                </c:pt>
                <c:pt idx="559">
                  <c:v>19048559.530000001</c:v>
                </c:pt>
                <c:pt idx="560">
                  <c:v>19110717.5</c:v>
                </c:pt>
                <c:pt idx="561">
                  <c:v>19173036.030000001</c:v>
                </c:pt>
                <c:pt idx="562">
                  <c:v>19235515.120000001</c:v>
                </c:pt>
                <c:pt idx="563">
                  <c:v>19298154.780000001</c:v>
                </c:pt>
                <c:pt idx="564">
                  <c:v>19360955</c:v>
                </c:pt>
                <c:pt idx="565">
                  <c:v>19423915.780000001</c:v>
                </c:pt>
                <c:pt idx="566">
                  <c:v>19487037.120000001</c:v>
                </c:pt>
                <c:pt idx="567">
                  <c:v>19550319.030000001</c:v>
                </c:pt>
                <c:pt idx="568">
                  <c:v>19613761.5</c:v>
                </c:pt>
                <c:pt idx="569">
                  <c:v>19677364.530000001</c:v>
                </c:pt>
                <c:pt idx="570">
                  <c:v>19741128.120000001</c:v>
                </c:pt>
                <c:pt idx="571">
                  <c:v>19805052.280000001</c:v>
                </c:pt>
                <c:pt idx="572">
                  <c:v>19869137</c:v>
                </c:pt>
                <c:pt idx="573">
                  <c:v>19933382.280000001</c:v>
                </c:pt>
                <c:pt idx="574">
                  <c:v>19997788.120000001</c:v>
                </c:pt>
                <c:pt idx="575">
                  <c:v>20062354.530000001</c:v>
                </c:pt>
                <c:pt idx="576">
                  <c:v>20127081.5</c:v>
                </c:pt>
                <c:pt idx="577">
                  <c:v>20191969.030000001</c:v>
                </c:pt>
                <c:pt idx="578">
                  <c:v>20257017.120000001</c:v>
                </c:pt>
                <c:pt idx="579">
                  <c:v>20322225.780000001</c:v>
                </c:pt>
                <c:pt idx="580">
                  <c:v>20387595</c:v>
                </c:pt>
                <c:pt idx="581">
                  <c:v>20453136.670000002</c:v>
                </c:pt>
                <c:pt idx="582">
                  <c:v>20518862.699999999</c:v>
                </c:pt>
                <c:pt idx="583">
                  <c:v>20584773.07</c:v>
                </c:pt>
                <c:pt idx="584">
                  <c:v>20650867.800000001</c:v>
                </c:pt>
                <c:pt idx="585">
                  <c:v>20717146.870000001</c:v>
                </c:pt>
                <c:pt idx="586">
                  <c:v>20783610.300000001</c:v>
                </c:pt>
                <c:pt idx="587">
                  <c:v>20850258.07</c:v>
                </c:pt>
                <c:pt idx="588">
                  <c:v>20917090.199999999</c:v>
                </c:pt>
                <c:pt idx="589">
                  <c:v>20984106.670000002</c:v>
                </c:pt>
                <c:pt idx="590">
                  <c:v>21051307.5</c:v>
                </c:pt>
                <c:pt idx="591">
                  <c:v>21118692.670000002</c:v>
                </c:pt>
                <c:pt idx="592">
                  <c:v>21186262.199999999</c:v>
                </c:pt>
                <c:pt idx="593">
                  <c:v>21254016.07</c:v>
                </c:pt>
                <c:pt idx="594">
                  <c:v>21321954.300000001</c:v>
                </c:pt>
                <c:pt idx="595">
                  <c:v>21390076.870000001</c:v>
                </c:pt>
                <c:pt idx="596">
                  <c:v>21458383.800000001</c:v>
                </c:pt>
                <c:pt idx="597">
                  <c:v>21526875.07</c:v>
                </c:pt>
                <c:pt idx="598">
                  <c:v>21595550.699999999</c:v>
                </c:pt>
                <c:pt idx="599">
                  <c:v>21664410.670000002</c:v>
                </c:pt>
                <c:pt idx="600">
                  <c:v>21733455</c:v>
                </c:pt>
                <c:pt idx="601">
                  <c:v>21802683.670000002</c:v>
                </c:pt>
                <c:pt idx="602">
                  <c:v>21872096.699999999</c:v>
                </c:pt>
                <c:pt idx="603">
                  <c:v>21941694.07</c:v>
                </c:pt>
                <c:pt idx="604">
                  <c:v>22011475.800000001</c:v>
                </c:pt>
                <c:pt idx="605">
                  <c:v>22081441.870000001</c:v>
                </c:pt>
                <c:pt idx="606">
                  <c:v>22151592.300000001</c:v>
                </c:pt>
                <c:pt idx="607">
                  <c:v>22221927.07</c:v>
                </c:pt>
                <c:pt idx="608">
                  <c:v>22292446.199999999</c:v>
                </c:pt>
                <c:pt idx="609">
                  <c:v>22363149.670000002</c:v>
                </c:pt>
                <c:pt idx="610">
                  <c:v>22434037.5</c:v>
                </c:pt>
                <c:pt idx="611">
                  <c:v>22505109.670000002</c:v>
                </c:pt>
                <c:pt idx="612">
                  <c:v>22576366.199999999</c:v>
                </c:pt>
                <c:pt idx="613">
                  <c:v>22647807.07</c:v>
                </c:pt>
                <c:pt idx="614">
                  <c:v>22719432.300000001</c:v>
                </c:pt>
                <c:pt idx="615">
                  <c:v>22791241.870000001</c:v>
                </c:pt>
                <c:pt idx="616">
                  <c:v>22863235.800000001</c:v>
                </c:pt>
                <c:pt idx="617">
                  <c:v>22935414.07</c:v>
                </c:pt>
                <c:pt idx="618">
                  <c:v>23007776.699999999</c:v>
                </c:pt>
                <c:pt idx="619">
                  <c:v>23080323.670000002</c:v>
                </c:pt>
                <c:pt idx="620">
                  <c:v>23153055</c:v>
                </c:pt>
                <c:pt idx="621">
                  <c:v>23225973.109999999</c:v>
                </c:pt>
                <c:pt idx="622">
                  <c:v>23299080.420000002</c:v>
                </c:pt>
                <c:pt idx="623">
                  <c:v>23372376.960000001</c:v>
                </c:pt>
                <c:pt idx="624">
                  <c:v>23445862.699999999</c:v>
                </c:pt>
                <c:pt idx="625">
                  <c:v>23519537.66</c:v>
                </c:pt>
                <c:pt idx="626">
                  <c:v>23593401.82</c:v>
                </c:pt>
                <c:pt idx="627">
                  <c:v>23667455.210000001</c:v>
                </c:pt>
                <c:pt idx="628">
                  <c:v>23741697.800000001</c:v>
                </c:pt>
                <c:pt idx="629">
                  <c:v>23816129.609999999</c:v>
                </c:pt>
                <c:pt idx="630">
                  <c:v>23890750.620000001</c:v>
                </c:pt>
                <c:pt idx="631">
                  <c:v>23965560.859999999</c:v>
                </c:pt>
                <c:pt idx="632">
                  <c:v>24040560.300000001</c:v>
                </c:pt>
                <c:pt idx="633">
                  <c:v>24115748.960000001</c:v>
                </c:pt>
                <c:pt idx="634">
                  <c:v>24191126.82</c:v>
                </c:pt>
                <c:pt idx="635">
                  <c:v>24266693.91</c:v>
                </c:pt>
                <c:pt idx="636">
                  <c:v>24342450.199999999</c:v>
                </c:pt>
                <c:pt idx="637">
                  <c:v>24418395.710000001</c:v>
                </c:pt>
                <c:pt idx="638">
                  <c:v>24494530.420000002</c:v>
                </c:pt>
                <c:pt idx="639">
                  <c:v>24570854.359999999</c:v>
                </c:pt>
                <c:pt idx="640">
                  <c:v>24647367.5</c:v>
                </c:pt>
                <c:pt idx="641">
                  <c:v>24724069.859999999</c:v>
                </c:pt>
                <c:pt idx="642">
                  <c:v>24800961.420000002</c:v>
                </c:pt>
                <c:pt idx="643">
                  <c:v>24878042.210000001</c:v>
                </c:pt>
                <c:pt idx="644">
                  <c:v>24955312.199999999</c:v>
                </c:pt>
                <c:pt idx="645">
                  <c:v>25032771.41</c:v>
                </c:pt>
                <c:pt idx="646">
                  <c:v>25110419.82</c:v>
                </c:pt>
                <c:pt idx="647">
                  <c:v>25188257.460000001</c:v>
                </c:pt>
                <c:pt idx="648">
                  <c:v>25266284.300000001</c:v>
                </c:pt>
                <c:pt idx="649">
                  <c:v>25344500.359999999</c:v>
                </c:pt>
                <c:pt idx="650">
                  <c:v>25422905.620000001</c:v>
                </c:pt>
                <c:pt idx="651">
                  <c:v>25501500.109999999</c:v>
                </c:pt>
                <c:pt idx="652">
                  <c:v>25580283.800000001</c:v>
                </c:pt>
                <c:pt idx="653">
                  <c:v>25659256.710000001</c:v>
                </c:pt>
                <c:pt idx="654">
                  <c:v>25738418.82</c:v>
                </c:pt>
                <c:pt idx="655">
                  <c:v>25817770.16</c:v>
                </c:pt>
                <c:pt idx="656">
                  <c:v>25897310.699999999</c:v>
                </c:pt>
                <c:pt idx="657">
                  <c:v>25977040.460000001</c:v>
                </c:pt>
                <c:pt idx="658">
                  <c:v>26056959.420000002</c:v>
                </c:pt>
                <c:pt idx="659">
                  <c:v>26137067.609999999</c:v>
                </c:pt>
                <c:pt idx="660">
                  <c:v>26217365</c:v>
                </c:pt>
                <c:pt idx="661">
                  <c:v>26297858.780000001</c:v>
                </c:pt>
                <c:pt idx="662">
                  <c:v>26378556.120000001</c:v>
                </c:pt>
                <c:pt idx="663">
                  <c:v>26459457.030000001</c:v>
                </c:pt>
                <c:pt idx="664">
                  <c:v>26540561.5</c:v>
                </c:pt>
                <c:pt idx="665">
                  <c:v>26621869.530000001</c:v>
                </c:pt>
                <c:pt idx="666">
                  <c:v>26703381.120000001</c:v>
                </c:pt>
                <c:pt idx="667">
                  <c:v>26785096.280000001</c:v>
                </c:pt>
                <c:pt idx="668">
                  <c:v>26867015</c:v>
                </c:pt>
                <c:pt idx="669">
                  <c:v>26949137.280000001</c:v>
                </c:pt>
                <c:pt idx="670">
                  <c:v>27031463.120000001</c:v>
                </c:pt>
                <c:pt idx="671">
                  <c:v>27113992.530000001</c:v>
                </c:pt>
                <c:pt idx="672">
                  <c:v>27196725.5</c:v>
                </c:pt>
                <c:pt idx="673">
                  <c:v>27279662.030000001</c:v>
                </c:pt>
                <c:pt idx="674">
                  <c:v>27362802.120000001</c:v>
                </c:pt>
                <c:pt idx="675">
                  <c:v>27446145.780000001</c:v>
                </c:pt>
                <c:pt idx="676">
                  <c:v>27529693</c:v>
                </c:pt>
                <c:pt idx="677">
                  <c:v>27613443.780000001</c:v>
                </c:pt>
                <c:pt idx="678">
                  <c:v>27697398.120000001</c:v>
                </c:pt>
                <c:pt idx="679">
                  <c:v>27781556.030000001</c:v>
                </c:pt>
                <c:pt idx="680">
                  <c:v>27865917.5</c:v>
                </c:pt>
                <c:pt idx="681">
                  <c:v>27950482.530000001</c:v>
                </c:pt>
                <c:pt idx="682">
                  <c:v>28035251.120000001</c:v>
                </c:pt>
                <c:pt idx="683">
                  <c:v>28120223.280000001</c:v>
                </c:pt>
              </c:numCache>
            </c:numRef>
          </c:xVal>
          <c:yVal>
            <c:numRef>
              <c:f>Pre2017Bathymetry!$D$5:$D$688</c:f>
              <c:numCache>
                <c:formatCode>_(* #,##0_);_(* \(#,##0\);_(* "-"??_);_(@_)</c:formatCode>
                <c:ptCount val="684"/>
                <c:pt idx="0">
                  <c:v>20303</c:v>
                </c:pt>
                <c:pt idx="1">
                  <c:v>20392.95</c:v>
                </c:pt>
                <c:pt idx="2">
                  <c:v>20482.900000000001</c:v>
                </c:pt>
                <c:pt idx="3">
                  <c:v>20572.849999999999</c:v>
                </c:pt>
                <c:pt idx="4">
                  <c:v>20662.8</c:v>
                </c:pt>
                <c:pt idx="5">
                  <c:v>20752.75</c:v>
                </c:pt>
                <c:pt idx="6">
                  <c:v>20842.7</c:v>
                </c:pt>
                <c:pt idx="7">
                  <c:v>20932.650000000001</c:v>
                </c:pt>
                <c:pt idx="8">
                  <c:v>21022.6</c:v>
                </c:pt>
                <c:pt idx="9">
                  <c:v>21112.55</c:v>
                </c:pt>
                <c:pt idx="10">
                  <c:v>21202.5</c:v>
                </c:pt>
                <c:pt idx="11">
                  <c:v>21292.45</c:v>
                </c:pt>
                <c:pt idx="12">
                  <c:v>21382.400000000001</c:v>
                </c:pt>
                <c:pt idx="13">
                  <c:v>21472.35</c:v>
                </c:pt>
                <c:pt idx="14">
                  <c:v>21562.3</c:v>
                </c:pt>
                <c:pt idx="15">
                  <c:v>21652.25</c:v>
                </c:pt>
                <c:pt idx="16">
                  <c:v>21742.2</c:v>
                </c:pt>
                <c:pt idx="17">
                  <c:v>21832.15</c:v>
                </c:pt>
                <c:pt idx="18">
                  <c:v>21922.1</c:v>
                </c:pt>
                <c:pt idx="19">
                  <c:v>22012.05</c:v>
                </c:pt>
                <c:pt idx="20">
                  <c:v>22102</c:v>
                </c:pt>
                <c:pt idx="21">
                  <c:v>22201</c:v>
                </c:pt>
                <c:pt idx="22">
                  <c:v>22300</c:v>
                </c:pt>
                <c:pt idx="23">
                  <c:v>22399</c:v>
                </c:pt>
                <c:pt idx="24">
                  <c:v>22498</c:v>
                </c:pt>
                <c:pt idx="25">
                  <c:v>22597</c:v>
                </c:pt>
                <c:pt idx="26">
                  <c:v>22696</c:v>
                </c:pt>
                <c:pt idx="27">
                  <c:v>22795</c:v>
                </c:pt>
                <c:pt idx="28">
                  <c:v>22894</c:v>
                </c:pt>
                <c:pt idx="29">
                  <c:v>22993</c:v>
                </c:pt>
                <c:pt idx="30">
                  <c:v>23092</c:v>
                </c:pt>
                <c:pt idx="31">
                  <c:v>23191</c:v>
                </c:pt>
                <c:pt idx="32">
                  <c:v>23290</c:v>
                </c:pt>
                <c:pt idx="33">
                  <c:v>23389</c:v>
                </c:pt>
                <c:pt idx="34">
                  <c:v>23488</c:v>
                </c:pt>
                <c:pt idx="35">
                  <c:v>23587</c:v>
                </c:pt>
                <c:pt idx="36">
                  <c:v>23686</c:v>
                </c:pt>
                <c:pt idx="37">
                  <c:v>23785</c:v>
                </c:pt>
                <c:pt idx="38">
                  <c:v>23884</c:v>
                </c:pt>
                <c:pt idx="39">
                  <c:v>23983</c:v>
                </c:pt>
                <c:pt idx="40">
                  <c:v>24082</c:v>
                </c:pt>
                <c:pt idx="41">
                  <c:v>24181</c:v>
                </c:pt>
                <c:pt idx="42">
                  <c:v>24280</c:v>
                </c:pt>
                <c:pt idx="43">
                  <c:v>24379</c:v>
                </c:pt>
                <c:pt idx="44">
                  <c:v>24478</c:v>
                </c:pt>
                <c:pt idx="45">
                  <c:v>24577</c:v>
                </c:pt>
                <c:pt idx="46">
                  <c:v>24676</c:v>
                </c:pt>
                <c:pt idx="47">
                  <c:v>24775</c:v>
                </c:pt>
                <c:pt idx="48">
                  <c:v>24874.000000100001</c:v>
                </c:pt>
                <c:pt idx="49">
                  <c:v>24973.000000100001</c:v>
                </c:pt>
                <c:pt idx="50">
                  <c:v>25071.999999899999</c:v>
                </c:pt>
                <c:pt idx="51">
                  <c:v>25170.999999899999</c:v>
                </c:pt>
                <c:pt idx="52">
                  <c:v>25270</c:v>
                </c:pt>
                <c:pt idx="53">
                  <c:v>25369</c:v>
                </c:pt>
                <c:pt idx="54">
                  <c:v>25468.000000100001</c:v>
                </c:pt>
                <c:pt idx="55">
                  <c:v>25567.000000100001</c:v>
                </c:pt>
                <c:pt idx="56">
                  <c:v>25665.999999899999</c:v>
                </c:pt>
                <c:pt idx="57">
                  <c:v>25765</c:v>
                </c:pt>
                <c:pt idx="58">
                  <c:v>25864</c:v>
                </c:pt>
                <c:pt idx="59">
                  <c:v>25963.000000100001</c:v>
                </c:pt>
                <c:pt idx="60">
                  <c:v>26062.000000100001</c:v>
                </c:pt>
                <c:pt idx="61">
                  <c:v>26161.5700001</c:v>
                </c:pt>
                <c:pt idx="62">
                  <c:v>26261.15</c:v>
                </c:pt>
                <c:pt idx="63">
                  <c:v>26360.720000000001</c:v>
                </c:pt>
                <c:pt idx="64">
                  <c:v>26460.3000001</c:v>
                </c:pt>
                <c:pt idx="65">
                  <c:v>26559.8700001</c:v>
                </c:pt>
                <c:pt idx="66">
                  <c:v>26659.45</c:v>
                </c:pt>
                <c:pt idx="67">
                  <c:v>26759.02</c:v>
                </c:pt>
                <c:pt idx="68">
                  <c:v>26858.600000099999</c:v>
                </c:pt>
                <c:pt idx="69">
                  <c:v>26958.170000099999</c:v>
                </c:pt>
                <c:pt idx="70">
                  <c:v>27057.75</c:v>
                </c:pt>
                <c:pt idx="71">
                  <c:v>27157.32</c:v>
                </c:pt>
                <c:pt idx="72">
                  <c:v>27256.900000099999</c:v>
                </c:pt>
                <c:pt idx="73">
                  <c:v>27356.470000099998</c:v>
                </c:pt>
                <c:pt idx="74">
                  <c:v>27456.049999899999</c:v>
                </c:pt>
                <c:pt idx="75">
                  <c:v>27555.619999899998</c:v>
                </c:pt>
                <c:pt idx="76">
                  <c:v>27655.200000100001</c:v>
                </c:pt>
                <c:pt idx="77">
                  <c:v>27754.770000100001</c:v>
                </c:pt>
                <c:pt idx="78">
                  <c:v>27854.349999900001</c:v>
                </c:pt>
                <c:pt idx="79">
                  <c:v>27953.919999900001</c:v>
                </c:pt>
                <c:pt idx="80">
                  <c:v>28053.5</c:v>
                </c:pt>
                <c:pt idx="81">
                  <c:v>28153.0700001</c:v>
                </c:pt>
                <c:pt idx="82">
                  <c:v>28252.649999900001</c:v>
                </c:pt>
                <c:pt idx="83">
                  <c:v>28352.2199999</c:v>
                </c:pt>
                <c:pt idx="84">
                  <c:v>28451.8</c:v>
                </c:pt>
                <c:pt idx="85">
                  <c:v>28551.37</c:v>
                </c:pt>
                <c:pt idx="86">
                  <c:v>28650.9499999</c:v>
                </c:pt>
                <c:pt idx="87">
                  <c:v>28750.5199999</c:v>
                </c:pt>
                <c:pt idx="88">
                  <c:v>28850.1</c:v>
                </c:pt>
                <c:pt idx="89">
                  <c:v>28949.67</c:v>
                </c:pt>
                <c:pt idx="90">
                  <c:v>29049.249999899999</c:v>
                </c:pt>
                <c:pt idx="91">
                  <c:v>29148.819999899999</c:v>
                </c:pt>
                <c:pt idx="92">
                  <c:v>29248.400000000001</c:v>
                </c:pt>
                <c:pt idx="93">
                  <c:v>29347.97</c:v>
                </c:pt>
                <c:pt idx="94">
                  <c:v>29447.549999899999</c:v>
                </c:pt>
                <c:pt idx="95">
                  <c:v>29547.119999899998</c:v>
                </c:pt>
                <c:pt idx="96">
                  <c:v>29646.7</c:v>
                </c:pt>
                <c:pt idx="97">
                  <c:v>29746.27</c:v>
                </c:pt>
                <c:pt idx="98">
                  <c:v>29845.849999900001</c:v>
                </c:pt>
                <c:pt idx="99">
                  <c:v>29945.419999900001</c:v>
                </c:pt>
                <c:pt idx="100">
                  <c:v>30045</c:v>
                </c:pt>
                <c:pt idx="101">
                  <c:v>30161.350000099999</c:v>
                </c:pt>
                <c:pt idx="102">
                  <c:v>30277.700000100001</c:v>
                </c:pt>
                <c:pt idx="103">
                  <c:v>30394.049999899999</c:v>
                </c:pt>
                <c:pt idx="104">
                  <c:v>30510.400000000001</c:v>
                </c:pt>
                <c:pt idx="105">
                  <c:v>30626.750000100001</c:v>
                </c:pt>
                <c:pt idx="106">
                  <c:v>30743.099999900001</c:v>
                </c:pt>
                <c:pt idx="107">
                  <c:v>30859.4499999</c:v>
                </c:pt>
                <c:pt idx="108">
                  <c:v>30975.8</c:v>
                </c:pt>
                <c:pt idx="109">
                  <c:v>31092.150000099999</c:v>
                </c:pt>
                <c:pt idx="110">
                  <c:v>31208.499999899999</c:v>
                </c:pt>
                <c:pt idx="111">
                  <c:v>31324.849999900001</c:v>
                </c:pt>
                <c:pt idx="112">
                  <c:v>31441.200000000001</c:v>
                </c:pt>
                <c:pt idx="113">
                  <c:v>31557.5500001</c:v>
                </c:pt>
                <c:pt idx="114">
                  <c:v>31673.899999900001</c:v>
                </c:pt>
                <c:pt idx="115">
                  <c:v>31790.25</c:v>
                </c:pt>
                <c:pt idx="116">
                  <c:v>31906.6</c:v>
                </c:pt>
                <c:pt idx="117">
                  <c:v>32022.950000100001</c:v>
                </c:pt>
                <c:pt idx="118">
                  <c:v>32139.299999899999</c:v>
                </c:pt>
                <c:pt idx="119">
                  <c:v>32255.65</c:v>
                </c:pt>
                <c:pt idx="120">
                  <c:v>32372</c:v>
                </c:pt>
                <c:pt idx="121">
                  <c:v>32488.350000099999</c:v>
                </c:pt>
                <c:pt idx="122">
                  <c:v>32604.6999999</c:v>
                </c:pt>
                <c:pt idx="123">
                  <c:v>32721.05</c:v>
                </c:pt>
                <c:pt idx="124">
                  <c:v>32837.4</c:v>
                </c:pt>
                <c:pt idx="125">
                  <c:v>32953.750000100001</c:v>
                </c:pt>
                <c:pt idx="126">
                  <c:v>33070.099999899998</c:v>
                </c:pt>
                <c:pt idx="127">
                  <c:v>33186.449999999997</c:v>
                </c:pt>
                <c:pt idx="128">
                  <c:v>33302.800000000003</c:v>
                </c:pt>
                <c:pt idx="129">
                  <c:v>33419.150000100002</c:v>
                </c:pt>
                <c:pt idx="130">
                  <c:v>33535.499999899999</c:v>
                </c:pt>
                <c:pt idx="131">
                  <c:v>33651.85</c:v>
                </c:pt>
                <c:pt idx="132">
                  <c:v>33768.199999999997</c:v>
                </c:pt>
                <c:pt idx="133">
                  <c:v>33884.550000099996</c:v>
                </c:pt>
                <c:pt idx="134">
                  <c:v>34000.899999900001</c:v>
                </c:pt>
                <c:pt idx="135">
                  <c:v>34117.25</c:v>
                </c:pt>
                <c:pt idx="136">
                  <c:v>34233.599999999999</c:v>
                </c:pt>
                <c:pt idx="137">
                  <c:v>34349.950000099998</c:v>
                </c:pt>
                <c:pt idx="138">
                  <c:v>34466.299999900002</c:v>
                </c:pt>
                <c:pt idx="139">
                  <c:v>34582.65</c:v>
                </c:pt>
                <c:pt idx="140">
                  <c:v>34699</c:v>
                </c:pt>
                <c:pt idx="141">
                  <c:v>34840.549999900002</c:v>
                </c:pt>
                <c:pt idx="142">
                  <c:v>34982.1</c:v>
                </c:pt>
                <c:pt idx="143">
                  <c:v>35123.650000100002</c:v>
                </c:pt>
                <c:pt idx="144">
                  <c:v>35265.199999900004</c:v>
                </c:pt>
                <c:pt idx="145">
                  <c:v>35406.75</c:v>
                </c:pt>
                <c:pt idx="146">
                  <c:v>35548.299999900002</c:v>
                </c:pt>
                <c:pt idx="147">
                  <c:v>35689.85</c:v>
                </c:pt>
                <c:pt idx="148">
                  <c:v>35831.400000100002</c:v>
                </c:pt>
                <c:pt idx="149">
                  <c:v>35972.949999999997</c:v>
                </c:pt>
                <c:pt idx="150">
                  <c:v>36114.500000100001</c:v>
                </c:pt>
                <c:pt idx="151">
                  <c:v>36256.049999900002</c:v>
                </c:pt>
                <c:pt idx="152">
                  <c:v>36397.599999999999</c:v>
                </c:pt>
                <c:pt idx="153">
                  <c:v>36539.150000100002</c:v>
                </c:pt>
                <c:pt idx="154">
                  <c:v>36680.699999999997</c:v>
                </c:pt>
                <c:pt idx="155">
                  <c:v>36822.250000100001</c:v>
                </c:pt>
                <c:pt idx="156">
                  <c:v>36963.799999900002</c:v>
                </c:pt>
                <c:pt idx="157">
                  <c:v>37105.35</c:v>
                </c:pt>
                <c:pt idx="158">
                  <c:v>37246.899999900001</c:v>
                </c:pt>
                <c:pt idx="159">
                  <c:v>37388.449999999997</c:v>
                </c:pt>
                <c:pt idx="160">
                  <c:v>37530.000000100001</c:v>
                </c:pt>
                <c:pt idx="161">
                  <c:v>37671.549999900002</c:v>
                </c:pt>
                <c:pt idx="162">
                  <c:v>37813.1</c:v>
                </c:pt>
                <c:pt idx="163">
                  <c:v>37954.649999900001</c:v>
                </c:pt>
                <c:pt idx="164">
                  <c:v>38096.199999999997</c:v>
                </c:pt>
                <c:pt idx="165">
                  <c:v>38237.750000100001</c:v>
                </c:pt>
                <c:pt idx="166">
                  <c:v>38379.299999900002</c:v>
                </c:pt>
                <c:pt idx="167">
                  <c:v>38520.85</c:v>
                </c:pt>
                <c:pt idx="168">
                  <c:v>38662.399999900001</c:v>
                </c:pt>
                <c:pt idx="169">
                  <c:v>38803.949999999997</c:v>
                </c:pt>
                <c:pt idx="170">
                  <c:v>38945.500000100001</c:v>
                </c:pt>
                <c:pt idx="171">
                  <c:v>39087.050000000003</c:v>
                </c:pt>
                <c:pt idx="172">
                  <c:v>39228.600000099999</c:v>
                </c:pt>
                <c:pt idx="173">
                  <c:v>39370.149999900001</c:v>
                </c:pt>
                <c:pt idx="174">
                  <c:v>39511.699999999997</c:v>
                </c:pt>
                <c:pt idx="175">
                  <c:v>39653.250000100001</c:v>
                </c:pt>
                <c:pt idx="176">
                  <c:v>39794.800000000003</c:v>
                </c:pt>
                <c:pt idx="177">
                  <c:v>39936.350000099999</c:v>
                </c:pt>
                <c:pt idx="178">
                  <c:v>40077.899999900001</c:v>
                </c:pt>
                <c:pt idx="179">
                  <c:v>40219.449999999997</c:v>
                </c:pt>
                <c:pt idx="180">
                  <c:v>40360.999999899999</c:v>
                </c:pt>
                <c:pt idx="181">
                  <c:v>40508.850000099999</c:v>
                </c:pt>
                <c:pt idx="182">
                  <c:v>40656.700000099998</c:v>
                </c:pt>
                <c:pt idx="183">
                  <c:v>40804.550000099996</c:v>
                </c:pt>
                <c:pt idx="184">
                  <c:v>40952.400000100002</c:v>
                </c:pt>
                <c:pt idx="185">
                  <c:v>41100.250000100001</c:v>
                </c:pt>
                <c:pt idx="186">
                  <c:v>41248.1</c:v>
                </c:pt>
                <c:pt idx="187">
                  <c:v>41395.949999999997</c:v>
                </c:pt>
                <c:pt idx="188">
                  <c:v>41543.800000000003</c:v>
                </c:pt>
                <c:pt idx="189">
                  <c:v>41691.65</c:v>
                </c:pt>
                <c:pt idx="190">
                  <c:v>41839.5</c:v>
                </c:pt>
                <c:pt idx="191">
                  <c:v>41987.35</c:v>
                </c:pt>
                <c:pt idx="192">
                  <c:v>42135.199999999997</c:v>
                </c:pt>
                <c:pt idx="193">
                  <c:v>42283.05</c:v>
                </c:pt>
                <c:pt idx="194">
                  <c:v>42430.899999900001</c:v>
                </c:pt>
                <c:pt idx="195">
                  <c:v>42578.749999899999</c:v>
                </c:pt>
                <c:pt idx="196">
                  <c:v>42726.599999899998</c:v>
                </c:pt>
                <c:pt idx="197">
                  <c:v>42874.449999900004</c:v>
                </c:pt>
                <c:pt idx="198">
                  <c:v>43022.299999900002</c:v>
                </c:pt>
                <c:pt idx="199">
                  <c:v>43170.149999900001</c:v>
                </c:pt>
                <c:pt idx="200">
                  <c:v>43318.000000100001</c:v>
                </c:pt>
                <c:pt idx="201">
                  <c:v>43465.850000099999</c:v>
                </c:pt>
                <c:pt idx="202">
                  <c:v>43613.700000099998</c:v>
                </c:pt>
                <c:pt idx="203">
                  <c:v>43761.550000099996</c:v>
                </c:pt>
                <c:pt idx="204">
                  <c:v>43909.400000100002</c:v>
                </c:pt>
                <c:pt idx="205">
                  <c:v>44057.250000100001</c:v>
                </c:pt>
                <c:pt idx="206">
                  <c:v>44205.1</c:v>
                </c:pt>
                <c:pt idx="207">
                  <c:v>44352.95</c:v>
                </c:pt>
                <c:pt idx="208">
                  <c:v>44500.800000000003</c:v>
                </c:pt>
                <c:pt idx="209">
                  <c:v>44648.65</c:v>
                </c:pt>
                <c:pt idx="210">
                  <c:v>44796.5</c:v>
                </c:pt>
                <c:pt idx="211">
                  <c:v>44944.35</c:v>
                </c:pt>
                <c:pt idx="212">
                  <c:v>45092.2</c:v>
                </c:pt>
                <c:pt idx="213">
                  <c:v>45240.05</c:v>
                </c:pt>
                <c:pt idx="214">
                  <c:v>45387.899999900001</c:v>
                </c:pt>
                <c:pt idx="215">
                  <c:v>45535.749999899999</c:v>
                </c:pt>
                <c:pt idx="216">
                  <c:v>45683.599999899998</c:v>
                </c:pt>
                <c:pt idx="217">
                  <c:v>45831.449999900004</c:v>
                </c:pt>
                <c:pt idx="218">
                  <c:v>45979.299999900002</c:v>
                </c:pt>
                <c:pt idx="219">
                  <c:v>46127.150000100002</c:v>
                </c:pt>
                <c:pt idx="220">
                  <c:v>46275.000000100001</c:v>
                </c:pt>
                <c:pt idx="221">
                  <c:v>46427.769999900003</c:v>
                </c:pt>
                <c:pt idx="222">
                  <c:v>46580.549999900002</c:v>
                </c:pt>
                <c:pt idx="223">
                  <c:v>46733.32</c:v>
                </c:pt>
                <c:pt idx="224">
                  <c:v>46886.099999899998</c:v>
                </c:pt>
                <c:pt idx="225">
                  <c:v>47038.87</c:v>
                </c:pt>
                <c:pt idx="226">
                  <c:v>47191.65</c:v>
                </c:pt>
                <c:pt idx="227">
                  <c:v>47344.42</c:v>
                </c:pt>
                <c:pt idx="228">
                  <c:v>47497.2</c:v>
                </c:pt>
                <c:pt idx="229">
                  <c:v>47649.970000100002</c:v>
                </c:pt>
                <c:pt idx="230">
                  <c:v>47802.75</c:v>
                </c:pt>
                <c:pt idx="231">
                  <c:v>47955.520000099998</c:v>
                </c:pt>
                <c:pt idx="232">
                  <c:v>48108.300000099996</c:v>
                </c:pt>
                <c:pt idx="233">
                  <c:v>48261.069999899999</c:v>
                </c:pt>
                <c:pt idx="234">
                  <c:v>48413.850000099999</c:v>
                </c:pt>
                <c:pt idx="235">
                  <c:v>48566.619999900002</c:v>
                </c:pt>
                <c:pt idx="236">
                  <c:v>48719.399999900001</c:v>
                </c:pt>
                <c:pt idx="237">
                  <c:v>48872.17</c:v>
                </c:pt>
                <c:pt idx="238">
                  <c:v>49024.949999900004</c:v>
                </c:pt>
                <c:pt idx="239">
                  <c:v>49177.72</c:v>
                </c:pt>
                <c:pt idx="240">
                  <c:v>49330.499999899999</c:v>
                </c:pt>
                <c:pt idx="241">
                  <c:v>49483.27</c:v>
                </c:pt>
                <c:pt idx="242">
                  <c:v>49636.05</c:v>
                </c:pt>
                <c:pt idx="243">
                  <c:v>49788.8200001</c:v>
                </c:pt>
                <c:pt idx="244">
                  <c:v>49941.599999999999</c:v>
                </c:pt>
                <c:pt idx="245">
                  <c:v>50094.370000100003</c:v>
                </c:pt>
                <c:pt idx="246">
                  <c:v>50247.150000100002</c:v>
                </c:pt>
                <c:pt idx="247">
                  <c:v>50399.919999899997</c:v>
                </c:pt>
                <c:pt idx="248">
                  <c:v>50552.700000099998</c:v>
                </c:pt>
                <c:pt idx="249">
                  <c:v>50705.4699999</c:v>
                </c:pt>
                <c:pt idx="250">
                  <c:v>50858.250000100001</c:v>
                </c:pt>
                <c:pt idx="251">
                  <c:v>51011.02</c:v>
                </c:pt>
                <c:pt idx="252">
                  <c:v>51163.799999900002</c:v>
                </c:pt>
                <c:pt idx="253">
                  <c:v>51316.57</c:v>
                </c:pt>
                <c:pt idx="254">
                  <c:v>51469.349999899998</c:v>
                </c:pt>
                <c:pt idx="255">
                  <c:v>51622.12</c:v>
                </c:pt>
                <c:pt idx="256">
                  <c:v>51774.9</c:v>
                </c:pt>
                <c:pt idx="257">
                  <c:v>51927.670000099999</c:v>
                </c:pt>
                <c:pt idx="258">
                  <c:v>52080.45</c:v>
                </c:pt>
                <c:pt idx="259">
                  <c:v>52233.220000100002</c:v>
                </c:pt>
                <c:pt idx="260">
                  <c:v>52386</c:v>
                </c:pt>
                <c:pt idx="261">
                  <c:v>52563.250000100001</c:v>
                </c:pt>
                <c:pt idx="262">
                  <c:v>52740.500000100001</c:v>
                </c:pt>
                <c:pt idx="263">
                  <c:v>52917.749999899999</c:v>
                </c:pt>
                <c:pt idx="264">
                  <c:v>53094.999999899999</c:v>
                </c:pt>
                <c:pt idx="265">
                  <c:v>53272.25</c:v>
                </c:pt>
                <c:pt idx="266">
                  <c:v>53449.5</c:v>
                </c:pt>
                <c:pt idx="267">
                  <c:v>53626.75</c:v>
                </c:pt>
                <c:pt idx="268">
                  <c:v>53804</c:v>
                </c:pt>
                <c:pt idx="269">
                  <c:v>53981.250000100001</c:v>
                </c:pt>
                <c:pt idx="270">
                  <c:v>54158.500000100001</c:v>
                </c:pt>
                <c:pt idx="271">
                  <c:v>54335.749999899999</c:v>
                </c:pt>
                <c:pt idx="272">
                  <c:v>54512.999999899999</c:v>
                </c:pt>
                <c:pt idx="273">
                  <c:v>54690.25</c:v>
                </c:pt>
                <c:pt idx="274">
                  <c:v>54867.5</c:v>
                </c:pt>
                <c:pt idx="275">
                  <c:v>55044.75</c:v>
                </c:pt>
                <c:pt idx="276">
                  <c:v>55222.000000100001</c:v>
                </c:pt>
                <c:pt idx="277">
                  <c:v>55399.250000100001</c:v>
                </c:pt>
                <c:pt idx="278">
                  <c:v>55576.500000100001</c:v>
                </c:pt>
                <c:pt idx="279">
                  <c:v>55753.749999899999</c:v>
                </c:pt>
                <c:pt idx="280">
                  <c:v>55930.999999899999</c:v>
                </c:pt>
                <c:pt idx="281">
                  <c:v>56108.25</c:v>
                </c:pt>
                <c:pt idx="282">
                  <c:v>56285.5</c:v>
                </c:pt>
                <c:pt idx="283">
                  <c:v>56462.75</c:v>
                </c:pt>
                <c:pt idx="284">
                  <c:v>56640.000000100001</c:v>
                </c:pt>
                <c:pt idx="285">
                  <c:v>56817.250000100001</c:v>
                </c:pt>
                <c:pt idx="286">
                  <c:v>56994.499999899999</c:v>
                </c:pt>
                <c:pt idx="287">
                  <c:v>57171.749999899999</c:v>
                </c:pt>
                <c:pt idx="288">
                  <c:v>57348.999999899999</c:v>
                </c:pt>
                <c:pt idx="289">
                  <c:v>57526.25</c:v>
                </c:pt>
                <c:pt idx="290">
                  <c:v>57703.5</c:v>
                </c:pt>
                <c:pt idx="291">
                  <c:v>57880.75</c:v>
                </c:pt>
                <c:pt idx="292">
                  <c:v>58058.000000100001</c:v>
                </c:pt>
                <c:pt idx="293">
                  <c:v>58235.250000100001</c:v>
                </c:pt>
                <c:pt idx="294">
                  <c:v>58412.499999899999</c:v>
                </c:pt>
                <c:pt idx="295">
                  <c:v>58589.749999899999</c:v>
                </c:pt>
                <c:pt idx="296">
                  <c:v>58767</c:v>
                </c:pt>
                <c:pt idx="297">
                  <c:v>58944.25</c:v>
                </c:pt>
                <c:pt idx="298">
                  <c:v>59121.5</c:v>
                </c:pt>
                <c:pt idx="299">
                  <c:v>59298.750000100001</c:v>
                </c:pt>
                <c:pt idx="300">
                  <c:v>59476.000000100001</c:v>
                </c:pt>
                <c:pt idx="301">
                  <c:v>59669.249999899999</c:v>
                </c:pt>
                <c:pt idx="302">
                  <c:v>59862.5</c:v>
                </c:pt>
                <c:pt idx="303">
                  <c:v>60055.750000100001</c:v>
                </c:pt>
                <c:pt idx="304">
                  <c:v>60249</c:v>
                </c:pt>
                <c:pt idx="305">
                  <c:v>60442.25</c:v>
                </c:pt>
                <c:pt idx="306">
                  <c:v>60635.499999899999</c:v>
                </c:pt>
                <c:pt idx="307">
                  <c:v>60828.75</c:v>
                </c:pt>
                <c:pt idx="308">
                  <c:v>61022.000000100001</c:v>
                </c:pt>
                <c:pt idx="309">
                  <c:v>61215.249999899999</c:v>
                </c:pt>
                <c:pt idx="310">
                  <c:v>61408.5</c:v>
                </c:pt>
                <c:pt idx="311">
                  <c:v>61601.750000100001</c:v>
                </c:pt>
                <c:pt idx="312">
                  <c:v>61794.999999899999</c:v>
                </c:pt>
                <c:pt idx="313">
                  <c:v>61988.25</c:v>
                </c:pt>
                <c:pt idx="314">
                  <c:v>62181.499999899999</c:v>
                </c:pt>
                <c:pt idx="315">
                  <c:v>62374.75</c:v>
                </c:pt>
                <c:pt idx="316">
                  <c:v>62568.000000100001</c:v>
                </c:pt>
                <c:pt idx="317">
                  <c:v>62761.249999899999</c:v>
                </c:pt>
                <c:pt idx="318">
                  <c:v>62954.5</c:v>
                </c:pt>
                <c:pt idx="319">
                  <c:v>63147.750000100001</c:v>
                </c:pt>
                <c:pt idx="320">
                  <c:v>63340.999999899999</c:v>
                </c:pt>
                <c:pt idx="321">
                  <c:v>63534.25</c:v>
                </c:pt>
                <c:pt idx="322">
                  <c:v>63727.499999899999</c:v>
                </c:pt>
                <c:pt idx="323">
                  <c:v>63920.75</c:v>
                </c:pt>
                <c:pt idx="324">
                  <c:v>64114.000000100001</c:v>
                </c:pt>
                <c:pt idx="325">
                  <c:v>64307.249999899999</c:v>
                </c:pt>
                <c:pt idx="326">
                  <c:v>64500.5</c:v>
                </c:pt>
                <c:pt idx="327">
                  <c:v>64693.750000100001</c:v>
                </c:pt>
                <c:pt idx="328">
                  <c:v>64886.999999899999</c:v>
                </c:pt>
                <c:pt idx="329">
                  <c:v>65080.25</c:v>
                </c:pt>
                <c:pt idx="330">
                  <c:v>65273.500000100001</c:v>
                </c:pt>
                <c:pt idx="331">
                  <c:v>65466.75</c:v>
                </c:pt>
                <c:pt idx="332">
                  <c:v>65660.000000100001</c:v>
                </c:pt>
                <c:pt idx="333">
                  <c:v>65853.249999899999</c:v>
                </c:pt>
                <c:pt idx="334">
                  <c:v>66046.5</c:v>
                </c:pt>
                <c:pt idx="335">
                  <c:v>66239.750000100001</c:v>
                </c:pt>
                <c:pt idx="336">
                  <c:v>66432.999999899999</c:v>
                </c:pt>
                <c:pt idx="337">
                  <c:v>66626.25</c:v>
                </c:pt>
                <c:pt idx="338">
                  <c:v>66819.500000100001</c:v>
                </c:pt>
                <c:pt idx="339">
                  <c:v>67012.75</c:v>
                </c:pt>
                <c:pt idx="340">
                  <c:v>67206</c:v>
                </c:pt>
                <c:pt idx="341">
                  <c:v>67425.37</c:v>
                </c:pt>
                <c:pt idx="342">
                  <c:v>67644.75</c:v>
                </c:pt>
                <c:pt idx="343">
                  <c:v>67864.120000099996</c:v>
                </c:pt>
                <c:pt idx="344">
                  <c:v>68083.499999899999</c:v>
                </c:pt>
                <c:pt idx="345">
                  <c:v>68302.87</c:v>
                </c:pt>
                <c:pt idx="346">
                  <c:v>68522.25</c:v>
                </c:pt>
                <c:pt idx="347">
                  <c:v>68741.62</c:v>
                </c:pt>
                <c:pt idx="348">
                  <c:v>68961</c:v>
                </c:pt>
                <c:pt idx="349">
                  <c:v>69180.370000099996</c:v>
                </c:pt>
                <c:pt idx="350">
                  <c:v>69399.749999899999</c:v>
                </c:pt>
                <c:pt idx="351">
                  <c:v>69619.12</c:v>
                </c:pt>
                <c:pt idx="352">
                  <c:v>69838.500000100001</c:v>
                </c:pt>
                <c:pt idx="353">
                  <c:v>70057.87</c:v>
                </c:pt>
                <c:pt idx="354">
                  <c:v>70277.25</c:v>
                </c:pt>
                <c:pt idx="355">
                  <c:v>70496.619999899995</c:v>
                </c:pt>
                <c:pt idx="356">
                  <c:v>70715.999999899999</c:v>
                </c:pt>
                <c:pt idx="357">
                  <c:v>70935.37</c:v>
                </c:pt>
                <c:pt idx="358">
                  <c:v>71154.750000100001</c:v>
                </c:pt>
                <c:pt idx="359">
                  <c:v>71374.12</c:v>
                </c:pt>
                <c:pt idx="360">
                  <c:v>71593.5</c:v>
                </c:pt>
                <c:pt idx="361">
                  <c:v>71812.869999899995</c:v>
                </c:pt>
                <c:pt idx="362">
                  <c:v>72032.249999899999</c:v>
                </c:pt>
                <c:pt idx="363">
                  <c:v>72251.62</c:v>
                </c:pt>
                <c:pt idx="364">
                  <c:v>72471.000000100001</c:v>
                </c:pt>
                <c:pt idx="365">
                  <c:v>72690.37</c:v>
                </c:pt>
                <c:pt idx="366">
                  <c:v>72909.75</c:v>
                </c:pt>
                <c:pt idx="367">
                  <c:v>73129.119999899995</c:v>
                </c:pt>
                <c:pt idx="368">
                  <c:v>73348.499999899999</c:v>
                </c:pt>
                <c:pt idx="369">
                  <c:v>73567.870000099996</c:v>
                </c:pt>
                <c:pt idx="370">
                  <c:v>73787.250000100001</c:v>
                </c:pt>
                <c:pt idx="371">
                  <c:v>74006.62</c:v>
                </c:pt>
                <c:pt idx="372">
                  <c:v>74226</c:v>
                </c:pt>
                <c:pt idx="373">
                  <c:v>74445.369999899995</c:v>
                </c:pt>
                <c:pt idx="374">
                  <c:v>74664.749999899999</c:v>
                </c:pt>
                <c:pt idx="375">
                  <c:v>74884.120000099996</c:v>
                </c:pt>
                <c:pt idx="376">
                  <c:v>75103.500000100001</c:v>
                </c:pt>
                <c:pt idx="377">
                  <c:v>75322.87</c:v>
                </c:pt>
                <c:pt idx="378">
                  <c:v>75542.25</c:v>
                </c:pt>
                <c:pt idx="379">
                  <c:v>75761.619999899995</c:v>
                </c:pt>
                <c:pt idx="380">
                  <c:v>75980.999999899999</c:v>
                </c:pt>
                <c:pt idx="381">
                  <c:v>76223.149999999994</c:v>
                </c:pt>
                <c:pt idx="382">
                  <c:v>76465.300000100004</c:v>
                </c:pt>
                <c:pt idx="383">
                  <c:v>76707.449999899996</c:v>
                </c:pt>
                <c:pt idx="384">
                  <c:v>76949.600000000006</c:v>
                </c:pt>
                <c:pt idx="385">
                  <c:v>77191.750000100001</c:v>
                </c:pt>
                <c:pt idx="386">
                  <c:v>77433.899999899993</c:v>
                </c:pt>
                <c:pt idx="387">
                  <c:v>77676.05</c:v>
                </c:pt>
                <c:pt idx="388">
                  <c:v>77918.2</c:v>
                </c:pt>
                <c:pt idx="389">
                  <c:v>78160.350000100007</c:v>
                </c:pt>
                <c:pt idx="390">
                  <c:v>78402.499999899999</c:v>
                </c:pt>
                <c:pt idx="391">
                  <c:v>78644.649999999994</c:v>
                </c:pt>
                <c:pt idx="392">
                  <c:v>78886.800000100004</c:v>
                </c:pt>
                <c:pt idx="393">
                  <c:v>79128.949999899996</c:v>
                </c:pt>
                <c:pt idx="394">
                  <c:v>79371.100000000006</c:v>
                </c:pt>
                <c:pt idx="395">
                  <c:v>79613.250000100001</c:v>
                </c:pt>
                <c:pt idx="396">
                  <c:v>79855.399999899993</c:v>
                </c:pt>
                <c:pt idx="397">
                  <c:v>80097.55</c:v>
                </c:pt>
                <c:pt idx="398">
                  <c:v>80339.700000099998</c:v>
                </c:pt>
                <c:pt idx="399">
                  <c:v>80581.849999900005</c:v>
                </c:pt>
                <c:pt idx="400">
                  <c:v>80824</c:v>
                </c:pt>
                <c:pt idx="401">
                  <c:v>81066.150000099995</c:v>
                </c:pt>
                <c:pt idx="402">
                  <c:v>81308.299999900002</c:v>
                </c:pt>
                <c:pt idx="403">
                  <c:v>81550.45</c:v>
                </c:pt>
                <c:pt idx="404">
                  <c:v>81792.600000100007</c:v>
                </c:pt>
                <c:pt idx="405">
                  <c:v>82034.749999899999</c:v>
                </c:pt>
                <c:pt idx="406">
                  <c:v>82276.899999999994</c:v>
                </c:pt>
                <c:pt idx="407">
                  <c:v>82519.05</c:v>
                </c:pt>
                <c:pt idx="408">
                  <c:v>82761.200000099998</c:v>
                </c:pt>
                <c:pt idx="409">
                  <c:v>83003.349999900005</c:v>
                </c:pt>
                <c:pt idx="410">
                  <c:v>83245.5</c:v>
                </c:pt>
                <c:pt idx="411">
                  <c:v>83487.650000099995</c:v>
                </c:pt>
                <c:pt idx="412">
                  <c:v>83729.799999900002</c:v>
                </c:pt>
                <c:pt idx="413">
                  <c:v>83971.95</c:v>
                </c:pt>
                <c:pt idx="414">
                  <c:v>84214.100000100007</c:v>
                </c:pt>
                <c:pt idx="415">
                  <c:v>84456.249999899999</c:v>
                </c:pt>
                <c:pt idx="416">
                  <c:v>84698.4</c:v>
                </c:pt>
                <c:pt idx="417">
                  <c:v>84940.550000100004</c:v>
                </c:pt>
                <c:pt idx="418">
                  <c:v>85182.699999899996</c:v>
                </c:pt>
                <c:pt idx="419">
                  <c:v>85424.85</c:v>
                </c:pt>
                <c:pt idx="420">
                  <c:v>85667.000000100001</c:v>
                </c:pt>
                <c:pt idx="421">
                  <c:v>85909.999999899999</c:v>
                </c:pt>
                <c:pt idx="422">
                  <c:v>86153</c:v>
                </c:pt>
                <c:pt idx="423">
                  <c:v>86396.000000100001</c:v>
                </c:pt>
                <c:pt idx="424">
                  <c:v>86638.999999899999</c:v>
                </c:pt>
                <c:pt idx="425">
                  <c:v>86882</c:v>
                </c:pt>
                <c:pt idx="426">
                  <c:v>87125.000000100001</c:v>
                </c:pt>
                <c:pt idx="427">
                  <c:v>87367.999999899999</c:v>
                </c:pt>
                <c:pt idx="428">
                  <c:v>87611</c:v>
                </c:pt>
                <c:pt idx="429">
                  <c:v>87854.000000100001</c:v>
                </c:pt>
                <c:pt idx="430">
                  <c:v>88097</c:v>
                </c:pt>
                <c:pt idx="431">
                  <c:v>88340</c:v>
                </c:pt>
                <c:pt idx="432">
                  <c:v>88582.999999899999</c:v>
                </c:pt>
                <c:pt idx="433">
                  <c:v>88826</c:v>
                </c:pt>
                <c:pt idx="434">
                  <c:v>89069.000000100001</c:v>
                </c:pt>
                <c:pt idx="435">
                  <c:v>89311.999999899999</c:v>
                </c:pt>
                <c:pt idx="436">
                  <c:v>89555</c:v>
                </c:pt>
                <c:pt idx="437">
                  <c:v>89798.000000100001</c:v>
                </c:pt>
                <c:pt idx="438">
                  <c:v>90040.999999899999</c:v>
                </c:pt>
                <c:pt idx="439">
                  <c:v>90284</c:v>
                </c:pt>
                <c:pt idx="440">
                  <c:v>90527.000000100001</c:v>
                </c:pt>
                <c:pt idx="441">
                  <c:v>90769.999999899999</c:v>
                </c:pt>
                <c:pt idx="442">
                  <c:v>91013</c:v>
                </c:pt>
                <c:pt idx="443">
                  <c:v>91256.000000100001</c:v>
                </c:pt>
                <c:pt idx="444">
                  <c:v>91499</c:v>
                </c:pt>
                <c:pt idx="445">
                  <c:v>91742</c:v>
                </c:pt>
                <c:pt idx="446">
                  <c:v>91984.999999899999</c:v>
                </c:pt>
                <c:pt idx="447">
                  <c:v>92228</c:v>
                </c:pt>
                <c:pt idx="448">
                  <c:v>92471.000000100001</c:v>
                </c:pt>
                <c:pt idx="449">
                  <c:v>92713.999999899999</c:v>
                </c:pt>
                <c:pt idx="450">
                  <c:v>92957</c:v>
                </c:pt>
                <c:pt idx="451">
                  <c:v>93200.000000100001</c:v>
                </c:pt>
                <c:pt idx="452">
                  <c:v>93442.999999899999</c:v>
                </c:pt>
                <c:pt idx="453">
                  <c:v>93686</c:v>
                </c:pt>
                <c:pt idx="454">
                  <c:v>93929.000000100001</c:v>
                </c:pt>
                <c:pt idx="455">
                  <c:v>94171.999999899999</c:v>
                </c:pt>
                <c:pt idx="456">
                  <c:v>94415</c:v>
                </c:pt>
                <c:pt idx="457">
                  <c:v>94658.000000100001</c:v>
                </c:pt>
                <c:pt idx="458">
                  <c:v>94901</c:v>
                </c:pt>
                <c:pt idx="459">
                  <c:v>95144</c:v>
                </c:pt>
                <c:pt idx="460">
                  <c:v>95386.999999899999</c:v>
                </c:pt>
                <c:pt idx="461">
                  <c:v>95650.550000100004</c:v>
                </c:pt>
                <c:pt idx="462">
                  <c:v>95914.100000100007</c:v>
                </c:pt>
                <c:pt idx="463">
                  <c:v>96177.65</c:v>
                </c:pt>
                <c:pt idx="464">
                  <c:v>96441.2</c:v>
                </c:pt>
                <c:pt idx="465">
                  <c:v>96704.75</c:v>
                </c:pt>
                <c:pt idx="466">
                  <c:v>96968.299999900002</c:v>
                </c:pt>
                <c:pt idx="467">
                  <c:v>97231.849999900005</c:v>
                </c:pt>
                <c:pt idx="468">
                  <c:v>97495.399999899993</c:v>
                </c:pt>
                <c:pt idx="469">
                  <c:v>97758.950000099998</c:v>
                </c:pt>
                <c:pt idx="470">
                  <c:v>98022.500000100001</c:v>
                </c:pt>
                <c:pt idx="471">
                  <c:v>98286.05</c:v>
                </c:pt>
                <c:pt idx="472">
                  <c:v>98549.6</c:v>
                </c:pt>
                <c:pt idx="473">
                  <c:v>98813.15</c:v>
                </c:pt>
                <c:pt idx="474">
                  <c:v>99076.7</c:v>
                </c:pt>
                <c:pt idx="475">
                  <c:v>99340.249999899999</c:v>
                </c:pt>
                <c:pt idx="476">
                  <c:v>99603.799999900002</c:v>
                </c:pt>
                <c:pt idx="477">
                  <c:v>99867.350000100007</c:v>
                </c:pt>
                <c:pt idx="478">
                  <c:v>100130.9</c:v>
                </c:pt>
                <c:pt idx="479">
                  <c:v>100394.45</c:v>
                </c:pt>
                <c:pt idx="480">
                  <c:v>100658</c:v>
                </c:pt>
                <c:pt idx="481">
                  <c:v>100921.55</c:v>
                </c:pt>
                <c:pt idx="482">
                  <c:v>101185.1</c:v>
                </c:pt>
                <c:pt idx="483">
                  <c:v>101448.65</c:v>
                </c:pt>
                <c:pt idx="484">
                  <c:v>101712.2</c:v>
                </c:pt>
                <c:pt idx="485">
                  <c:v>101975.75</c:v>
                </c:pt>
                <c:pt idx="486">
                  <c:v>102239.3</c:v>
                </c:pt>
                <c:pt idx="487">
                  <c:v>102502.85</c:v>
                </c:pt>
                <c:pt idx="488">
                  <c:v>102766.39999999999</c:v>
                </c:pt>
                <c:pt idx="489">
                  <c:v>103029.95</c:v>
                </c:pt>
                <c:pt idx="490">
                  <c:v>103293.5</c:v>
                </c:pt>
                <c:pt idx="491">
                  <c:v>103557.05</c:v>
                </c:pt>
                <c:pt idx="492">
                  <c:v>103820.6</c:v>
                </c:pt>
                <c:pt idx="493">
                  <c:v>104084.15</c:v>
                </c:pt>
                <c:pt idx="494">
                  <c:v>104347.7</c:v>
                </c:pt>
                <c:pt idx="495">
                  <c:v>104611.25</c:v>
                </c:pt>
                <c:pt idx="496">
                  <c:v>104874.8</c:v>
                </c:pt>
                <c:pt idx="497">
                  <c:v>105138.35</c:v>
                </c:pt>
                <c:pt idx="498">
                  <c:v>105401.9</c:v>
                </c:pt>
                <c:pt idx="499">
                  <c:v>105665.45</c:v>
                </c:pt>
                <c:pt idx="500">
                  <c:v>105929</c:v>
                </c:pt>
                <c:pt idx="501">
                  <c:v>106232.12</c:v>
                </c:pt>
                <c:pt idx="502">
                  <c:v>106535.25</c:v>
                </c:pt>
                <c:pt idx="503">
                  <c:v>106838.37</c:v>
                </c:pt>
                <c:pt idx="504">
                  <c:v>107141.5</c:v>
                </c:pt>
                <c:pt idx="505">
                  <c:v>107444.62</c:v>
                </c:pt>
                <c:pt idx="506">
                  <c:v>107747.75</c:v>
                </c:pt>
                <c:pt idx="507">
                  <c:v>108050.87</c:v>
                </c:pt>
                <c:pt idx="508">
                  <c:v>108354</c:v>
                </c:pt>
                <c:pt idx="509">
                  <c:v>108657.12</c:v>
                </c:pt>
                <c:pt idx="510">
                  <c:v>108960.25</c:v>
                </c:pt>
                <c:pt idx="511">
                  <c:v>109263.37</c:v>
                </c:pt>
                <c:pt idx="512">
                  <c:v>109566.5</c:v>
                </c:pt>
                <c:pt idx="513">
                  <c:v>109869.62</c:v>
                </c:pt>
                <c:pt idx="514">
                  <c:v>110172.75</c:v>
                </c:pt>
                <c:pt idx="515">
                  <c:v>110475.87</c:v>
                </c:pt>
                <c:pt idx="516">
                  <c:v>110779</c:v>
                </c:pt>
                <c:pt idx="517">
                  <c:v>111082.12</c:v>
                </c:pt>
                <c:pt idx="518">
                  <c:v>111385.25</c:v>
                </c:pt>
                <c:pt idx="519">
                  <c:v>111688.37</c:v>
                </c:pt>
                <c:pt idx="520">
                  <c:v>111991.5</c:v>
                </c:pt>
                <c:pt idx="521">
                  <c:v>112294.62</c:v>
                </c:pt>
                <c:pt idx="522">
                  <c:v>112597.75</c:v>
                </c:pt>
                <c:pt idx="523">
                  <c:v>112900.87</c:v>
                </c:pt>
                <c:pt idx="524">
                  <c:v>113204</c:v>
                </c:pt>
                <c:pt idx="525">
                  <c:v>113507.12</c:v>
                </c:pt>
                <c:pt idx="526">
                  <c:v>113810.25</c:v>
                </c:pt>
                <c:pt idx="527">
                  <c:v>114113.37</c:v>
                </c:pt>
                <c:pt idx="528">
                  <c:v>114416.5</c:v>
                </c:pt>
                <c:pt idx="529">
                  <c:v>114719.62</c:v>
                </c:pt>
                <c:pt idx="530">
                  <c:v>115022.75</c:v>
                </c:pt>
                <c:pt idx="531">
                  <c:v>115325.87</c:v>
                </c:pt>
                <c:pt idx="532">
                  <c:v>115629</c:v>
                </c:pt>
                <c:pt idx="533">
                  <c:v>115932.12</c:v>
                </c:pt>
                <c:pt idx="534">
                  <c:v>116235.25</c:v>
                </c:pt>
                <c:pt idx="535">
                  <c:v>116538.37</c:v>
                </c:pt>
                <c:pt idx="536">
                  <c:v>116841.5</c:v>
                </c:pt>
                <c:pt idx="537">
                  <c:v>117144.62</c:v>
                </c:pt>
                <c:pt idx="538">
                  <c:v>117447.75</c:v>
                </c:pt>
                <c:pt idx="539">
                  <c:v>117750.87</c:v>
                </c:pt>
                <c:pt idx="540">
                  <c:v>118054</c:v>
                </c:pt>
                <c:pt idx="541">
                  <c:v>118375.12</c:v>
                </c:pt>
                <c:pt idx="542">
                  <c:v>118696.25</c:v>
                </c:pt>
                <c:pt idx="543">
                  <c:v>119017.37</c:v>
                </c:pt>
                <c:pt idx="544">
                  <c:v>119338.5</c:v>
                </c:pt>
                <c:pt idx="545">
                  <c:v>119659.62</c:v>
                </c:pt>
                <c:pt idx="546">
                  <c:v>119980.75</c:v>
                </c:pt>
                <c:pt idx="547">
                  <c:v>120301.87</c:v>
                </c:pt>
                <c:pt idx="548">
                  <c:v>120623</c:v>
                </c:pt>
                <c:pt idx="549">
                  <c:v>120944.12</c:v>
                </c:pt>
                <c:pt idx="550">
                  <c:v>121265.25</c:v>
                </c:pt>
                <c:pt idx="551">
                  <c:v>121586.37</c:v>
                </c:pt>
                <c:pt idx="552">
                  <c:v>121907.5</c:v>
                </c:pt>
                <c:pt idx="553">
                  <c:v>122228.62</c:v>
                </c:pt>
                <c:pt idx="554">
                  <c:v>122549.75</c:v>
                </c:pt>
                <c:pt idx="555">
                  <c:v>122870.87</c:v>
                </c:pt>
                <c:pt idx="556">
                  <c:v>123192</c:v>
                </c:pt>
                <c:pt idx="557">
                  <c:v>123513.12</c:v>
                </c:pt>
                <c:pt idx="558">
                  <c:v>123834.25</c:v>
                </c:pt>
                <c:pt idx="559">
                  <c:v>124155.37</c:v>
                </c:pt>
                <c:pt idx="560">
                  <c:v>124476.5</c:v>
                </c:pt>
                <c:pt idx="561">
                  <c:v>124797.62</c:v>
                </c:pt>
                <c:pt idx="562">
                  <c:v>125118.75</c:v>
                </c:pt>
                <c:pt idx="563">
                  <c:v>125439.87</c:v>
                </c:pt>
                <c:pt idx="564">
                  <c:v>125761</c:v>
                </c:pt>
                <c:pt idx="565">
                  <c:v>126082.12</c:v>
                </c:pt>
                <c:pt idx="566">
                  <c:v>126403.25</c:v>
                </c:pt>
                <c:pt idx="567">
                  <c:v>126724.37</c:v>
                </c:pt>
                <c:pt idx="568">
                  <c:v>127045.5</c:v>
                </c:pt>
                <c:pt idx="569">
                  <c:v>127366.62</c:v>
                </c:pt>
                <c:pt idx="570">
                  <c:v>127687.75</c:v>
                </c:pt>
                <c:pt idx="571">
                  <c:v>128008.87</c:v>
                </c:pt>
                <c:pt idx="572">
                  <c:v>128330</c:v>
                </c:pt>
                <c:pt idx="573">
                  <c:v>128651.12</c:v>
                </c:pt>
                <c:pt idx="574">
                  <c:v>128972.25</c:v>
                </c:pt>
                <c:pt idx="575">
                  <c:v>129293.37</c:v>
                </c:pt>
                <c:pt idx="576">
                  <c:v>129614.5</c:v>
                </c:pt>
                <c:pt idx="577">
                  <c:v>129935.62</c:v>
                </c:pt>
                <c:pt idx="578">
                  <c:v>130256.75</c:v>
                </c:pt>
                <c:pt idx="579">
                  <c:v>130577.87</c:v>
                </c:pt>
                <c:pt idx="580">
                  <c:v>130899</c:v>
                </c:pt>
                <c:pt idx="581">
                  <c:v>131267.70000000001</c:v>
                </c:pt>
                <c:pt idx="582">
                  <c:v>131636.4</c:v>
                </c:pt>
                <c:pt idx="583">
                  <c:v>132005.1</c:v>
                </c:pt>
                <c:pt idx="584">
                  <c:v>132373.79999999999</c:v>
                </c:pt>
                <c:pt idx="585">
                  <c:v>132742.5</c:v>
                </c:pt>
                <c:pt idx="586">
                  <c:v>133111.20000000001</c:v>
                </c:pt>
                <c:pt idx="587">
                  <c:v>133479.9</c:v>
                </c:pt>
                <c:pt idx="588">
                  <c:v>133848.6</c:v>
                </c:pt>
                <c:pt idx="589">
                  <c:v>134217.29999999999</c:v>
                </c:pt>
                <c:pt idx="590">
                  <c:v>134586</c:v>
                </c:pt>
                <c:pt idx="591">
                  <c:v>134954.70000000001</c:v>
                </c:pt>
                <c:pt idx="592">
                  <c:v>135323.4</c:v>
                </c:pt>
                <c:pt idx="593">
                  <c:v>135692.1</c:v>
                </c:pt>
                <c:pt idx="594">
                  <c:v>136060.79999999999</c:v>
                </c:pt>
                <c:pt idx="595">
                  <c:v>136429.5</c:v>
                </c:pt>
                <c:pt idx="596">
                  <c:v>136798.20000000001</c:v>
                </c:pt>
                <c:pt idx="597">
                  <c:v>137166.9</c:v>
                </c:pt>
                <c:pt idx="598">
                  <c:v>137535.6</c:v>
                </c:pt>
                <c:pt idx="599">
                  <c:v>137904.29999999999</c:v>
                </c:pt>
                <c:pt idx="600">
                  <c:v>138273</c:v>
                </c:pt>
                <c:pt idx="601">
                  <c:v>138641.70000000001</c:v>
                </c:pt>
                <c:pt idx="602">
                  <c:v>139010.4</c:v>
                </c:pt>
                <c:pt idx="603">
                  <c:v>139379.1</c:v>
                </c:pt>
                <c:pt idx="604">
                  <c:v>139747.79999999999</c:v>
                </c:pt>
                <c:pt idx="605">
                  <c:v>140116.5</c:v>
                </c:pt>
                <c:pt idx="606">
                  <c:v>140485.20000000001</c:v>
                </c:pt>
                <c:pt idx="607">
                  <c:v>140853.9</c:v>
                </c:pt>
                <c:pt idx="608">
                  <c:v>141222.6</c:v>
                </c:pt>
                <c:pt idx="609">
                  <c:v>141591.29999999999</c:v>
                </c:pt>
                <c:pt idx="610">
                  <c:v>141960</c:v>
                </c:pt>
                <c:pt idx="611">
                  <c:v>142328.70000000001</c:v>
                </c:pt>
                <c:pt idx="612">
                  <c:v>142697.4</c:v>
                </c:pt>
                <c:pt idx="613">
                  <c:v>143066.1</c:v>
                </c:pt>
                <c:pt idx="614">
                  <c:v>143434.79999999999</c:v>
                </c:pt>
                <c:pt idx="615">
                  <c:v>143803.5</c:v>
                </c:pt>
                <c:pt idx="616">
                  <c:v>144172.20000000001</c:v>
                </c:pt>
                <c:pt idx="617">
                  <c:v>144540.9</c:v>
                </c:pt>
                <c:pt idx="618">
                  <c:v>144909.6</c:v>
                </c:pt>
                <c:pt idx="619">
                  <c:v>145278.29999999999</c:v>
                </c:pt>
                <c:pt idx="620">
                  <c:v>145647</c:v>
                </c:pt>
                <c:pt idx="621">
                  <c:v>146025.42000000001</c:v>
                </c:pt>
                <c:pt idx="622">
                  <c:v>146403.85</c:v>
                </c:pt>
                <c:pt idx="623">
                  <c:v>146782.26999999999</c:v>
                </c:pt>
                <c:pt idx="624">
                  <c:v>147160.70000000001</c:v>
                </c:pt>
                <c:pt idx="625">
                  <c:v>147539.12</c:v>
                </c:pt>
                <c:pt idx="626">
                  <c:v>147917.54999999999</c:v>
                </c:pt>
                <c:pt idx="627">
                  <c:v>148295.97</c:v>
                </c:pt>
                <c:pt idx="628">
                  <c:v>148674.4</c:v>
                </c:pt>
                <c:pt idx="629">
                  <c:v>149052.82</c:v>
                </c:pt>
                <c:pt idx="630">
                  <c:v>149431.25</c:v>
                </c:pt>
                <c:pt idx="631">
                  <c:v>149809.67000000001</c:v>
                </c:pt>
                <c:pt idx="632">
                  <c:v>150188.1</c:v>
                </c:pt>
                <c:pt idx="633">
                  <c:v>150566.51999999999</c:v>
                </c:pt>
                <c:pt idx="634">
                  <c:v>150944.95000000001</c:v>
                </c:pt>
                <c:pt idx="635">
                  <c:v>151323.37</c:v>
                </c:pt>
                <c:pt idx="636">
                  <c:v>151701.79999999999</c:v>
                </c:pt>
                <c:pt idx="637">
                  <c:v>152080.22</c:v>
                </c:pt>
                <c:pt idx="638">
                  <c:v>152458.65</c:v>
                </c:pt>
                <c:pt idx="639">
                  <c:v>152837.07</c:v>
                </c:pt>
                <c:pt idx="640">
                  <c:v>153215.5</c:v>
                </c:pt>
                <c:pt idx="641">
                  <c:v>153593.92000000001</c:v>
                </c:pt>
                <c:pt idx="642">
                  <c:v>153972.35</c:v>
                </c:pt>
                <c:pt idx="643">
                  <c:v>154350.76999999999</c:v>
                </c:pt>
                <c:pt idx="644">
                  <c:v>154729.20000000001</c:v>
                </c:pt>
                <c:pt idx="645">
                  <c:v>155107.62</c:v>
                </c:pt>
                <c:pt idx="646">
                  <c:v>155486.04999999999</c:v>
                </c:pt>
                <c:pt idx="647">
                  <c:v>155864.47</c:v>
                </c:pt>
                <c:pt idx="648">
                  <c:v>156242.9</c:v>
                </c:pt>
                <c:pt idx="649">
                  <c:v>156621.32</c:v>
                </c:pt>
                <c:pt idx="650">
                  <c:v>156999.75</c:v>
                </c:pt>
                <c:pt idx="651">
                  <c:v>157378.17000000001</c:v>
                </c:pt>
                <c:pt idx="652">
                  <c:v>157756.6</c:v>
                </c:pt>
                <c:pt idx="653">
                  <c:v>158135.01999999999</c:v>
                </c:pt>
                <c:pt idx="654">
                  <c:v>158513.45000000001</c:v>
                </c:pt>
                <c:pt idx="655">
                  <c:v>158891.87</c:v>
                </c:pt>
                <c:pt idx="656">
                  <c:v>159270.29999999999</c:v>
                </c:pt>
                <c:pt idx="657">
                  <c:v>159648.72</c:v>
                </c:pt>
                <c:pt idx="658">
                  <c:v>160027.15</c:v>
                </c:pt>
                <c:pt idx="659">
                  <c:v>160405.57</c:v>
                </c:pt>
                <c:pt idx="660">
                  <c:v>160784</c:v>
                </c:pt>
                <c:pt idx="661">
                  <c:v>161191.12</c:v>
                </c:pt>
                <c:pt idx="662">
                  <c:v>161598.25</c:v>
                </c:pt>
                <c:pt idx="663">
                  <c:v>162005.37</c:v>
                </c:pt>
                <c:pt idx="664">
                  <c:v>162412.5</c:v>
                </c:pt>
                <c:pt idx="665">
                  <c:v>162819.62</c:v>
                </c:pt>
                <c:pt idx="666">
                  <c:v>163226.75</c:v>
                </c:pt>
                <c:pt idx="667">
                  <c:v>163633.87</c:v>
                </c:pt>
                <c:pt idx="668">
                  <c:v>164041</c:v>
                </c:pt>
                <c:pt idx="669">
                  <c:v>164448.12</c:v>
                </c:pt>
                <c:pt idx="670">
                  <c:v>164855.25</c:v>
                </c:pt>
                <c:pt idx="671">
                  <c:v>165262.37</c:v>
                </c:pt>
                <c:pt idx="672">
                  <c:v>165669.5</c:v>
                </c:pt>
                <c:pt idx="673">
                  <c:v>166076.62</c:v>
                </c:pt>
                <c:pt idx="674">
                  <c:v>166483.75</c:v>
                </c:pt>
                <c:pt idx="675">
                  <c:v>166890.87</c:v>
                </c:pt>
                <c:pt idx="676">
                  <c:v>167298</c:v>
                </c:pt>
                <c:pt idx="677">
                  <c:v>167705.12</c:v>
                </c:pt>
                <c:pt idx="678">
                  <c:v>168112.25</c:v>
                </c:pt>
                <c:pt idx="679">
                  <c:v>168519.37</c:v>
                </c:pt>
                <c:pt idx="680">
                  <c:v>168926.5</c:v>
                </c:pt>
                <c:pt idx="681">
                  <c:v>169333.62</c:v>
                </c:pt>
                <c:pt idx="682">
                  <c:v>169740.75</c:v>
                </c:pt>
                <c:pt idx="683">
                  <c:v>170147.87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8-4C22-8B92-F495E575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40080"/>
        <c:axId val="488940472"/>
      </c:scatterChart>
      <c:valAx>
        <c:axId val="48894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Storage (Acre Feet)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40472"/>
        <c:crosses val="autoZero"/>
        <c:crossBetween val="midCat"/>
        <c:majorUnit val="10000000"/>
      </c:valAx>
      <c:valAx>
        <c:axId val="488940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400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169545</xdr:colOff>
      <xdr:row>0</xdr:row>
      <xdr:rowOff>119380</xdr:rowOff>
    </xdr:to>
    <xdr:sp macro="" textlink="">
      <xdr:nvSpPr>
        <xdr:cNvPr id="4" name="Textbox 8">
          <a:extLst>
            <a:ext uri="{FF2B5EF4-FFF2-40B4-BE49-F238E27FC236}">
              <a16:creationId xmlns:a16="http://schemas.microsoft.com/office/drawing/2014/main" id="{82291804-DC48-4F15-AAF3-07C306062834}"/>
            </a:ext>
          </a:extLst>
        </xdr:cNvPr>
        <xdr:cNvSpPr txBox="1"/>
      </xdr:nvSpPr>
      <xdr:spPr>
        <a:xfrm>
          <a:off x="6446266" y="0"/>
          <a:ext cx="169545" cy="11938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800" b="0" i="1">
              <a:latin typeface="Cambria"/>
              <a:cs typeface="Cambria"/>
            </a:rPr>
            <a:t>೘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14</xdr:row>
      <xdr:rowOff>104775</xdr:rowOff>
    </xdr:from>
    <xdr:to>
      <xdr:col>15</xdr:col>
      <xdr:colOff>47626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1AD62-C50D-479B-AF8E-5A96BAA5C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31</xdr:row>
      <xdr:rowOff>142875</xdr:rowOff>
    </xdr:from>
    <xdr:to>
      <xdr:col>15</xdr:col>
      <xdr:colOff>47625</xdr:colOff>
      <xdr:row>48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279A8B-167E-4260-8402-3E833148B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169545</xdr:colOff>
      <xdr:row>2</xdr:row>
      <xdr:rowOff>119380</xdr:rowOff>
    </xdr:to>
    <xdr:sp macro="" textlink="">
      <xdr:nvSpPr>
        <xdr:cNvPr id="2" name="Textbox 8">
          <a:extLst>
            <a:ext uri="{FF2B5EF4-FFF2-40B4-BE49-F238E27FC236}">
              <a16:creationId xmlns:a16="http://schemas.microsoft.com/office/drawing/2014/main" id="{7E680414-E541-4DE7-83B6-8DD0581BAC6D}"/>
            </a:ext>
          </a:extLst>
        </xdr:cNvPr>
        <xdr:cNvSpPr txBox="1"/>
      </xdr:nvSpPr>
      <xdr:spPr>
        <a:xfrm>
          <a:off x="2470150" y="0"/>
          <a:ext cx="169545" cy="11938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800" b="0" i="1">
              <a:latin typeface="Cambria"/>
              <a:cs typeface="Cambria"/>
            </a:rPr>
            <a:t>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4D26-A6DA-412C-826B-1D020E34670B}">
  <dimension ref="A1:B10"/>
  <sheetViews>
    <sheetView zoomScale="150" zoomScaleNormal="150" workbookViewId="0">
      <selection activeCell="A8" sqref="A8"/>
    </sheetView>
  </sheetViews>
  <sheetFormatPr defaultRowHeight="13" x14ac:dyDescent="0.3"/>
  <cols>
    <col min="1" max="1" width="16.59765625" customWidth="1"/>
    <col min="2" max="2" width="10.5" customWidth="1"/>
  </cols>
  <sheetData>
    <row r="1" spans="1:2" x14ac:dyDescent="0.3">
      <c r="A1" s="23" t="s">
        <v>6</v>
      </c>
    </row>
    <row r="2" spans="1:2" x14ac:dyDescent="0.3">
      <c r="A2" s="18" t="s">
        <v>9</v>
      </c>
    </row>
    <row r="4" spans="1:2" x14ac:dyDescent="0.3">
      <c r="A4" s="23" t="s">
        <v>10</v>
      </c>
      <c r="B4" s="23" t="s">
        <v>11</v>
      </c>
    </row>
    <row r="5" spans="1:2" x14ac:dyDescent="0.3">
      <c r="A5" s="18" t="s">
        <v>12</v>
      </c>
      <c r="B5" s="18" t="s">
        <v>13</v>
      </c>
    </row>
    <row r="6" spans="1:2" x14ac:dyDescent="0.3">
      <c r="A6" s="18" t="s">
        <v>32</v>
      </c>
      <c r="B6" s="18" t="s">
        <v>33</v>
      </c>
    </row>
    <row r="7" spans="1:2" x14ac:dyDescent="0.3">
      <c r="A7" s="18" t="s">
        <v>40</v>
      </c>
      <c r="B7" s="18" t="s">
        <v>39</v>
      </c>
    </row>
    <row r="9" spans="1:2" x14ac:dyDescent="0.3">
      <c r="A9" s="23" t="s">
        <v>7</v>
      </c>
    </row>
    <row r="10" spans="1:2" x14ac:dyDescent="0.3">
      <c r="A1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3618-2FF1-4BC8-A7FD-13CA210921C1}">
  <dimension ref="A1:Z582"/>
  <sheetViews>
    <sheetView zoomScale="160" zoomScaleNormal="160" workbookViewId="0">
      <pane ySplit="1" topLeftCell="A239" activePane="bottomLeft" state="frozen"/>
      <selection pane="bottomLeft" activeCell="B242" sqref="B242"/>
    </sheetView>
  </sheetViews>
  <sheetFormatPr defaultRowHeight="15.5" x14ac:dyDescent="0.3"/>
  <cols>
    <col min="1" max="1" width="8.796875" style="6"/>
    <col min="2" max="2" width="15" style="22" customWidth="1"/>
    <col min="3" max="3" width="15.09765625" style="12" customWidth="1"/>
    <col min="4" max="4" width="9.69921875" style="12" customWidth="1"/>
    <col min="5" max="6" width="8.796875" style="9"/>
  </cols>
  <sheetData>
    <row r="1" spans="1:26" s="18" customFormat="1" ht="26.5" customHeight="1" x14ac:dyDescent="0.3">
      <c r="A1" s="13" t="s">
        <v>0</v>
      </c>
      <c r="B1" s="19" t="s">
        <v>1</v>
      </c>
      <c r="C1" s="14" t="s">
        <v>2</v>
      </c>
      <c r="D1" s="14" t="s">
        <v>3</v>
      </c>
      <c r="E1" s="15" t="s">
        <v>4</v>
      </c>
      <c r="F1" s="16" t="s">
        <v>5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" customHeight="1" x14ac:dyDescent="0.3">
      <c r="A2" s="3">
        <v>1</v>
      </c>
      <c r="B2" s="20">
        <v>3130</v>
      </c>
      <c r="C2" s="10">
        <v>0.27500000000000002</v>
      </c>
      <c r="D2" s="10">
        <v>3.1E-2</v>
      </c>
      <c r="E2" s="7">
        <v>-1E-3</v>
      </c>
      <c r="F2" s="7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" customHeight="1" x14ac:dyDescent="0.3">
      <c r="A3" s="3">
        <v>2</v>
      </c>
      <c r="B3" s="20">
        <v>3131</v>
      </c>
      <c r="C3" s="10">
        <v>0.30499999999999999</v>
      </c>
      <c r="D3" s="10">
        <v>3.3000000000000002E-2</v>
      </c>
      <c r="E3" s="7">
        <v>1E-3</v>
      </c>
      <c r="F3" s="7">
        <v>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" customHeight="1" x14ac:dyDescent="0.3">
      <c r="A4" s="3">
        <v>3</v>
      </c>
      <c r="B4" s="20">
        <v>3132</v>
      </c>
      <c r="C4" s="10">
        <v>0.33900000000000002</v>
      </c>
      <c r="D4" s="10">
        <v>3.5000000000000003E-2</v>
      </c>
      <c r="E4" s="7">
        <v>0.35399999999999998</v>
      </c>
      <c r="F4" s="7">
        <v>1.7287999999999999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" customHeight="1" x14ac:dyDescent="0.3">
      <c r="A5" s="3">
        <v>4</v>
      </c>
      <c r="B5" s="20">
        <v>3133</v>
      </c>
      <c r="C5" s="10">
        <v>0.72799999999999998</v>
      </c>
      <c r="D5" s="10">
        <v>0.64700000000000002</v>
      </c>
      <c r="E5" s="7">
        <v>1.6E-2</v>
      </c>
      <c r="F5" s="7">
        <v>2.25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" customHeight="1" x14ac:dyDescent="0.3">
      <c r="A6" s="3">
        <v>5</v>
      </c>
      <c r="B6" s="20">
        <v>3134</v>
      </c>
      <c r="C6" s="10">
        <v>1.391</v>
      </c>
      <c r="D6" s="10">
        <v>0.68300000000000005</v>
      </c>
      <c r="E6" s="7">
        <v>0.01</v>
      </c>
      <c r="F6" s="7">
        <v>2.6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" customHeight="1" x14ac:dyDescent="0.3">
      <c r="A7" s="3">
        <v>6</v>
      </c>
      <c r="B7" s="20">
        <v>3135</v>
      </c>
      <c r="C7" s="10">
        <v>2.0840000000000001</v>
      </c>
      <c r="D7" s="10">
        <v>0.70899999999999996</v>
      </c>
      <c r="E7" s="7">
        <v>7.0000000000000001E-3</v>
      </c>
      <c r="F7" s="7">
        <v>3.1429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" customHeight="1" x14ac:dyDescent="0.3">
      <c r="A8" s="3">
        <v>7</v>
      </c>
      <c r="B8" s="20">
        <v>3136</v>
      </c>
      <c r="C8" s="10">
        <v>2.8</v>
      </c>
      <c r="D8" s="10">
        <v>0.73099999999999998</v>
      </c>
      <c r="E8" s="7">
        <v>5.0000000000000001E-3</v>
      </c>
      <c r="F8" s="7">
        <v>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" customHeight="1" x14ac:dyDescent="0.3">
      <c r="A9" s="3">
        <v>8</v>
      </c>
      <c r="B9" s="20">
        <v>3137</v>
      </c>
      <c r="C9" s="10">
        <v>3.536</v>
      </c>
      <c r="D9" s="10">
        <v>0.751</v>
      </c>
      <c r="E9" s="7">
        <v>2E-3</v>
      </c>
      <c r="F9" s="7">
        <v>8.5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" customHeight="1" x14ac:dyDescent="0.3">
      <c r="A10" s="3">
        <v>9</v>
      </c>
      <c r="B10" s="20">
        <v>3138</v>
      </c>
      <c r="C10" s="10">
        <v>4.2889999999999997</v>
      </c>
      <c r="D10" s="10">
        <v>0.76800000000000002</v>
      </c>
      <c r="E10" s="7">
        <v>7.0000000000000001E-3</v>
      </c>
      <c r="F10" s="7">
        <v>2.2856999999999998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" customHeight="1" x14ac:dyDescent="0.3">
      <c r="A11" s="3">
        <v>10</v>
      </c>
      <c r="B11" s="20">
        <v>3139</v>
      </c>
      <c r="C11" s="10">
        <v>5.0640000000000001</v>
      </c>
      <c r="D11" s="10">
        <v>0.78400000000000003</v>
      </c>
      <c r="E11" s="7">
        <v>1.2E-2</v>
      </c>
      <c r="F11" s="7">
        <v>4.5833000000000004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" customHeight="1" x14ac:dyDescent="0.3">
      <c r="A12" s="3">
        <v>11</v>
      </c>
      <c r="B12" s="20">
        <v>3140</v>
      </c>
      <c r="C12" s="10">
        <v>5.86</v>
      </c>
      <c r="D12" s="10">
        <v>0.83899999999999997</v>
      </c>
      <c r="E12" s="7">
        <v>1.0999999999999999E-2</v>
      </c>
      <c r="F12" s="7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" customHeight="1" x14ac:dyDescent="0.3">
      <c r="A13" s="3">
        <v>12</v>
      </c>
      <c r="B13" s="20">
        <v>3141</v>
      </c>
      <c r="C13" s="10">
        <v>6.71</v>
      </c>
      <c r="D13" s="10">
        <v>0.86099999999999999</v>
      </c>
      <c r="E13" s="7">
        <v>-2E-3</v>
      </c>
      <c r="F13" s="7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" customHeight="1" x14ac:dyDescent="0.3">
      <c r="A14" s="3">
        <v>13</v>
      </c>
      <c r="B14" s="20">
        <v>3142</v>
      </c>
      <c r="C14" s="10">
        <v>7.569</v>
      </c>
      <c r="D14" s="10">
        <v>0.878</v>
      </c>
      <c r="E14" s="7">
        <v>3.0000000000000001E-3</v>
      </c>
      <c r="F14" s="7">
        <v>5.3333000000000004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" customHeight="1" x14ac:dyDescent="0.3">
      <c r="A15" s="3">
        <v>14</v>
      </c>
      <c r="B15" s="20">
        <v>3143</v>
      </c>
      <c r="C15" s="10">
        <v>8.4499999999999993</v>
      </c>
      <c r="D15" s="10">
        <v>0.89400000000000002</v>
      </c>
      <c r="E15" s="7">
        <v>3.0000000000000001E-3</v>
      </c>
      <c r="F15" s="7">
        <v>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" customHeight="1" x14ac:dyDescent="0.3">
      <c r="A16" s="3">
        <v>15</v>
      </c>
      <c r="B16" s="20">
        <v>3144</v>
      </c>
      <c r="C16" s="10">
        <v>9.3469999999999995</v>
      </c>
      <c r="D16" s="10">
        <v>0.90900000000000003</v>
      </c>
      <c r="E16" s="7">
        <v>2E-3</v>
      </c>
      <c r="F16" s="7">
        <v>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" customHeight="1" x14ac:dyDescent="0.3">
      <c r="A17" s="3">
        <v>16</v>
      </c>
      <c r="B17" s="20">
        <v>3145</v>
      </c>
      <c r="C17" s="10">
        <v>10.257999999999999</v>
      </c>
      <c r="D17" s="10">
        <v>0.92300000000000004</v>
      </c>
      <c r="E17" s="7">
        <v>6.0000000000000001E-3</v>
      </c>
      <c r="F17" s="7">
        <v>2.3332999999999999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" customHeight="1" x14ac:dyDescent="0.3">
      <c r="A18" s="3">
        <v>17</v>
      </c>
      <c r="B18" s="20">
        <v>3146</v>
      </c>
      <c r="C18" s="10">
        <v>11.186999999999999</v>
      </c>
      <c r="D18" s="10">
        <v>0.93700000000000006</v>
      </c>
      <c r="E18" s="7">
        <v>0</v>
      </c>
      <c r="F18" s="7"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" customHeight="1" x14ac:dyDescent="0.3">
      <c r="A19" s="3">
        <v>18</v>
      </c>
      <c r="B19" s="20">
        <v>3147</v>
      </c>
      <c r="C19" s="10">
        <v>12.124000000000001</v>
      </c>
      <c r="D19" s="10">
        <v>0.95</v>
      </c>
      <c r="E19" s="7">
        <v>-5.0000000000000001E-3</v>
      </c>
      <c r="F19" s="7"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" customHeight="1" x14ac:dyDescent="0.3">
      <c r="A20" s="3">
        <v>19</v>
      </c>
      <c r="B20" s="20">
        <v>3148</v>
      </c>
      <c r="C20" s="10">
        <v>13.069000000000001</v>
      </c>
      <c r="D20" s="10">
        <v>0.96399999999999997</v>
      </c>
      <c r="E20" s="7">
        <v>-3.0000000000000001E-3</v>
      </c>
      <c r="F20" s="7">
        <v>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" customHeight="1" x14ac:dyDescent="0.3">
      <c r="A21" s="3">
        <v>20</v>
      </c>
      <c r="B21" s="20">
        <v>3149</v>
      </c>
      <c r="C21" s="10">
        <v>14.03</v>
      </c>
      <c r="D21" s="10">
        <v>0.97699999999999998</v>
      </c>
      <c r="E21" s="7">
        <v>5.0000000000000001E-3</v>
      </c>
      <c r="F21" s="7">
        <v>2.6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" customHeight="1" x14ac:dyDescent="0.3">
      <c r="A22" s="3">
        <v>21</v>
      </c>
      <c r="B22" s="20">
        <v>3150</v>
      </c>
      <c r="C22" s="10">
        <v>15.012</v>
      </c>
      <c r="D22" s="10">
        <v>0.99</v>
      </c>
      <c r="E22" s="7">
        <v>3.0000000000000001E-3</v>
      </c>
      <c r="F22" s="7">
        <v>4.3333000000000004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" customHeight="1" x14ac:dyDescent="0.3">
      <c r="A23" s="3">
        <v>22</v>
      </c>
      <c r="B23" s="20">
        <v>3151</v>
      </c>
      <c r="C23" s="10">
        <v>16.004999999999999</v>
      </c>
      <c r="D23" s="10">
        <v>1.0029999999999999</v>
      </c>
      <c r="E23" s="7">
        <v>-3.0000000000000001E-3</v>
      </c>
      <c r="F23" s="7">
        <v>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" customHeight="1" x14ac:dyDescent="0.3">
      <c r="A24" s="3">
        <v>23</v>
      </c>
      <c r="B24" s="20">
        <v>3152</v>
      </c>
      <c r="C24" s="10">
        <v>17.004999999999999</v>
      </c>
      <c r="D24" s="10">
        <v>1.0149999999999999</v>
      </c>
      <c r="E24" s="7">
        <v>4.0000000000000001E-3</v>
      </c>
      <c r="F24" s="7">
        <v>3.25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" customHeight="1" x14ac:dyDescent="0.3">
      <c r="A25" s="3">
        <v>24</v>
      </c>
      <c r="B25" s="20">
        <v>3153</v>
      </c>
      <c r="C25" s="10">
        <v>18.024000000000001</v>
      </c>
      <c r="D25" s="10">
        <v>1.028</v>
      </c>
      <c r="E25" s="7">
        <v>2E-3</v>
      </c>
      <c r="F25" s="7">
        <v>6.5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" customHeight="1" x14ac:dyDescent="0.3">
      <c r="A26" s="3">
        <v>25</v>
      </c>
      <c r="B26" s="20">
        <v>3154</v>
      </c>
      <c r="C26" s="10">
        <v>19.053999999999998</v>
      </c>
      <c r="D26" s="10">
        <v>1.0409999999999999</v>
      </c>
      <c r="E26" s="7">
        <v>3.0000000000000001E-3</v>
      </c>
      <c r="F26" s="7">
        <v>4.3333000000000004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" customHeight="1" x14ac:dyDescent="0.3">
      <c r="A27" s="3">
        <v>26</v>
      </c>
      <c r="B27" s="20">
        <v>3155</v>
      </c>
      <c r="C27" s="10">
        <v>20.097999999999999</v>
      </c>
      <c r="D27" s="10">
        <v>1.054</v>
      </c>
      <c r="E27" s="7">
        <v>0</v>
      </c>
      <c r="F27" s="7">
        <v>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" customHeight="1" x14ac:dyDescent="0.3">
      <c r="A28" s="3">
        <v>27</v>
      </c>
      <c r="B28" s="20">
        <v>3156</v>
      </c>
      <c r="C28" s="10">
        <v>21.152000000000001</v>
      </c>
      <c r="D28" s="10">
        <v>1.0669999999999999</v>
      </c>
      <c r="E28" s="7">
        <v>4.0000000000000001E-3</v>
      </c>
      <c r="F28" s="7">
        <v>3.5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" customHeight="1" x14ac:dyDescent="0.3">
      <c r="A29" s="3">
        <v>28</v>
      </c>
      <c r="B29" s="20">
        <v>3157</v>
      </c>
      <c r="C29" s="10">
        <v>22.222999999999999</v>
      </c>
      <c r="D29" s="10">
        <v>1.081</v>
      </c>
      <c r="E29" s="7">
        <v>6.0000000000000001E-3</v>
      </c>
      <c r="F29" s="7">
        <v>2.3332999999999999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" customHeight="1" x14ac:dyDescent="0.3">
      <c r="A30" s="3">
        <v>29</v>
      </c>
      <c r="B30" s="20">
        <v>3158</v>
      </c>
      <c r="C30" s="10">
        <v>23.31</v>
      </c>
      <c r="D30" s="10">
        <v>1.095</v>
      </c>
      <c r="E30" s="7">
        <v>2E-3</v>
      </c>
      <c r="F30" s="7">
        <v>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" customHeight="1" x14ac:dyDescent="0.3">
      <c r="A31" s="3">
        <v>30</v>
      </c>
      <c r="B31" s="20">
        <v>3159</v>
      </c>
      <c r="C31" s="10">
        <v>24.407</v>
      </c>
      <c r="D31" s="10">
        <v>1.111</v>
      </c>
      <c r="E31" s="7">
        <v>1.7000000000000001E-2</v>
      </c>
      <c r="F31" s="7">
        <v>2.4706000000000001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" customHeight="1" x14ac:dyDescent="0.3">
      <c r="A32" s="3">
        <v>31</v>
      </c>
      <c r="B32" s="20">
        <v>3160</v>
      </c>
      <c r="C32" s="10">
        <v>25.535</v>
      </c>
      <c r="D32" s="10">
        <v>1.153</v>
      </c>
      <c r="E32" s="7">
        <v>2.5000000000000001E-2</v>
      </c>
      <c r="F32" s="7">
        <v>2.36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" customHeight="1" x14ac:dyDescent="0.3">
      <c r="A33" s="3">
        <v>32</v>
      </c>
      <c r="B33" s="20">
        <v>3161</v>
      </c>
      <c r="C33" s="10">
        <v>26.713000000000001</v>
      </c>
      <c r="D33" s="10">
        <v>1.212</v>
      </c>
      <c r="E33" s="7">
        <v>1.9E-2</v>
      </c>
      <c r="F33" s="7">
        <v>2.6842000000000001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" customHeight="1" x14ac:dyDescent="0.3">
      <c r="A34" s="3">
        <v>33</v>
      </c>
      <c r="B34" s="20">
        <v>3162</v>
      </c>
      <c r="C34" s="10">
        <v>27.943999999999999</v>
      </c>
      <c r="D34" s="10">
        <v>1.2629999999999999</v>
      </c>
      <c r="E34" s="7">
        <v>1.7999999999999999E-2</v>
      </c>
      <c r="F34" s="7">
        <v>2.8889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" customHeight="1" x14ac:dyDescent="0.3">
      <c r="A35" s="3">
        <v>34</v>
      </c>
      <c r="B35" s="20">
        <v>3163</v>
      </c>
      <c r="C35" s="10">
        <v>29.225000000000001</v>
      </c>
      <c r="D35" s="10">
        <v>1.3149999999999999</v>
      </c>
      <c r="E35" s="7">
        <v>2.5000000000000001E-2</v>
      </c>
      <c r="F35" s="7">
        <v>2.3199999999999998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" customHeight="1" x14ac:dyDescent="0.3">
      <c r="A36" s="3">
        <v>35</v>
      </c>
      <c r="B36" s="20">
        <v>3164</v>
      </c>
      <c r="C36" s="10">
        <v>30.565000000000001</v>
      </c>
      <c r="D36" s="10">
        <v>1.373</v>
      </c>
      <c r="E36" s="7">
        <v>0.03</v>
      </c>
      <c r="F36" s="7">
        <v>2.2332999999999998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" customHeight="1" x14ac:dyDescent="0.3">
      <c r="A37" s="3">
        <v>36</v>
      </c>
      <c r="B37" s="20">
        <v>3165</v>
      </c>
      <c r="C37" s="10">
        <v>31.968</v>
      </c>
      <c r="D37" s="10">
        <v>1.44</v>
      </c>
      <c r="E37" s="7">
        <v>3.6999999999999998E-2</v>
      </c>
      <c r="F37" s="7">
        <v>2.1621999999999999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" customHeight="1" x14ac:dyDescent="0.3">
      <c r="A38" s="3">
        <v>37</v>
      </c>
      <c r="B38" s="20">
        <v>3166</v>
      </c>
      <c r="C38" s="10">
        <v>33.445</v>
      </c>
      <c r="D38" s="10">
        <v>1.52</v>
      </c>
      <c r="E38" s="7">
        <v>2.9000000000000001E-2</v>
      </c>
      <c r="F38" s="7">
        <v>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" customHeight="1" x14ac:dyDescent="0.3">
      <c r="A39" s="3">
        <v>38</v>
      </c>
      <c r="B39" s="20">
        <v>3167</v>
      </c>
      <c r="C39" s="10">
        <v>34.994</v>
      </c>
      <c r="D39" s="10">
        <v>1.5780000000000001</v>
      </c>
      <c r="E39" s="7">
        <v>1.4999999999999999E-2</v>
      </c>
      <c r="F39" s="7">
        <v>3.2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" customHeight="1" x14ac:dyDescent="0.3">
      <c r="A40" s="3">
        <v>39</v>
      </c>
      <c r="B40" s="20">
        <v>3168</v>
      </c>
      <c r="C40" s="10">
        <v>36.587000000000003</v>
      </c>
      <c r="D40" s="10">
        <v>1.6259999999999999</v>
      </c>
      <c r="E40" s="7">
        <v>2.8000000000000001E-2</v>
      </c>
      <c r="F40" s="7">
        <v>2.0356999999999998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" customHeight="1" x14ac:dyDescent="0.3">
      <c r="A41" s="3">
        <v>40</v>
      </c>
      <c r="B41" s="20">
        <v>3169</v>
      </c>
      <c r="C41" s="10">
        <v>38.241</v>
      </c>
      <c r="D41" s="10">
        <v>1.6830000000000001</v>
      </c>
      <c r="E41" s="7">
        <v>2.1999999999999999E-2</v>
      </c>
      <c r="F41" s="7">
        <v>2.4091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" customHeight="1" x14ac:dyDescent="0.3">
      <c r="A42" s="3">
        <v>41</v>
      </c>
      <c r="B42" s="20">
        <v>3170</v>
      </c>
      <c r="C42" s="10">
        <v>39.945999999999998</v>
      </c>
      <c r="D42" s="10">
        <v>1.736</v>
      </c>
      <c r="E42" s="7">
        <v>2.1000000000000001E-2</v>
      </c>
      <c r="F42" s="7">
        <v>2.4762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" customHeight="1" x14ac:dyDescent="0.3">
      <c r="A43" s="3">
        <v>42</v>
      </c>
      <c r="B43" s="20">
        <v>3171</v>
      </c>
      <c r="C43" s="10">
        <v>41.703000000000003</v>
      </c>
      <c r="D43" s="10">
        <v>1.788</v>
      </c>
      <c r="E43" s="7">
        <v>2.1000000000000001E-2</v>
      </c>
      <c r="F43" s="7">
        <v>2.4285999999999999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" customHeight="1" x14ac:dyDescent="0.3">
      <c r="A44" s="3">
        <v>43</v>
      </c>
      <c r="B44" s="20">
        <v>3172</v>
      </c>
      <c r="C44" s="10">
        <v>43.512</v>
      </c>
      <c r="D44" s="10">
        <v>1.839</v>
      </c>
      <c r="E44" s="7">
        <v>1.7000000000000001E-2</v>
      </c>
      <c r="F44" s="7">
        <v>3.1175999999999999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" customHeight="1" x14ac:dyDescent="0.3">
      <c r="A45" s="3">
        <v>44</v>
      </c>
      <c r="B45" s="20">
        <v>3173</v>
      </c>
      <c r="C45" s="10">
        <v>45.368000000000002</v>
      </c>
      <c r="D45" s="10">
        <v>1.8919999999999999</v>
      </c>
      <c r="E45" s="7">
        <v>2.3E-2</v>
      </c>
      <c r="F45" s="7">
        <v>2.3477999999999999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" customHeight="1" x14ac:dyDescent="0.3">
      <c r="A46" s="3">
        <v>45</v>
      </c>
      <c r="B46" s="20">
        <v>3174</v>
      </c>
      <c r="C46" s="10">
        <v>47.283000000000001</v>
      </c>
      <c r="D46" s="10">
        <v>1.946</v>
      </c>
      <c r="E46" s="7">
        <v>0.02</v>
      </c>
      <c r="F46" s="7">
        <v>2.85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" customHeight="1" x14ac:dyDescent="0.3">
      <c r="A47" s="3">
        <v>46</v>
      </c>
      <c r="B47" s="20">
        <v>3175</v>
      </c>
      <c r="C47" s="10">
        <v>49.249000000000002</v>
      </c>
      <c r="D47" s="10">
        <v>2.0030000000000001</v>
      </c>
      <c r="E47" s="7">
        <v>2.1999999999999999E-2</v>
      </c>
      <c r="F47" s="7">
        <v>2.8635999999999999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" customHeight="1" x14ac:dyDescent="0.3">
      <c r="A48" s="3">
        <v>47</v>
      </c>
      <c r="B48" s="20">
        <v>3176</v>
      </c>
      <c r="C48" s="10">
        <v>51.274000000000001</v>
      </c>
      <c r="D48" s="10">
        <v>2.0659999999999998</v>
      </c>
      <c r="E48" s="7">
        <v>2.5000000000000001E-2</v>
      </c>
      <c r="F48" s="7">
        <v>2.64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" customHeight="1" x14ac:dyDescent="0.3">
      <c r="A49" s="3">
        <v>48</v>
      </c>
      <c r="B49" s="20">
        <v>3177</v>
      </c>
      <c r="C49" s="10">
        <v>53.365000000000002</v>
      </c>
      <c r="D49" s="10">
        <v>2.1320000000000001</v>
      </c>
      <c r="E49" s="7">
        <v>2.7E-2</v>
      </c>
      <c r="F49" s="7">
        <v>2.4815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" customHeight="1" x14ac:dyDescent="0.3">
      <c r="A50" s="3">
        <v>49</v>
      </c>
      <c r="B50" s="20">
        <v>3178</v>
      </c>
      <c r="C50" s="10">
        <v>55.524000000000001</v>
      </c>
      <c r="D50" s="10">
        <v>2.1989999999999998</v>
      </c>
      <c r="E50" s="7">
        <v>3.2000000000000001E-2</v>
      </c>
      <c r="F50" s="7">
        <v>2.2187000000000001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" customHeight="1" x14ac:dyDescent="0.3">
      <c r="A51" s="3">
        <v>50</v>
      </c>
      <c r="B51" s="20">
        <v>3179</v>
      </c>
      <c r="C51" s="10">
        <v>57.755000000000003</v>
      </c>
      <c r="D51" s="10">
        <v>2.27</v>
      </c>
      <c r="E51" s="7">
        <v>3.5000000000000003E-2</v>
      </c>
      <c r="F51" s="7">
        <v>2.1429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" customHeight="1" x14ac:dyDescent="0.3">
      <c r="A52" s="3">
        <v>51</v>
      </c>
      <c r="B52" s="20">
        <v>3180</v>
      </c>
      <c r="C52" s="10">
        <v>60.06</v>
      </c>
      <c r="D52" s="10">
        <v>2.3450000000000002</v>
      </c>
      <c r="E52" s="7">
        <v>3.3000000000000002E-2</v>
      </c>
      <c r="F52" s="7">
        <v>2.6667000000000001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" customHeight="1" x14ac:dyDescent="0.3">
      <c r="A53" s="3">
        <v>52</v>
      </c>
      <c r="B53" s="20">
        <v>3181</v>
      </c>
      <c r="C53" s="10">
        <v>62.438000000000002</v>
      </c>
      <c r="D53" s="10">
        <v>2.4329999999999998</v>
      </c>
      <c r="E53" s="7">
        <v>4.5999999999999999E-2</v>
      </c>
      <c r="F53" s="7">
        <v>2.3260999999999998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" customHeight="1" x14ac:dyDescent="0.3">
      <c r="A54" s="3">
        <v>53</v>
      </c>
      <c r="B54" s="20">
        <v>3182</v>
      </c>
      <c r="C54" s="10">
        <v>64.917000000000002</v>
      </c>
      <c r="D54" s="10">
        <v>2.54</v>
      </c>
      <c r="E54" s="7">
        <v>5.2999999999999999E-2</v>
      </c>
      <c r="F54" s="7">
        <v>2.2075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" customHeight="1" x14ac:dyDescent="0.3">
      <c r="A55" s="3">
        <v>54</v>
      </c>
      <c r="B55" s="20">
        <v>3183</v>
      </c>
      <c r="C55" s="10">
        <v>67.510000000000005</v>
      </c>
      <c r="D55" s="10">
        <v>2.657</v>
      </c>
      <c r="E55" s="7">
        <v>6.5000000000000002E-2</v>
      </c>
      <c r="F55" s="7">
        <v>1.8769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" customHeight="1" x14ac:dyDescent="0.3">
      <c r="A56" s="3">
        <v>55</v>
      </c>
      <c r="B56" s="20">
        <v>3184</v>
      </c>
      <c r="C56" s="10">
        <v>70.231999999999999</v>
      </c>
      <c r="D56" s="10">
        <v>2.7789999999999999</v>
      </c>
      <c r="E56" s="7">
        <v>7.2999999999999995E-2</v>
      </c>
      <c r="F56" s="7">
        <v>2.137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" customHeight="1" x14ac:dyDescent="0.3">
      <c r="A57" s="3">
        <v>56</v>
      </c>
      <c r="B57" s="20">
        <v>3185</v>
      </c>
      <c r="C57" s="10">
        <v>73.084000000000003</v>
      </c>
      <c r="D57" s="10">
        <v>2.9350000000000001</v>
      </c>
      <c r="E57" s="7">
        <v>0.104</v>
      </c>
      <c r="F57" s="7">
        <v>2.1442000000000001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" customHeight="1" x14ac:dyDescent="0.3">
      <c r="A58" s="3">
        <v>57</v>
      </c>
      <c r="B58" s="20">
        <v>3186</v>
      </c>
      <c r="C58" s="10">
        <v>76.123000000000005</v>
      </c>
      <c r="D58" s="10">
        <v>3.1579999999999999</v>
      </c>
      <c r="E58" s="7">
        <v>0.16</v>
      </c>
      <c r="F58" s="7">
        <v>2.2563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" customHeight="1" x14ac:dyDescent="0.3">
      <c r="A59" s="3">
        <v>58</v>
      </c>
      <c r="B59" s="20">
        <v>3187</v>
      </c>
      <c r="C59" s="10">
        <v>79.441000000000003</v>
      </c>
      <c r="D59" s="10">
        <v>3.5190000000000001</v>
      </c>
      <c r="E59" s="7">
        <v>0.34799999999999998</v>
      </c>
      <c r="F59" s="7">
        <v>2.6953999999999998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" customHeight="1" x14ac:dyDescent="0.3">
      <c r="A60" s="3">
        <v>59</v>
      </c>
      <c r="B60" s="20">
        <v>3188</v>
      </c>
      <c r="C60" s="10">
        <v>83.308000000000007</v>
      </c>
      <c r="D60" s="10">
        <v>4.4569999999999999</v>
      </c>
      <c r="E60" s="7">
        <v>0.78400000000000003</v>
      </c>
      <c r="F60" s="7">
        <v>1.9490000000000001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" customHeight="1" x14ac:dyDescent="0.3">
      <c r="A61" s="3">
        <v>60</v>
      </c>
      <c r="B61" s="20">
        <v>3189</v>
      </c>
      <c r="C61" s="10">
        <v>88.549000000000007</v>
      </c>
      <c r="D61" s="10">
        <v>5.9850000000000003</v>
      </c>
      <c r="E61" s="7">
        <v>1.587</v>
      </c>
      <c r="F61" s="7">
        <v>5.2281000000000004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" customHeight="1" x14ac:dyDescent="0.3">
      <c r="A62" s="3">
        <v>61</v>
      </c>
      <c r="B62" s="20">
        <v>3190</v>
      </c>
      <c r="C62" s="10">
        <v>96.120999999999995</v>
      </c>
      <c r="D62" s="10">
        <v>14.282</v>
      </c>
      <c r="E62" s="7">
        <v>43.509</v>
      </c>
      <c r="F62" s="7">
        <v>2.7793000000000001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" customHeight="1" x14ac:dyDescent="0.3">
      <c r="A63" s="3">
        <v>62</v>
      </c>
      <c r="B63" s="20">
        <v>3191</v>
      </c>
      <c r="C63" s="10">
        <v>153.91200000000001</v>
      </c>
      <c r="D63" s="10">
        <v>135.20500000000001</v>
      </c>
      <c r="E63" s="7">
        <v>120.003</v>
      </c>
      <c r="F63" s="7">
        <v>2.2364999999999999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" customHeight="1" x14ac:dyDescent="0.3">
      <c r="A64" s="3">
        <v>63</v>
      </c>
      <c r="B64" s="20">
        <v>3192</v>
      </c>
      <c r="C64" s="10">
        <v>409.12</v>
      </c>
      <c r="D64" s="10">
        <v>403.589</v>
      </c>
      <c r="E64" s="7">
        <v>149.58199999999999</v>
      </c>
      <c r="F64" s="7">
        <v>1.8955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" customHeight="1" x14ac:dyDescent="0.3">
      <c r="A65" s="3">
        <v>64</v>
      </c>
      <c r="B65" s="20">
        <v>3193</v>
      </c>
      <c r="C65" s="10">
        <v>962.29100000000005</v>
      </c>
      <c r="D65" s="10">
        <v>687.12400000000002</v>
      </c>
      <c r="E65" s="7">
        <v>139.45500000000001</v>
      </c>
      <c r="F65" s="7">
        <v>1.8418000000000001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" customHeight="1" x14ac:dyDescent="0.3">
      <c r="A66" s="3">
        <v>65</v>
      </c>
      <c r="B66" s="20">
        <v>3194</v>
      </c>
      <c r="C66" s="10">
        <v>1788.87</v>
      </c>
      <c r="D66" s="10">
        <v>943.96799999999996</v>
      </c>
      <c r="E66" s="7">
        <v>103.38</v>
      </c>
      <c r="F66" s="7">
        <v>1.9574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" customHeight="1" x14ac:dyDescent="0.3">
      <c r="A67" s="3">
        <v>66</v>
      </c>
      <c r="B67" s="20">
        <v>3195</v>
      </c>
      <c r="C67" s="10">
        <v>2836.2179999999998</v>
      </c>
      <c r="D67" s="10">
        <v>1146.327</v>
      </c>
      <c r="E67" s="7">
        <v>83.564999999999998</v>
      </c>
      <c r="F67" s="7">
        <v>2.0143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" customHeight="1" x14ac:dyDescent="0.3">
      <c r="A68" s="3">
        <v>67</v>
      </c>
      <c r="B68" s="20">
        <v>3196</v>
      </c>
      <c r="C68" s="10">
        <v>4066.11</v>
      </c>
      <c r="D68" s="10">
        <v>1314.653</v>
      </c>
      <c r="E68" s="7">
        <v>77.066000000000003</v>
      </c>
      <c r="F68" s="7">
        <v>1.9353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" customHeight="1" x14ac:dyDescent="0.3">
      <c r="A69" s="3">
        <v>68</v>
      </c>
      <c r="B69" s="20">
        <v>3197</v>
      </c>
      <c r="C69" s="10">
        <v>5457.8289999999997</v>
      </c>
      <c r="D69" s="10">
        <v>1463.797</v>
      </c>
      <c r="E69" s="7">
        <v>75.893000000000001</v>
      </c>
      <c r="F69" s="7">
        <v>1.94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" customHeight="1" x14ac:dyDescent="0.3">
      <c r="A70" s="3">
        <v>69</v>
      </c>
      <c r="B70" s="20">
        <v>3198</v>
      </c>
      <c r="C70" s="10">
        <v>6997.5190000000002</v>
      </c>
      <c r="D70" s="10">
        <v>1611.03</v>
      </c>
      <c r="E70" s="7">
        <v>77.296000000000006</v>
      </c>
      <c r="F70" s="7">
        <v>2.1265000000000001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" customHeight="1" x14ac:dyDescent="0.3">
      <c r="A71" s="3">
        <v>70</v>
      </c>
      <c r="B71" s="20">
        <v>3199</v>
      </c>
      <c r="C71" s="10">
        <v>8685.8449999999993</v>
      </c>
      <c r="D71" s="10">
        <v>1775.3989999999999</v>
      </c>
      <c r="E71" s="7">
        <v>84.289000000000001</v>
      </c>
      <c r="F71" s="7">
        <v>1.8979999999999999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" customHeight="1" x14ac:dyDescent="0.3">
      <c r="A72" s="3">
        <v>71</v>
      </c>
      <c r="B72" s="20">
        <v>3200</v>
      </c>
      <c r="C72" s="10">
        <v>10545.532999999999</v>
      </c>
      <c r="D72" s="10">
        <v>1935.3820000000001</v>
      </c>
      <c r="E72" s="7">
        <v>66.516999999999996</v>
      </c>
      <c r="F72" s="7">
        <v>1.9366000000000001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" customHeight="1" x14ac:dyDescent="0.3">
      <c r="A73" s="3">
        <v>72</v>
      </c>
      <c r="B73" s="20">
        <v>3201</v>
      </c>
      <c r="C73" s="10">
        <v>12547.432000000001</v>
      </c>
      <c r="D73" s="10">
        <v>2064.1999999999998</v>
      </c>
      <c r="E73" s="7">
        <v>76.825999999999993</v>
      </c>
      <c r="F73" s="7">
        <v>2.0573999999999999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" customHeight="1" x14ac:dyDescent="0.3">
      <c r="A74" s="3">
        <v>73</v>
      </c>
      <c r="B74" s="20">
        <v>3202</v>
      </c>
      <c r="C74" s="10">
        <v>14688.458000000001</v>
      </c>
      <c r="D74" s="10">
        <v>2222.2640000000001</v>
      </c>
      <c r="E74" s="7">
        <v>68.575999999999993</v>
      </c>
      <c r="F74" s="7">
        <v>1.9733000000000001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" customHeight="1" x14ac:dyDescent="0.3">
      <c r="A75" s="3">
        <v>74</v>
      </c>
      <c r="B75" s="20">
        <v>3203</v>
      </c>
      <c r="C75" s="10">
        <v>16979.297999999999</v>
      </c>
      <c r="D75" s="10">
        <v>2357.5839999999998</v>
      </c>
      <c r="E75" s="7">
        <v>72.149000000000001</v>
      </c>
      <c r="F75" s="7">
        <v>2.0392000000000001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" customHeight="1" x14ac:dyDescent="0.3">
      <c r="A76" s="3">
        <v>75</v>
      </c>
      <c r="B76" s="20">
        <v>3204</v>
      </c>
      <c r="C76" s="10">
        <v>19409.030999999999</v>
      </c>
      <c r="D76" s="10">
        <v>2504.7089999999998</v>
      </c>
      <c r="E76" s="7">
        <v>74.597999999999999</v>
      </c>
      <c r="F76" s="7">
        <v>2.0647000000000002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" customHeight="1" x14ac:dyDescent="0.3">
      <c r="A77" s="3">
        <v>76</v>
      </c>
      <c r="B77" s="20">
        <v>3205</v>
      </c>
      <c r="C77" s="10">
        <v>21988.338</v>
      </c>
      <c r="D77" s="10">
        <v>2658.7350000000001</v>
      </c>
      <c r="E77" s="7">
        <v>62.722999999999999</v>
      </c>
      <c r="F77" s="7">
        <v>1.9077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" customHeight="1" x14ac:dyDescent="0.3">
      <c r="A78" s="3">
        <v>77</v>
      </c>
      <c r="B78" s="20">
        <v>3206</v>
      </c>
      <c r="C78" s="10">
        <v>24709.795999999998</v>
      </c>
      <c r="D78" s="10">
        <v>2778.393</v>
      </c>
      <c r="E78" s="7">
        <v>56.709000000000003</v>
      </c>
      <c r="F78" s="7">
        <v>1.9301999999999999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" customHeight="1" x14ac:dyDescent="0.3">
      <c r="A79" s="3">
        <v>78</v>
      </c>
      <c r="B79" s="20">
        <v>3207</v>
      </c>
      <c r="C79" s="10">
        <v>27544.898000000001</v>
      </c>
      <c r="D79" s="10">
        <v>2887.855</v>
      </c>
      <c r="E79" s="7">
        <v>39.747999999999998</v>
      </c>
      <c r="F79" s="7">
        <v>2.0042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" customHeight="1" x14ac:dyDescent="0.3">
      <c r="A80" s="3">
        <v>79</v>
      </c>
      <c r="B80" s="20">
        <v>3208</v>
      </c>
      <c r="C80" s="10">
        <v>30472.501</v>
      </c>
      <c r="D80" s="10">
        <v>2967.5169999999998</v>
      </c>
      <c r="E80" s="7">
        <v>35.625</v>
      </c>
      <c r="F80" s="7">
        <v>2.0630000000000002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" customHeight="1" x14ac:dyDescent="0.3">
      <c r="A81" s="3">
        <v>80</v>
      </c>
      <c r="B81" s="20">
        <v>3209</v>
      </c>
      <c r="C81" s="10">
        <v>33475.642999999996</v>
      </c>
      <c r="D81" s="10">
        <v>3041.0120000000002</v>
      </c>
      <c r="E81" s="7">
        <v>38.97</v>
      </c>
      <c r="F81" s="7">
        <v>2.0198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" customHeight="1" x14ac:dyDescent="0.3">
      <c r="A82" s="3">
        <v>81</v>
      </c>
      <c r="B82" s="20">
        <v>3210</v>
      </c>
      <c r="C82" s="10">
        <v>36555.625</v>
      </c>
      <c r="D82" s="10">
        <v>3119.7220000000002</v>
      </c>
      <c r="E82" s="7">
        <v>43.972000000000001</v>
      </c>
      <c r="F82" s="7">
        <v>2.1074999999999999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" customHeight="1" x14ac:dyDescent="0.3">
      <c r="A83" s="3">
        <v>82</v>
      </c>
      <c r="B83" s="20">
        <v>3211</v>
      </c>
      <c r="C83" s="10">
        <v>39719.319000000003</v>
      </c>
      <c r="D83" s="10">
        <v>3212.395</v>
      </c>
      <c r="E83" s="7">
        <v>45.311999999999998</v>
      </c>
      <c r="F83" s="7">
        <v>2.056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" customHeight="1" x14ac:dyDescent="0.3">
      <c r="A84" s="3">
        <v>83</v>
      </c>
      <c r="B84" s="20">
        <v>3212</v>
      </c>
      <c r="C84" s="10">
        <v>42977.025999999998</v>
      </c>
      <c r="D84" s="10">
        <v>3305.558</v>
      </c>
      <c r="E84" s="7">
        <v>54.404000000000003</v>
      </c>
      <c r="F84" s="7">
        <v>1.994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" customHeight="1" x14ac:dyDescent="0.3">
      <c r="A85" s="3">
        <v>84</v>
      </c>
      <c r="B85" s="20">
        <v>3213</v>
      </c>
      <c r="C85" s="10">
        <v>46336.987999999998</v>
      </c>
      <c r="D85" s="10">
        <v>3414.0390000000002</v>
      </c>
      <c r="E85" s="7">
        <v>36.868000000000002</v>
      </c>
      <c r="F85" s="7">
        <v>1.9005000000000001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" customHeight="1" x14ac:dyDescent="0.3">
      <c r="A86" s="3">
        <v>85</v>
      </c>
      <c r="B86" s="20">
        <v>3214</v>
      </c>
      <c r="C86" s="10">
        <v>49787.894999999997</v>
      </c>
      <c r="D86" s="10">
        <v>3484.1060000000002</v>
      </c>
      <c r="E86" s="7">
        <v>29.681999999999999</v>
      </c>
      <c r="F86" s="7">
        <v>1.998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" customHeight="1" x14ac:dyDescent="0.3">
      <c r="A87" s="3">
        <v>86</v>
      </c>
      <c r="B87" s="20">
        <v>3215</v>
      </c>
      <c r="C87" s="10">
        <v>53301.682999999997</v>
      </c>
      <c r="D87" s="10">
        <v>3543.41</v>
      </c>
      <c r="E87" s="7">
        <v>27.041</v>
      </c>
      <c r="F87" s="7">
        <v>1.9843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" customHeight="1" x14ac:dyDescent="0.3">
      <c r="A88" s="3">
        <v>87</v>
      </c>
      <c r="B88" s="20">
        <v>3216</v>
      </c>
      <c r="C88" s="10">
        <v>56872.133999999998</v>
      </c>
      <c r="D88" s="10">
        <v>3597.0680000000002</v>
      </c>
      <c r="E88" s="7">
        <v>26.084</v>
      </c>
      <c r="F88" s="7">
        <v>2.0895999999999999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" customHeight="1" x14ac:dyDescent="0.3">
      <c r="A89" s="3">
        <v>88</v>
      </c>
      <c r="B89" s="20">
        <v>3217</v>
      </c>
      <c r="C89" s="10">
        <v>60495.286</v>
      </c>
      <c r="D89" s="10">
        <v>3651.5720000000001</v>
      </c>
      <c r="E89" s="7">
        <v>28.276</v>
      </c>
      <c r="F89" s="7">
        <v>2.0611000000000002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" customHeight="1" x14ac:dyDescent="0.3">
      <c r="A90" s="3">
        <v>89</v>
      </c>
      <c r="B90" s="20">
        <v>3218</v>
      </c>
      <c r="C90" s="10">
        <v>64175.133999999998</v>
      </c>
      <c r="D90" s="10">
        <v>3709.8530000000001</v>
      </c>
      <c r="E90" s="7">
        <v>32.658999999999999</v>
      </c>
      <c r="F90" s="7">
        <v>1.9927999999999999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" customHeight="1" x14ac:dyDescent="0.3">
      <c r="A91" s="3">
        <v>90</v>
      </c>
      <c r="B91" s="20">
        <v>3219</v>
      </c>
      <c r="C91" s="10">
        <v>67917.645999999993</v>
      </c>
      <c r="D91" s="10">
        <v>3774.9349999999999</v>
      </c>
      <c r="E91" s="7">
        <v>28.494</v>
      </c>
      <c r="F91" s="7">
        <v>1.9466000000000001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" customHeight="1" x14ac:dyDescent="0.3">
      <c r="A92" s="3">
        <v>91</v>
      </c>
      <c r="B92" s="20">
        <v>3220</v>
      </c>
      <c r="C92" s="10">
        <v>71721.074999999997</v>
      </c>
      <c r="D92" s="10">
        <v>3830.402</v>
      </c>
      <c r="E92" s="7">
        <v>22.151</v>
      </c>
      <c r="F92" s="7">
        <v>1.966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" customHeight="1" x14ac:dyDescent="0.3">
      <c r="A93" s="3">
        <v>92</v>
      </c>
      <c r="B93" s="20">
        <v>3221</v>
      </c>
      <c r="C93" s="10">
        <v>75573.627999999997</v>
      </c>
      <c r="D93" s="10">
        <v>3873.951</v>
      </c>
      <c r="E93" s="7">
        <v>20.949000000000002</v>
      </c>
      <c r="F93" s="7">
        <v>2.0720999999999998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" customHeight="1" x14ac:dyDescent="0.3">
      <c r="A94" s="3">
        <v>93</v>
      </c>
      <c r="B94" s="20">
        <v>3222</v>
      </c>
      <c r="C94" s="10">
        <v>79468.528000000006</v>
      </c>
      <c r="D94" s="10">
        <v>3917.3589999999999</v>
      </c>
      <c r="E94" s="7">
        <v>31.896000000000001</v>
      </c>
      <c r="F94" s="7">
        <v>2.5781000000000001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" customHeight="1" x14ac:dyDescent="0.3">
      <c r="A95" s="3">
        <v>94</v>
      </c>
      <c r="B95" s="20">
        <v>3223</v>
      </c>
      <c r="C95" s="10">
        <v>83417.782999999996</v>
      </c>
      <c r="D95" s="10">
        <v>3999.59</v>
      </c>
      <c r="E95" s="7">
        <v>68.671000000000006</v>
      </c>
      <c r="F95" s="7">
        <v>2.194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" customHeight="1" x14ac:dyDescent="0.3">
      <c r="A96" s="3">
        <v>95</v>
      </c>
      <c r="B96" s="20">
        <v>3224</v>
      </c>
      <c r="C96" s="10">
        <v>87486.043999999994</v>
      </c>
      <c r="D96" s="10">
        <v>4150.2510000000002</v>
      </c>
      <c r="E96" s="7">
        <v>141.83699999999999</v>
      </c>
      <c r="F96" s="7">
        <v>2.1181999999999999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" customHeight="1" x14ac:dyDescent="0.3">
      <c r="A97" s="3">
        <v>96</v>
      </c>
      <c r="B97" s="20">
        <v>3225</v>
      </c>
      <c r="C97" s="10">
        <v>91778.131999999998</v>
      </c>
      <c r="D97" s="10">
        <v>4450.6890000000003</v>
      </c>
      <c r="E97" s="7">
        <v>148.56100000000001</v>
      </c>
      <c r="F97" s="7">
        <v>1.9291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" customHeight="1" x14ac:dyDescent="0.3">
      <c r="A98" s="3">
        <v>97</v>
      </c>
      <c r="B98" s="20">
        <v>3226</v>
      </c>
      <c r="C98" s="10">
        <v>96377.381999999998</v>
      </c>
      <c r="D98" s="10">
        <v>4737.2830000000004</v>
      </c>
      <c r="E98" s="7">
        <v>85.850999999999999</v>
      </c>
      <c r="F98" s="7">
        <v>1.7209000000000001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" customHeight="1" x14ac:dyDescent="0.3">
      <c r="A99" s="3">
        <v>98</v>
      </c>
      <c r="B99" s="20">
        <v>3227</v>
      </c>
      <c r="C99" s="10">
        <v>101200.516</v>
      </c>
      <c r="D99" s="10">
        <v>4885.0259999999998</v>
      </c>
      <c r="E99" s="7">
        <v>50.680999999999997</v>
      </c>
      <c r="F99" s="7">
        <v>1.8571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" customHeight="1" x14ac:dyDescent="0.3">
      <c r="A100" s="3">
        <v>99</v>
      </c>
      <c r="B100" s="20">
        <v>3228</v>
      </c>
      <c r="C100" s="10">
        <v>106136.223</v>
      </c>
      <c r="D100" s="10">
        <v>4979.1480000000001</v>
      </c>
      <c r="E100" s="7">
        <v>39.472000000000001</v>
      </c>
      <c r="F100" s="7">
        <v>1.9682999999999999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" customHeight="1" x14ac:dyDescent="0.3">
      <c r="A101" s="4">
        <v>100</v>
      </c>
      <c r="B101" s="20">
        <v>3229</v>
      </c>
      <c r="C101" s="10">
        <v>111154.84299999999</v>
      </c>
      <c r="D101" s="10">
        <v>5056.84</v>
      </c>
      <c r="E101" s="7">
        <v>31.419</v>
      </c>
      <c r="F101" s="7">
        <v>1.9351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" customHeight="1" x14ac:dyDescent="0.3">
      <c r="A102" s="4">
        <v>101</v>
      </c>
      <c r="B102" s="20">
        <v>3230</v>
      </c>
      <c r="C102" s="10">
        <v>116243.102</v>
      </c>
      <c r="D102" s="10">
        <v>5117.6400000000003</v>
      </c>
      <c r="E102" s="7">
        <v>31.173999999999999</v>
      </c>
      <c r="F102" s="7">
        <v>2.2061999999999999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" customHeight="1" x14ac:dyDescent="0.3">
      <c r="A103" s="4">
        <v>102</v>
      </c>
      <c r="B103" s="20">
        <v>3231</v>
      </c>
      <c r="C103" s="10">
        <v>121391.916</v>
      </c>
      <c r="D103" s="10">
        <v>5186.415</v>
      </c>
      <c r="E103" s="7">
        <v>39.926000000000002</v>
      </c>
      <c r="F103" s="7">
        <v>2.2341000000000002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" customHeight="1" x14ac:dyDescent="0.3">
      <c r="A104" s="4">
        <v>103</v>
      </c>
      <c r="B104" s="20">
        <v>3232</v>
      </c>
      <c r="C104" s="10">
        <v>126618.257</v>
      </c>
      <c r="D104" s="10">
        <v>5275.6120000000001</v>
      </c>
      <c r="E104" s="7">
        <v>49.238999999999997</v>
      </c>
      <c r="F104" s="7">
        <v>2.0669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" customHeight="1" x14ac:dyDescent="0.3">
      <c r="A105" s="4">
        <v>104</v>
      </c>
      <c r="B105" s="20">
        <v>3233</v>
      </c>
      <c r="C105" s="10">
        <v>131943.10800000001</v>
      </c>
      <c r="D105" s="10">
        <v>5377.384</v>
      </c>
      <c r="E105" s="7">
        <v>56.731999999999999</v>
      </c>
      <c r="F105" s="7">
        <v>2.2187999999999999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" customHeight="1" x14ac:dyDescent="0.3">
      <c r="A106" s="4">
        <v>105</v>
      </c>
      <c r="B106" s="20">
        <v>3234</v>
      </c>
      <c r="C106" s="10">
        <v>137377.22399999999</v>
      </c>
      <c r="D106" s="10">
        <v>5503.259</v>
      </c>
      <c r="E106" s="7">
        <v>51.043999999999997</v>
      </c>
      <c r="F106" s="7">
        <v>1.8744000000000001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" customHeight="1" x14ac:dyDescent="0.3">
      <c r="A107" s="4">
        <v>106</v>
      </c>
      <c r="B107" s="20">
        <v>3235</v>
      </c>
      <c r="C107" s="10">
        <v>142931.527</v>
      </c>
      <c r="D107" s="10">
        <v>5598.9340000000002</v>
      </c>
      <c r="E107" s="7">
        <v>50.75</v>
      </c>
      <c r="F107" s="7">
        <v>2.2568999999999999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" customHeight="1" x14ac:dyDescent="0.3">
      <c r="A108" s="4">
        <v>107</v>
      </c>
      <c r="B108" s="20">
        <v>3236</v>
      </c>
      <c r="C108" s="10">
        <v>148581.21100000001</v>
      </c>
      <c r="D108" s="10">
        <v>5713.4709999999995</v>
      </c>
      <c r="E108" s="7">
        <v>59.927999999999997</v>
      </c>
      <c r="F108" s="7">
        <v>1.8942000000000001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" customHeight="1" x14ac:dyDescent="0.3">
      <c r="A109" s="4">
        <v>108</v>
      </c>
      <c r="B109" s="20">
        <v>3237</v>
      </c>
      <c r="C109" s="10">
        <v>154354.60999999999</v>
      </c>
      <c r="D109" s="10">
        <v>5826.9840000000004</v>
      </c>
      <c r="E109" s="7">
        <v>39.292000000000002</v>
      </c>
      <c r="F109" s="7">
        <v>2.1379000000000001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" customHeight="1" x14ac:dyDescent="0.3">
      <c r="A110" s="4">
        <v>109</v>
      </c>
      <c r="B110" s="20">
        <v>3238</v>
      </c>
      <c r="C110" s="10">
        <v>160220.886</v>
      </c>
      <c r="D110" s="10">
        <v>5910.9859999999999</v>
      </c>
      <c r="E110" s="7">
        <v>48.173000000000002</v>
      </c>
      <c r="F110" s="7">
        <v>1.9158999999999999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" customHeight="1" x14ac:dyDescent="0.3">
      <c r="A111" s="4">
        <v>110</v>
      </c>
      <c r="B111" s="20">
        <v>3239</v>
      </c>
      <c r="C111" s="10">
        <v>166180.04500000001</v>
      </c>
      <c r="D111" s="10">
        <v>6003.28</v>
      </c>
      <c r="E111" s="7">
        <v>30.056999999999999</v>
      </c>
      <c r="F111" s="7">
        <v>2.0998999999999999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" customHeight="1" x14ac:dyDescent="0.3">
      <c r="A112" s="4">
        <v>111</v>
      </c>
      <c r="B112" s="20">
        <v>3240</v>
      </c>
      <c r="C112" s="10">
        <v>172213.38200000001</v>
      </c>
      <c r="D112" s="10">
        <v>6066.3959999999997</v>
      </c>
      <c r="E112" s="7">
        <v>32.851999999999997</v>
      </c>
      <c r="F112" s="7">
        <v>2.0499000000000001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" customHeight="1" x14ac:dyDescent="0.3">
      <c r="A113" s="4">
        <v>112</v>
      </c>
      <c r="B113" s="20">
        <v>3241</v>
      </c>
      <c r="C113" s="10">
        <v>178312.63</v>
      </c>
      <c r="D113" s="10">
        <v>6133.7380000000003</v>
      </c>
      <c r="E113" s="7">
        <v>41.24</v>
      </c>
      <c r="F113" s="7">
        <v>2.1143999999999998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" customHeight="1" x14ac:dyDescent="0.3">
      <c r="A114" s="5">
        <v>113</v>
      </c>
      <c r="B114" s="21">
        <v>3242</v>
      </c>
      <c r="C114" s="11">
        <v>184487.60800000001</v>
      </c>
      <c r="D114" s="11">
        <v>6220.9340000000002</v>
      </c>
      <c r="E114" s="8">
        <v>46.078000000000003</v>
      </c>
      <c r="F114" s="8">
        <v>2.1051000000000002</v>
      </c>
      <c r="G114" s="2"/>
      <c r="H114" s="2"/>
      <c r="I114" s="2"/>
      <c r="J114" s="2"/>
    </row>
    <row r="115" spans="1:26" ht="14" customHeight="1" x14ac:dyDescent="0.3">
      <c r="A115" s="4">
        <v>114</v>
      </c>
      <c r="B115" s="20">
        <v>3243</v>
      </c>
      <c r="C115" s="10">
        <v>190754.62</v>
      </c>
      <c r="D115" s="10">
        <v>6317.9319999999998</v>
      </c>
      <c r="E115" s="7">
        <v>51.042999999999999</v>
      </c>
      <c r="F115" s="7">
        <v>1.9141999999999999</v>
      </c>
      <c r="G115" s="1"/>
      <c r="H115" s="1"/>
      <c r="I115" s="1"/>
      <c r="J115" s="1"/>
    </row>
    <row r="116" spans="1:26" ht="14" customHeight="1" x14ac:dyDescent="0.3">
      <c r="A116" s="4">
        <v>115</v>
      </c>
      <c r="B116" s="20">
        <v>3244</v>
      </c>
      <c r="C116" s="10">
        <v>197123.595</v>
      </c>
      <c r="D116" s="10">
        <v>6415.6360000000004</v>
      </c>
      <c r="E116" s="7">
        <v>42.268000000000001</v>
      </c>
      <c r="F116" s="7">
        <v>2.0829</v>
      </c>
      <c r="G116" s="1"/>
      <c r="H116" s="1"/>
      <c r="I116" s="1"/>
      <c r="J116" s="1"/>
    </row>
    <row r="117" spans="1:26" ht="14" customHeight="1" x14ac:dyDescent="0.3">
      <c r="A117" s="4">
        <v>116</v>
      </c>
      <c r="B117" s="20">
        <v>3245</v>
      </c>
      <c r="C117" s="10">
        <v>203581.49900000001</v>
      </c>
      <c r="D117" s="10">
        <v>6503.6760000000004</v>
      </c>
      <c r="E117" s="7">
        <v>54.947000000000003</v>
      </c>
      <c r="F117" s="7">
        <v>1.9229000000000001</v>
      </c>
      <c r="G117" s="1"/>
      <c r="H117" s="1"/>
      <c r="I117" s="1"/>
      <c r="J117" s="1"/>
    </row>
    <row r="118" spans="1:26" ht="14" customHeight="1" x14ac:dyDescent="0.3">
      <c r="A118" s="4">
        <v>117</v>
      </c>
      <c r="B118" s="20">
        <v>3246</v>
      </c>
      <c r="C118" s="10">
        <v>210140.122</v>
      </c>
      <c r="D118" s="10">
        <v>6609.3329999999996</v>
      </c>
      <c r="E118" s="7">
        <v>41.886000000000003</v>
      </c>
      <c r="F118" s="7">
        <v>1.913</v>
      </c>
      <c r="G118" s="1"/>
      <c r="H118" s="1"/>
      <c r="I118" s="1"/>
      <c r="J118" s="1"/>
    </row>
    <row r="119" spans="1:26" ht="14" customHeight="1" x14ac:dyDescent="0.3">
      <c r="A119" s="4">
        <v>118</v>
      </c>
      <c r="B119" s="20">
        <v>3247</v>
      </c>
      <c r="C119" s="10">
        <v>216791.34099999999</v>
      </c>
      <c r="D119" s="10">
        <v>6689.4629999999997</v>
      </c>
      <c r="E119" s="7">
        <v>37.24</v>
      </c>
      <c r="F119" s="7">
        <v>2.0798000000000001</v>
      </c>
      <c r="G119" s="1"/>
      <c r="H119" s="1"/>
      <c r="I119" s="1"/>
      <c r="J119" s="1"/>
    </row>
    <row r="120" spans="1:26" ht="14" customHeight="1" x14ac:dyDescent="0.3">
      <c r="A120" s="4">
        <v>119</v>
      </c>
      <c r="B120" s="20">
        <v>3248</v>
      </c>
      <c r="C120" s="10">
        <v>223518.04399999999</v>
      </c>
      <c r="D120" s="10">
        <v>6766.9129999999996</v>
      </c>
      <c r="E120" s="7">
        <v>44.948999999999998</v>
      </c>
      <c r="F120" s="7">
        <v>1.9396</v>
      </c>
      <c r="G120" s="1"/>
      <c r="H120" s="1"/>
      <c r="I120" s="1"/>
      <c r="J120" s="1"/>
    </row>
    <row r="121" spans="1:26" ht="14" customHeight="1" x14ac:dyDescent="0.3">
      <c r="A121" s="4">
        <v>120</v>
      </c>
      <c r="B121" s="20">
        <v>3249</v>
      </c>
      <c r="C121" s="10">
        <v>230329.90599999999</v>
      </c>
      <c r="D121" s="10">
        <v>6854.0950000000003</v>
      </c>
      <c r="E121" s="7">
        <v>31.68</v>
      </c>
      <c r="F121" s="7">
        <v>1.9198999999999999</v>
      </c>
      <c r="G121" s="1"/>
      <c r="H121" s="1"/>
      <c r="I121" s="1"/>
      <c r="J121" s="1"/>
    </row>
    <row r="122" spans="1:26" ht="14" customHeight="1" x14ac:dyDescent="0.3">
      <c r="A122" s="4">
        <v>121</v>
      </c>
      <c r="B122" s="20">
        <v>3250</v>
      </c>
      <c r="C122" s="10">
        <v>237215.68100000001</v>
      </c>
      <c r="D122" s="10">
        <v>6914.9160000000002</v>
      </c>
      <c r="E122" s="7">
        <v>25.411999999999999</v>
      </c>
      <c r="F122" s="7">
        <v>2.0628000000000002</v>
      </c>
      <c r="G122" s="1"/>
      <c r="H122" s="1"/>
      <c r="I122" s="1"/>
      <c r="J122" s="1"/>
    </row>
    <row r="123" spans="1:26" ht="14" customHeight="1" x14ac:dyDescent="0.3">
      <c r="A123" s="4">
        <v>122</v>
      </c>
      <c r="B123" s="20">
        <v>3251</v>
      </c>
      <c r="C123" s="10">
        <v>244156.00899999999</v>
      </c>
      <c r="D123" s="10">
        <v>6967.335</v>
      </c>
      <c r="E123" s="7">
        <v>25.731000000000002</v>
      </c>
      <c r="F123" s="7">
        <v>2.0068000000000001</v>
      </c>
      <c r="G123" s="1"/>
      <c r="H123" s="1"/>
      <c r="I123" s="1"/>
      <c r="J123" s="1"/>
    </row>
    <row r="124" spans="1:26" ht="14" customHeight="1" x14ac:dyDescent="0.3">
      <c r="A124" s="4">
        <v>123</v>
      </c>
      <c r="B124" s="20">
        <v>3252</v>
      </c>
      <c r="C124" s="10">
        <v>251149.07500000001</v>
      </c>
      <c r="D124" s="10">
        <v>7018.973</v>
      </c>
      <c r="E124" s="7">
        <v>22.181999999999999</v>
      </c>
      <c r="F124" s="7">
        <v>2.0059</v>
      </c>
      <c r="G124" s="1"/>
      <c r="H124" s="1"/>
      <c r="I124" s="1"/>
      <c r="J124" s="1"/>
    </row>
    <row r="125" spans="1:26" ht="14" customHeight="1" x14ac:dyDescent="0.3">
      <c r="A125" s="4">
        <v>124</v>
      </c>
      <c r="B125" s="20">
        <v>3253</v>
      </c>
      <c r="C125" s="10">
        <v>258190.23</v>
      </c>
      <c r="D125" s="10">
        <v>7063.4669999999996</v>
      </c>
      <c r="E125" s="7">
        <v>20.350000000000001</v>
      </c>
      <c r="F125" s="7">
        <v>2.0829</v>
      </c>
      <c r="G125" s="1"/>
      <c r="H125" s="1"/>
      <c r="I125" s="1"/>
      <c r="J125" s="1"/>
    </row>
    <row r="126" spans="1:26" ht="14" customHeight="1" x14ac:dyDescent="0.3">
      <c r="A126" s="4">
        <v>125</v>
      </c>
      <c r="B126" s="20">
        <v>3254</v>
      </c>
      <c r="C126" s="10">
        <v>265274.04700000002</v>
      </c>
      <c r="D126" s="10">
        <v>7105.8540000000003</v>
      </c>
      <c r="E126" s="7">
        <v>18.920999999999999</v>
      </c>
      <c r="F126" s="7">
        <v>2.0508000000000002</v>
      </c>
      <c r="G126" s="1"/>
      <c r="H126" s="1"/>
      <c r="I126" s="1"/>
      <c r="J126" s="1"/>
    </row>
    <row r="127" spans="1:26" ht="14" customHeight="1" x14ac:dyDescent="0.3">
      <c r="A127" s="4">
        <v>126</v>
      </c>
      <c r="B127" s="20">
        <v>3255</v>
      </c>
      <c r="C127" s="10">
        <v>272398.82199999999</v>
      </c>
      <c r="D127" s="10">
        <v>7144.6580000000004</v>
      </c>
      <c r="E127" s="7">
        <v>20.186</v>
      </c>
      <c r="F127" s="7">
        <v>2.2723</v>
      </c>
      <c r="G127" s="1"/>
      <c r="H127" s="1"/>
      <c r="I127" s="1"/>
      <c r="J127" s="1"/>
    </row>
    <row r="128" spans="1:26" ht="14" customHeight="1" x14ac:dyDescent="0.3">
      <c r="A128" s="4">
        <v>127</v>
      </c>
      <c r="B128" s="20">
        <v>3256</v>
      </c>
      <c r="C128" s="10">
        <v>279563.66600000003</v>
      </c>
      <c r="D128" s="10">
        <v>7190.5259999999998</v>
      </c>
      <c r="E128" s="7">
        <v>34.021999999999998</v>
      </c>
      <c r="F128" s="7">
        <v>2.1219000000000001</v>
      </c>
      <c r="G128" s="1"/>
      <c r="H128" s="1"/>
      <c r="I128" s="1"/>
      <c r="J128" s="1"/>
    </row>
    <row r="129" spans="1:10" ht="14" customHeight="1" x14ac:dyDescent="0.3">
      <c r="A129" s="4">
        <v>128</v>
      </c>
      <c r="B129" s="20">
        <v>3257</v>
      </c>
      <c r="C129" s="10">
        <v>286788.21399999998</v>
      </c>
      <c r="D129" s="10">
        <v>7262.7169999999996</v>
      </c>
      <c r="E129" s="7">
        <v>45.69</v>
      </c>
      <c r="F129" s="7">
        <v>2.1631</v>
      </c>
      <c r="G129" s="1"/>
      <c r="H129" s="1"/>
      <c r="I129" s="1"/>
      <c r="J129" s="1"/>
    </row>
    <row r="130" spans="1:10" ht="14" customHeight="1" x14ac:dyDescent="0.3">
      <c r="A130" s="4">
        <v>129</v>
      </c>
      <c r="B130" s="20">
        <v>3258</v>
      </c>
      <c r="C130" s="10">
        <v>294096.62099999998</v>
      </c>
      <c r="D130" s="10">
        <v>7361.5510000000004</v>
      </c>
      <c r="E130" s="7">
        <v>45.530999999999999</v>
      </c>
      <c r="F130" s="7">
        <v>1.9116</v>
      </c>
      <c r="G130" s="1"/>
      <c r="H130" s="1"/>
      <c r="I130" s="1"/>
      <c r="J130" s="1"/>
    </row>
    <row r="131" spans="1:10" ht="14" customHeight="1" x14ac:dyDescent="0.3">
      <c r="A131" s="4">
        <v>130</v>
      </c>
      <c r="B131" s="20">
        <v>3259</v>
      </c>
      <c r="C131" s="10">
        <v>301503.70299999998</v>
      </c>
      <c r="D131" s="10">
        <v>7448.5860000000002</v>
      </c>
      <c r="E131" s="7">
        <v>30.050999999999998</v>
      </c>
      <c r="F131" s="7">
        <v>1.9403999999999999</v>
      </c>
      <c r="G131" s="1"/>
      <c r="H131" s="1"/>
      <c r="I131" s="1"/>
      <c r="J131" s="1"/>
    </row>
    <row r="132" spans="1:10" ht="14" customHeight="1" x14ac:dyDescent="0.3">
      <c r="A132" s="4">
        <v>131</v>
      </c>
      <c r="B132" s="20">
        <v>3260</v>
      </c>
      <c r="C132" s="10">
        <v>308982.34000000003</v>
      </c>
      <c r="D132" s="10">
        <v>7506.8980000000001</v>
      </c>
      <c r="E132" s="7">
        <v>24.231000000000002</v>
      </c>
      <c r="F132" s="7">
        <v>2.0247000000000002</v>
      </c>
      <c r="G132" s="1"/>
      <c r="H132" s="1"/>
      <c r="I132" s="1"/>
      <c r="J132" s="1"/>
    </row>
    <row r="133" spans="1:10" ht="14" customHeight="1" x14ac:dyDescent="0.3">
      <c r="A133" s="4">
        <v>132</v>
      </c>
      <c r="B133" s="20">
        <v>3261</v>
      </c>
      <c r="C133" s="10">
        <v>316513.46899999998</v>
      </c>
      <c r="D133" s="10">
        <v>7555.9589999999998</v>
      </c>
      <c r="E133" s="7">
        <v>21.524000000000001</v>
      </c>
      <c r="F133" s="7">
        <v>2.0539999999999998</v>
      </c>
      <c r="G133" s="1"/>
      <c r="H133" s="1"/>
      <c r="I133" s="1"/>
      <c r="J133" s="1"/>
    </row>
    <row r="134" spans="1:10" ht="14" customHeight="1" x14ac:dyDescent="0.3">
      <c r="A134" s="4">
        <v>133</v>
      </c>
      <c r="B134" s="20">
        <v>3262</v>
      </c>
      <c r="C134" s="10">
        <v>324090.95199999999</v>
      </c>
      <c r="D134" s="10">
        <v>7600.17</v>
      </c>
      <c r="E134" s="7">
        <v>24.625</v>
      </c>
      <c r="F134" s="7">
        <v>2.2170999999999998</v>
      </c>
      <c r="G134" s="1"/>
      <c r="H134" s="1"/>
      <c r="I134" s="1"/>
      <c r="J134" s="1"/>
    </row>
    <row r="135" spans="1:10" ht="14" customHeight="1" x14ac:dyDescent="0.3">
      <c r="A135" s="4">
        <v>134</v>
      </c>
      <c r="B135" s="20">
        <v>3263</v>
      </c>
      <c r="C135" s="10">
        <v>331715.74699999997</v>
      </c>
      <c r="D135" s="10">
        <v>7654.7650000000003</v>
      </c>
      <c r="E135" s="7">
        <v>29.64</v>
      </c>
      <c r="F135" s="7">
        <v>2.1263000000000001</v>
      </c>
      <c r="G135" s="1"/>
      <c r="H135" s="1"/>
      <c r="I135" s="1"/>
      <c r="J135" s="1"/>
    </row>
    <row r="136" spans="1:10" ht="14" customHeight="1" x14ac:dyDescent="0.3">
      <c r="A136" s="4">
        <v>135</v>
      </c>
      <c r="B136" s="20">
        <v>3264</v>
      </c>
      <c r="C136" s="10">
        <v>339400.152</v>
      </c>
      <c r="D136" s="10">
        <v>7717.7879999999996</v>
      </c>
      <c r="E136" s="7">
        <v>48.209000000000003</v>
      </c>
      <c r="F136" s="7">
        <v>2.0398999999999998</v>
      </c>
      <c r="G136" s="1"/>
      <c r="H136" s="1"/>
      <c r="I136" s="1"/>
      <c r="J136" s="1"/>
    </row>
    <row r="137" spans="1:10" ht="14" customHeight="1" x14ac:dyDescent="0.3">
      <c r="A137" s="4">
        <v>136</v>
      </c>
      <c r="B137" s="20">
        <v>3265</v>
      </c>
      <c r="C137" s="10">
        <v>347166.14899999998</v>
      </c>
      <c r="D137" s="10">
        <v>7816.13</v>
      </c>
      <c r="E137" s="7">
        <v>43.548000000000002</v>
      </c>
      <c r="F137" s="7">
        <v>2.0507</v>
      </c>
      <c r="G137" s="1"/>
      <c r="H137" s="1"/>
      <c r="I137" s="1"/>
      <c r="J137" s="1"/>
    </row>
    <row r="138" spans="1:10" ht="14" customHeight="1" x14ac:dyDescent="0.3">
      <c r="A138" s="4">
        <v>137</v>
      </c>
      <c r="B138" s="20">
        <v>3266</v>
      </c>
      <c r="C138" s="10">
        <v>355025.82699999999</v>
      </c>
      <c r="D138" s="10">
        <v>7905.4319999999998</v>
      </c>
      <c r="E138" s="7">
        <v>40.218000000000004</v>
      </c>
      <c r="F138" s="7">
        <v>1.8640000000000001</v>
      </c>
      <c r="G138" s="1"/>
      <c r="H138" s="1"/>
      <c r="I138" s="1"/>
      <c r="J138" s="1"/>
    </row>
    <row r="139" spans="1:10" ht="14" customHeight="1" x14ac:dyDescent="0.3">
      <c r="A139" s="4">
        <v>138</v>
      </c>
      <c r="B139" s="20">
        <v>3267</v>
      </c>
      <c r="C139" s="10">
        <v>362971.47700000001</v>
      </c>
      <c r="D139" s="10">
        <v>7980.4</v>
      </c>
      <c r="E139" s="7">
        <v>26.266999999999999</v>
      </c>
      <c r="F139" s="7">
        <v>1.9957</v>
      </c>
      <c r="G139" s="1"/>
      <c r="H139" s="1"/>
      <c r="I139" s="1"/>
      <c r="J139" s="1"/>
    </row>
    <row r="140" spans="1:10" ht="14" customHeight="1" x14ac:dyDescent="0.3">
      <c r="A140" s="4">
        <v>139</v>
      </c>
      <c r="B140" s="20">
        <v>3268</v>
      </c>
      <c r="C140" s="10">
        <v>370978.14399999997</v>
      </c>
      <c r="D140" s="10">
        <v>8032.82</v>
      </c>
      <c r="E140" s="7">
        <v>27.844000000000001</v>
      </c>
      <c r="F140" s="7">
        <v>2.1587999999999998</v>
      </c>
      <c r="G140" s="1"/>
      <c r="H140" s="1"/>
      <c r="I140" s="1"/>
      <c r="J140" s="1"/>
    </row>
    <row r="141" spans="1:10" ht="14" customHeight="1" x14ac:dyDescent="0.3">
      <c r="A141" s="4">
        <v>140</v>
      </c>
      <c r="B141" s="20">
        <v>3269</v>
      </c>
      <c r="C141" s="10">
        <v>379038.80800000002</v>
      </c>
      <c r="D141" s="10">
        <v>8092.9290000000001</v>
      </c>
      <c r="E141" s="7">
        <v>35.945999999999998</v>
      </c>
      <c r="F141" s="7">
        <v>2.0533999999999999</v>
      </c>
      <c r="G141" s="1"/>
      <c r="H141" s="1"/>
      <c r="I141" s="1"/>
      <c r="J141" s="1"/>
    </row>
    <row r="142" spans="1:10" ht="14" customHeight="1" x14ac:dyDescent="0.3">
      <c r="A142" s="4">
        <v>141</v>
      </c>
      <c r="B142" s="20">
        <v>3270</v>
      </c>
      <c r="C142" s="10">
        <v>387167.68300000002</v>
      </c>
      <c r="D142" s="10">
        <v>8166.7389999999996</v>
      </c>
      <c r="E142" s="7">
        <v>45.819000000000003</v>
      </c>
      <c r="F142" s="7">
        <v>1.9517</v>
      </c>
      <c r="G142" s="1"/>
      <c r="H142" s="1"/>
      <c r="I142" s="1"/>
      <c r="J142" s="1"/>
    </row>
    <row r="143" spans="1:10" ht="14" customHeight="1" x14ac:dyDescent="0.3">
      <c r="A143" s="4">
        <v>142</v>
      </c>
      <c r="B143" s="20">
        <v>3271</v>
      </c>
      <c r="C143" s="10">
        <v>395380.24099999998</v>
      </c>
      <c r="D143" s="10">
        <v>8256.1650000000009</v>
      </c>
      <c r="E143" s="7">
        <v>29.684999999999999</v>
      </c>
      <c r="F143" s="7">
        <v>2.0118999999999998</v>
      </c>
      <c r="G143" s="1"/>
      <c r="H143" s="1"/>
      <c r="I143" s="1"/>
      <c r="J143" s="1"/>
    </row>
    <row r="144" spans="1:10" ht="14" customHeight="1" x14ac:dyDescent="0.3">
      <c r="A144" s="4">
        <v>143</v>
      </c>
      <c r="B144" s="20">
        <v>3272</v>
      </c>
      <c r="C144" s="10">
        <v>403666.09100000001</v>
      </c>
      <c r="D144" s="10">
        <v>8315.8880000000008</v>
      </c>
      <c r="E144" s="7">
        <v>30.314</v>
      </c>
      <c r="F144" s="7">
        <v>2.0175000000000001</v>
      </c>
      <c r="G144" s="1"/>
      <c r="H144" s="1"/>
      <c r="I144" s="1"/>
      <c r="J144" s="1"/>
    </row>
    <row r="145" spans="1:10" ht="14" customHeight="1" x14ac:dyDescent="0.3">
      <c r="A145" s="4">
        <v>144</v>
      </c>
      <c r="B145" s="20">
        <v>3273</v>
      </c>
      <c r="C145" s="10">
        <v>412012.29300000001</v>
      </c>
      <c r="D145" s="10">
        <v>8377.0470000000005</v>
      </c>
      <c r="E145" s="7">
        <v>42.122</v>
      </c>
      <c r="F145" s="7">
        <v>2.1190000000000002</v>
      </c>
      <c r="G145" s="1"/>
      <c r="H145" s="1"/>
      <c r="I145" s="1"/>
      <c r="J145" s="1"/>
    </row>
    <row r="146" spans="1:10" ht="14" customHeight="1" x14ac:dyDescent="0.3">
      <c r="A146" s="4">
        <v>145</v>
      </c>
      <c r="B146" s="20">
        <v>3274</v>
      </c>
      <c r="C146" s="10">
        <v>420431.462</v>
      </c>
      <c r="D146" s="10">
        <v>8466.3019999999997</v>
      </c>
      <c r="E146" s="7">
        <v>38.238</v>
      </c>
      <c r="F146" s="7">
        <v>1.9077</v>
      </c>
      <c r="G146" s="1"/>
      <c r="H146" s="1"/>
      <c r="I146" s="1"/>
      <c r="J146" s="1"/>
    </row>
    <row r="147" spans="1:10" ht="14" customHeight="1" x14ac:dyDescent="0.3">
      <c r="A147" s="4">
        <v>146</v>
      </c>
      <c r="B147" s="20">
        <v>3275</v>
      </c>
      <c r="C147" s="10">
        <v>428936.00199999998</v>
      </c>
      <c r="D147" s="10">
        <v>8539.2469999999994</v>
      </c>
      <c r="E147" s="7">
        <v>38.448</v>
      </c>
      <c r="F147" s="7">
        <v>2.1274999999999999</v>
      </c>
      <c r="G147" s="1"/>
      <c r="H147" s="1"/>
      <c r="I147" s="1"/>
      <c r="J147" s="1"/>
    </row>
    <row r="148" spans="1:10" ht="14" customHeight="1" x14ac:dyDescent="0.3">
      <c r="A148" s="4">
        <v>147</v>
      </c>
      <c r="B148" s="20">
        <v>3276</v>
      </c>
      <c r="C148" s="10">
        <v>437513.69699999999</v>
      </c>
      <c r="D148" s="10">
        <v>8621.0439999999999</v>
      </c>
      <c r="E148" s="7">
        <v>44.305</v>
      </c>
      <c r="F148" s="7">
        <v>1.889</v>
      </c>
      <c r="G148" s="1"/>
      <c r="H148" s="1"/>
      <c r="I148" s="1"/>
      <c r="J148" s="1"/>
    </row>
    <row r="149" spans="1:10" ht="14" customHeight="1" x14ac:dyDescent="0.3">
      <c r="A149" s="4">
        <v>148</v>
      </c>
      <c r="B149" s="20">
        <v>3277</v>
      </c>
      <c r="C149" s="10">
        <v>446179.04599999997</v>
      </c>
      <c r="D149" s="10">
        <v>8704.7350000000006</v>
      </c>
      <c r="E149" s="7">
        <v>37.645000000000003</v>
      </c>
      <c r="F149" s="7">
        <v>2.0154000000000001</v>
      </c>
      <c r="G149" s="1"/>
      <c r="H149" s="1"/>
      <c r="I149" s="1"/>
      <c r="J149" s="1"/>
    </row>
    <row r="150" spans="1:10" ht="14" customHeight="1" x14ac:dyDescent="0.3">
      <c r="A150" s="4">
        <v>149</v>
      </c>
      <c r="B150" s="20">
        <v>3278</v>
      </c>
      <c r="C150" s="10">
        <v>454921.42599999998</v>
      </c>
      <c r="D150" s="10">
        <v>8780.6059999999998</v>
      </c>
      <c r="E150" s="7">
        <v>45.003999999999998</v>
      </c>
      <c r="F150" s="7">
        <v>2.2949999999999999</v>
      </c>
      <c r="G150" s="1"/>
      <c r="H150" s="1"/>
      <c r="I150" s="1"/>
      <c r="J150" s="1"/>
    </row>
    <row r="151" spans="1:10" ht="14" customHeight="1" x14ac:dyDescent="0.3">
      <c r="A151" s="4">
        <v>150</v>
      </c>
      <c r="B151" s="20">
        <v>3279</v>
      </c>
      <c r="C151" s="10">
        <v>463747.03600000002</v>
      </c>
      <c r="D151" s="10">
        <v>8883.8880000000008</v>
      </c>
      <c r="E151" s="7">
        <v>127.215</v>
      </c>
      <c r="F151" s="7">
        <v>2.1156999999999999</v>
      </c>
      <c r="G151" s="1"/>
      <c r="H151" s="1"/>
      <c r="I151" s="1"/>
      <c r="J151" s="1"/>
    </row>
    <row r="152" spans="1:10" ht="14" customHeight="1" x14ac:dyDescent="0.3">
      <c r="A152" s="4">
        <v>151</v>
      </c>
      <c r="B152" s="20">
        <v>3280</v>
      </c>
      <c r="C152" s="10">
        <v>472758.13900000002</v>
      </c>
      <c r="D152" s="10">
        <v>9153.0329999999994</v>
      </c>
      <c r="E152" s="7">
        <v>176.17599999999999</v>
      </c>
      <c r="F152" s="7">
        <v>2.0179</v>
      </c>
      <c r="G152" s="1"/>
      <c r="H152" s="1"/>
      <c r="I152" s="1"/>
      <c r="J152" s="1"/>
    </row>
    <row r="153" spans="1:10" ht="14" customHeight="1" x14ac:dyDescent="0.3">
      <c r="A153" s="4">
        <v>152</v>
      </c>
      <c r="B153" s="20">
        <v>3281</v>
      </c>
      <c r="C153" s="10">
        <v>482087.348</v>
      </c>
      <c r="D153" s="10">
        <v>9508.5460000000003</v>
      </c>
      <c r="E153" s="7">
        <v>154.57900000000001</v>
      </c>
      <c r="F153" s="7">
        <v>1.9249000000000001</v>
      </c>
      <c r="G153" s="1"/>
      <c r="H153" s="1"/>
      <c r="I153" s="1"/>
      <c r="J153" s="1"/>
    </row>
    <row r="154" spans="1:10" ht="14" customHeight="1" x14ac:dyDescent="0.3">
      <c r="A154" s="4">
        <v>153</v>
      </c>
      <c r="B154" s="20">
        <v>3282</v>
      </c>
      <c r="C154" s="10">
        <v>491750.473</v>
      </c>
      <c r="D154" s="10">
        <v>9806.0949999999993</v>
      </c>
      <c r="E154" s="7">
        <v>108.92</v>
      </c>
      <c r="F154" s="7">
        <v>1.8208</v>
      </c>
      <c r="G154" s="1"/>
      <c r="H154" s="1"/>
      <c r="I154" s="1"/>
      <c r="J154" s="1"/>
    </row>
    <row r="155" spans="1:10" ht="14" customHeight="1" x14ac:dyDescent="0.3">
      <c r="A155" s="4">
        <v>154</v>
      </c>
      <c r="B155" s="20">
        <v>3283</v>
      </c>
      <c r="C155" s="10">
        <v>501665.48800000001</v>
      </c>
      <c r="D155" s="10">
        <v>10004.42</v>
      </c>
      <c r="E155" s="7">
        <v>60.731000000000002</v>
      </c>
      <c r="F155" s="7">
        <v>1.9218999999999999</v>
      </c>
      <c r="G155" s="1"/>
      <c r="H155" s="1"/>
      <c r="I155" s="1"/>
      <c r="J155" s="1"/>
    </row>
    <row r="156" spans="1:10" ht="14" customHeight="1" x14ac:dyDescent="0.3">
      <c r="A156" s="4">
        <v>155</v>
      </c>
      <c r="B156" s="20">
        <v>3284</v>
      </c>
      <c r="C156" s="10">
        <v>511730.63900000002</v>
      </c>
      <c r="D156" s="10">
        <v>10121.138000000001</v>
      </c>
      <c r="E156" s="7">
        <v>45.892000000000003</v>
      </c>
      <c r="F156" s="7">
        <v>1.9883</v>
      </c>
      <c r="G156" s="1"/>
      <c r="H156" s="1"/>
      <c r="I156" s="1"/>
      <c r="J156" s="1"/>
    </row>
    <row r="157" spans="1:10" ht="14" customHeight="1" x14ac:dyDescent="0.3">
      <c r="A157" s="4">
        <v>156</v>
      </c>
      <c r="B157" s="20">
        <v>3285</v>
      </c>
      <c r="C157" s="10">
        <v>521897.66899999999</v>
      </c>
      <c r="D157" s="10">
        <v>10212.383</v>
      </c>
      <c r="E157" s="7">
        <v>37.85</v>
      </c>
      <c r="F157" s="7">
        <v>2.0148000000000001</v>
      </c>
      <c r="G157" s="1"/>
      <c r="H157" s="1"/>
      <c r="I157" s="1"/>
      <c r="J157" s="1"/>
    </row>
    <row r="158" spans="1:10" ht="14" customHeight="1" x14ac:dyDescent="0.3">
      <c r="A158" s="4">
        <v>157</v>
      </c>
      <c r="B158" s="20">
        <v>3286</v>
      </c>
      <c r="C158" s="10">
        <v>532147.902</v>
      </c>
      <c r="D158" s="10">
        <v>10288.645</v>
      </c>
      <c r="E158" s="7">
        <v>34.472000000000001</v>
      </c>
      <c r="F158" s="7">
        <v>2.0103</v>
      </c>
      <c r="G158" s="1"/>
      <c r="H158" s="1"/>
      <c r="I158" s="1"/>
      <c r="J158" s="1"/>
    </row>
    <row r="159" spans="1:10" ht="14" customHeight="1" x14ac:dyDescent="0.3">
      <c r="A159" s="4">
        <v>158</v>
      </c>
      <c r="B159" s="20">
        <v>3287</v>
      </c>
      <c r="C159" s="10">
        <v>542471.01899999997</v>
      </c>
      <c r="D159" s="10">
        <v>10357.945</v>
      </c>
      <c r="E159" s="7">
        <v>31.001000000000001</v>
      </c>
      <c r="F159" s="7">
        <v>2.0285000000000002</v>
      </c>
      <c r="G159" s="1"/>
      <c r="H159" s="1"/>
      <c r="I159" s="1"/>
      <c r="J159" s="1"/>
    </row>
    <row r="160" spans="1:10" ht="14" customHeight="1" x14ac:dyDescent="0.3">
      <c r="A160" s="4">
        <v>159</v>
      </c>
      <c r="B160" s="20">
        <v>3288</v>
      </c>
      <c r="C160" s="10">
        <v>552859.96499999997</v>
      </c>
      <c r="D160" s="10">
        <v>10420.83</v>
      </c>
      <c r="E160" s="7">
        <v>29.68</v>
      </c>
      <c r="F160" s="7">
        <v>2.0356000000000001</v>
      </c>
      <c r="G160" s="1"/>
      <c r="H160" s="1"/>
      <c r="I160" s="1"/>
      <c r="J160" s="1"/>
    </row>
    <row r="161" spans="1:10" ht="14" customHeight="1" x14ac:dyDescent="0.3">
      <c r="A161" s="4">
        <v>160</v>
      </c>
      <c r="B161" s="20">
        <v>3289</v>
      </c>
      <c r="C161" s="10">
        <v>563310.47499999998</v>
      </c>
      <c r="D161" s="10">
        <v>10481.246999999999</v>
      </c>
      <c r="E161" s="7">
        <v>29.504000000000001</v>
      </c>
      <c r="F161" s="7">
        <v>2.0365000000000002</v>
      </c>
      <c r="G161" s="1"/>
      <c r="H161" s="1"/>
      <c r="I161" s="1"/>
      <c r="J161" s="1"/>
    </row>
    <row r="162" spans="1:10" ht="14" customHeight="1" x14ac:dyDescent="0.3">
      <c r="A162" s="4">
        <v>161</v>
      </c>
      <c r="B162" s="20">
        <v>3290</v>
      </c>
      <c r="C162" s="10">
        <v>573821.22600000002</v>
      </c>
      <c r="D162" s="10">
        <v>10541.333000000001</v>
      </c>
      <c r="E162" s="7">
        <v>28.745999999999999</v>
      </c>
      <c r="F162" s="7">
        <v>2.0729000000000002</v>
      </c>
      <c r="G162" s="1"/>
      <c r="H162" s="1"/>
      <c r="I162" s="1"/>
      <c r="J162" s="1"/>
    </row>
    <row r="163" spans="1:10" ht="14" customHeight="1" x14ac:dyDescent="0.3">
      <c r="A163" s="4">
        <v>162</v>
      </c>
      <c r="B163" s="20">
        <v>3291</v>
      </c>
      <c r="C163" s="10">
        <v>584391.30500000005</v>
      </c>
      <c r="D163" s="10">
        <v>10600.921</v>
      </c>
      <c r="E163" s="7">
        <v>32.085000000000001</v>
      </c>
      <c r="F163" s="7">
        <v>1.9942</v>
      </c>
      <c r="G163" s="1"/>
      <c r="H163" s="1"/>
      <c r="I163" s="1"/>
      <c r="J163" s="1"/>
    </row>
    <row r="164" spans="1:10" ht="14" customHeight="1" x14ac:dyDescent="0.3">
      <c r="A164" s="4">
        <v>163</v>
      </c>
      <c r="B164" s="20">
        <v>3292</v>
      </c>
      <c r="C164" s="10">
        <v>595024.31099999999</v>
      </c>
      <c r="D164" s="10">
        <v>10664.905000000001</v>
      </c>
      <c r="E164" s="7">
        <v>33.197000000000003</v>
      </c>
      <c r="F164" s="7">
        <v>2.0644999999999998</v>
      </c>
      <c r="G164" s="1"/>
      <c r="H164" s="1"/>
      <c r="I164" s="1"/>
      <c r="J164" s="1"/>
    </row>
    <row r="165" spans="1:10" ht="14" customHeight="1" x14ac:dyDescent="0.3">
      <c r="A165" s="4">
        <v>164</v>
      </c>
      <c r="B165" s="20">
        <v>3293</v>
      </c>
      <c r="C165" s="10">
        <v>605722.41299999994</v>
      </c>
      <c r="D165" s="10">
        <v>10733.44</v>
      </c>
      <c r="E165" s="7">
        <v>38.283000000000001</v>
      </c>
      <c r="F165" s="7">
        <v>2.1404999999999998</v>
      </c>
      <c r="G165" s="1"/>
      <c r="H165" s="1"/>
      <c r="I165" s="1"/>
      <c r="J165" s="1"/>
    </row>
    <row r="166" spans="1:10" ht="14" customHeight="1" x14ac:dyDescent="0.3">
      <c r="A166" s="4">
        <v>165</v>
      </c>
      <c r="B166" s="20">
        <v>3294</v>
      </c>
      <c r="C166" s="10">
        <v>616494.13600000006</v>
      </c>
      <c r="D166" s="10">
        <v>10815.384</v>
      </c>
      <c r="E166" s="7">
        <v>44.213000000000001</v>
      </c>
      <c r="F166" s="7">
        <v>2.0686</v>
      </c>
      <c r="G166" s="1"/>
      <c r="H166" s="1"/>
      <c r="I166" s="1"/>
      <c r="J166" s="1"/>
    </row>
    <row r="167" spans="1:10" ht="14" customHeight="1" x14ac:dyDescent="0.3">
      <c r="A167" s="4">
        <v>166</v>
      </c>
      <c r="B167" s="20">
        <v>3295</v>
      </c>
      <c r="C167" s="10">
        <v>627353.73300000001</v>
      </c>
      <c r="D167" s="10">
        <v>10906.843999999999</v>
      </c>
      <c r="E167" s="7">
        <v>46.155000000000001</v>
      </c>
      <c r="F167" s="7">
        <v>2.0682</v>
      </c>
      <c r="G167" s="1"/>
      <c r="H167" s="1"/>
      <c r="I167" s="1"/>
      <c r="J167" s="1"/>
    </row>
    <row r="168" spans="1:10" ht="14" customHeight="1" x14ac:dyDescent="0.3">
      <c r="A168" s="4">
        <v>167</v>
      </c>
      <c r="B168" s="20">
        <v>3296</v>
      </c>
      <c r="C168" s="10">
        <v>638306.73199999996</v>
      </c>
      <c r="D168" s="10">
        <v>11002.300999999999</v>
      </c>
      <c r="E168" s="7">
        <v>51.551000000000002</v>
      </c>
      <c r="F168" s="7">
        <v>1.9843999999999999</v>
      </c>
      <c r="G168" s="1"/>
      <c r="H168" s="1"/>
      <c r="I168" s="1"/>
      <c r="J168" s="1"/>
    </row>
    <row r="169" spans="1:10" ht="14" customHeight="1" x14ac:dyDescent="0.3">
      <c r="A169" s="4">
        <v>168</v>
      </c>
      <c r="B169" s="20">
        <v>3297</v>
      </c>
      <c r="C169" s="10">
        <v>649360.58400000003</v>
      </c>
      <c r="D169" s="10">
        <v>11104.597</v>
      </c>
      <c r="E169" s="7">
        <v>49.847000000000001</v>
      </c>
      <c r="F169" s="7">
        <v>2.0749</v>
      </c>
      <c r="G169" s="1"/>
      <c r="H169" s="1"/>
      <c r="I169" s="1"/>
      <c r="J169" s="1"/>
    </row>
    <row r="170" spans="1:10" ht="14" customHeight="1" x14ac:dyDescent="0.3">
      <c r="A170" s="4">
        <v>169</v>
      </c>
      <c r="B170" s="20">
        <v>3298</v>
      </c>
      <c r="C170" s="10">
        <v>660515.02800000005</v>
      </c>
      <c r="D170" s="10">
        <v>11208.025</v>
      </c>
      <c r="E170" s="7">
        <v>48.454000000000001</v>
      </c>
      <c r="F170" s="7">
        <v>2.0402</v>
      </c>
      <c r="G170" s="1"/>
      <c r="H170" s="1"/>
      <c r="I170" s="1"/>
      <c r="J170" s="1"/>
    </row>
    <row r="171" spans="1:10" ht="14" customHeight="1" x14ac:dyDescent="0.3">
      <c r="A171" s="4">
        <v>170</v>
      </c>
      <c r="B171" s="20">
        <v>3299</v>
      </c>
      <c r="C171" s="10">
        <v>671771.50699999998</v>
      </c>
      <c r="D171" s="10">
        <v>11306.883</v>
      </c>
      <c r="E171" s="7">
        <v>44.006999999999998</v>
      </c>
      <c r="F171" s="7">
        <v>2.0023</v>
      </c>
      <c r="G171" s="1"/>
      <c r="H171" s="1"/>
      <c r="I171" s="1"/>
      <c r="J171" s="1"/>
    </row>
    <row r="172" spans="1:10" ht="14" customHeight="1" x14ac:dyDescent="0.3">
      <c r="A172" s="4">
        <v>171</v>
      </c>
      <c r="B172" s="20">
        <v>3300</v>
      </c>
      <c r="C172" s="10">
        <v>683122.397</v>
      </c>
      <c r="D172" s="10">
        <v>11394.999</v>
      </c>
      <c r="E172" s="7">
        <v>38.923999999999999</v>
      </c>
      <c r="F172" s="7">
        <v>2.0129999999999999</v>
      </c>
      <c r="G172" s="1"/>
      <c r="H172" s="1"/>
      <c r="I172" s="1"/>
      <c r="J172" s="1"/>
    </row>
    <row r="173" spans="1:10" ht="14" customHeight="1" x14ac:dyDescent="0.3">
      <c r="A173" s="4">
        <v>172</v>
      </c>
      <c r="B173" s="20">
        <v>3301</v>
      </c>
      <c r="C173" s="10">
        <v>694556.32</v>
      </c>
      <c r="D173" s="10">
        <v>11473.353999999999</v>
      </c>
      <c r="E173" s="7">
        <v>37.1</v>
      </c>
      <c r="F173" s="7">
        <v>2.024</v>
      </c>
      <c r="G173" s="1"/>
      <c r="H173" s="1"/>
      <c r="I173" s="1"/>
      <c r="J173" s="1"/>
    </row>
    <row r="174" spans="1:10" ht="14" customHeight="1" x14ac:dyDescent="0.3">
      <c r="A174" s="4">
        <v>173</v>
      </c>
      <c r="B174" s="20">
        <v>3302</v>
      </c>
      <c r="C174" s="10">
        <v>706066.77399999998</v>
      </c>
      <c r="D174" s="10">
        <v>11548.442999999999</v>
      </c>
      <c r="E174" s="7">
        <v>35.878999999999998</v>
      </c>
      <c r="F174" s="7">
        <v>2.0440999999999998</v>
      </c>
      <c r="G174" s="1"/>
      <c r="H174" s="1"/>
      <c r="I174" s="1"/>
      <c r="J174" s="1"/>
    </row>
    <row r="175" spans="1:10" ht="14" customHeight="1" x14ac:dyDescent="0.3">
      <c r="A175" s="4">
        <v>174</v>
      </c>
      <c r="B175" s="20">
        <v>3303</v>
      </c>
      <c r="C175" s="10">
        <v>717651.09600000002</v>
      </c>
      <c r="D175" s="10">
        <v>11621.785</v>
      </c>
      <c r="E175" s="7">
        <v>38.119</v>
      </c>
      <c r="F175" s="7">
        <v>2.0348999999999999</v>
      </c>
      <c r="G175" s="1"/>
      <c r="H175" s="1"/>
      <c r="I175" s="1"/>
      <c r="J175" s="1"/>
    </row>
    <row r="176" spans="1:10" ht="14" customHeight="1" x14ac:dyDescent="0.3">
      <c r="A176" s="5">
        <v>175</v>
      </c>
      <c r="B176" s="21">
        <v>3304</v>
      </c>
      <c r="C176" s="11">
        <v>729311</v>
      </c>
      <c r="D176" s="11">
        <v>11699.352999999999</v>
      </c>
      <c r="E176" s="8">
        <v>36.347999999999999</v>
      </c>
      <c r="F176" s="8">
        <v>2.0379</v>
      </c>
      <c r="G176" s="2"/>
      <c r="H176" s="2"/>
      <c r="I176" s="2"/>
      <c r="J176" s="2"/>
    </row>
    <row r="177" spans="1:10" ht="14" customHeight="1" x14ac:dyDescent="0.3">
      <c r="A177" s="4">
        <v>176</v>
      </c>
      <c r="B177" s="20">
        <v>3305</v>
      </c>
      <c r="C177" s="10">
        <v>741046.701</v>
      </c>
      <c r="D177" s="10">
        <v>11773.428</v>
      </c>
      <c r="E177" s="7">
        <v>36.930999999999997</v>
      </c>
      <c r="F177" s="7">
        <v>2.0619000000000001</v>
      </c>
      <c r="G177" s="1"/>
      <c r="H177" s="1"/>
      <c r="I177" s="1"/>
      <c r="J177" s="1"/>
    </row>
    <row r="178" spans="1:10" ht="14" customHeight="1" x14ac:dyDescent="0.3">
      <c r="A178" s="4">
        <v>177</v>
      </c>
      <c r="B178" s="20">
        <v>3306</v>
      </c>
      <c r="C178" s="10">
        <v>752857.06</v>
      </c>
      <c r="D178" s="10">
        <v>11849.575999999999</v>
      </c>
      <c r="E178" s="7">
        <v>36.837000000000003</v>
      </c>
      <c r="F178" s="7">
        <v>2.0644999999999998</v>
      </c>
      <c r="G178" s="1"/>
      <c r="H178" s="1"/>
      <c r="I178" s="1"/>
      <c r="J178" s="1"/>
    </row>
    <row r="179" spans="1:10" ht="14" customHeight="1" x14ac:dyDescent="0.3">
      <c r="A179" s="4">
        <v>178</v>
      </c>
      <c r="B179" s="20">
        <v>3307</v>
      </c>
      <c r="C179" s="10">
        <v>764743.473</v>
      </c>
      <c r="D179" s="10">
        <v>11925.625</v>
      </c>
      <c r="E179" s="7">
        <v>39.399000000000001</v>
      </c>
      <c r="F179" s="7">
        <v>2.0177</v>
      </c>
      <c r="G179" s="1"/>
      <c r="H179" s="1"/>
      <c r="I179" s="1"/>
      <c r="J179" s="1"/>
    </row>
    <row r="180" spans="1:10" ht="14" customHeight="1" x14ac:dyDescent="0.3">
      <c r="A180" s="4">
        <v>179</v>
      </c>
      <c r="B180" s="20">
        <v>3308</v>
      </c>
      <c r="C180" s="10">
        <v>776708.49699999997</v>
      </c>
      <c r="D180" s="10">
        <v>12005.120999999999</v>
      </c>
      <c r="E180" s="7">
        <v>44.859000000000002</v>
      </c>
      <c r="F180" s="7">
        <v>2.1463999999999999</v>
      </c>
      <c r="G180" s="1"/>
      <c r="H180" s="1"/>
      <c r="I180" s="1"/>
      <c r="J180" s="1"/>
    </row>
    <row r="181" spans="1:10" ht="14" customHeight="1" x14ac:dyDescent="0.3">
      <c r="A181" s="4">
        <v>180</v>
      </c>
      <c r="B181" s="20">
        <v>3309</v>
      </c>
      <c r="C181" s="10">
        <v>788758.47699999996</v>
      </c>
      <c r="D181" s="10">
        <v>12101.407999999999</v>
      </c>
      <c r="E181" s="7">
        <v>47.29</v>
      </c>
      <c r="F181" s="7">
        <v>1.9635</v>
      </c>
      <c r="G181" s="1"/>
      <c r="H181" s="1"/>
      <c r="I181" s="1"/>
      <c r="J181" s="1"/>
    </row>
    <row r="182" spans="1:10" ht="14" customHeight="1" x14ac:dyDescent="0.3">
      <c r="A182" s="4">
        <v>181</v>
      </c>
      <c r="B182" s="20">
        <v>3310</v>
      </c>
      <c r="C182" s="10">
        <v>800907.17500000005</v>
      </c>
      <c r="D182" s="10">
        <v>12194.263000000001</v>
      </c>
      <c r="E182" s="7">
        <v>46.030999999999999</v>
      </c>
      <c r="F182" s="7">
        <v>2.1040999999999999</v>
      </c>
      <c r="G182" s="1"/>
      <c r="H182" s="1"/>
      <c r="I182" s="1"/>
      <c r="J182" s="1"/>
    </row>
    <row r="183" spans="1:10" ht="14" customHeight="1" x14ac:dyDescent="0.3">
      <c r="A183" s="4">
        <v>182</v>
      </c>
      <c r="B183" s="20">
        <v>3311</v>
      </c>
      <c r="C183" s="10">
        <v>813147.46900000004</v>
      </c>
      <c r="D183" s="10">
        <v>12291.118</v>
      </c>
      <c r="E183" s="7">
        <v>47.631</v>
      </c>
      <c r="F183" s="7">
        <v>1.9362999999999999</v>
      </c>
      <c r="G183" s="1"/>
      <c r="H183" s="1"/>
      <c r="I183" s="1"/>
      <c r="J183" s="1"/>
    </row>
    <row r="184" spans="1:10" ht="14" customHeight="1" x14ac:dyDescent="0.3">
      <c r="A184" s="4">
        <v>183</v>
      </c>
      <c r="B184" s="20">
        <v>3312</v>
      </c>
      <c r="C184" s="10">
        <v>825486.21799999999</v>
      </c>
      <c r="D184" s="10">
        <v>12383.348</v>
      </c>
      <c r="E184" s="7">
        <v>37.765000000000001</v>
      </c>
      <c r="F184" s="7">
        <v>1.9928999999999999</v>
      </c>
      <c r="G184" s="1"/>
      <c r="H184" s="1"/>
      <c r="I184" s="1"/>
      <c r="J184" s="1"/>
    </row>
    <row r="185" spans="1:10" ht="14" customHeight="1" x14ac:dyDescent="0.3">
      <c r="A185" s="4">
        <v>184</v>
      </c>
      <c r="B185" s="20">
        <v>3313</v>
      </c>
      <c r="C185" s="10">
        <v>837907.33100000001</v>
      </c>
      <c r="D185" s="10">
        <v>12458.611000000001</v>
      </c>
      <c r="E185" s="7">
        <v>35.200000000000003</v>
      </c>
      <c r="F185" s="7">
        <v>2.0278</v>
      </c>
      <c r="G185" s="1"/>
      <c r="H185" s="1"/>
      <c r="I185" s="1"/>
      <c r="J185" s="1"/>
    </row>
    <row r="186" spans="1:10" ht="14" customHeight="1" x14ac:dyDescent="0.3">
      <c r="A186" s="4">
        <v>185</v>
      </c>
      <c r="B186" s="20">
        <v>3314</v>
      </c>
      <c r="C186" s="10">
        <v>850401.14199999999</v>
      </c>
      <c r="D186" s="10">
        <v>12529.989</v>
      </c>
      <c r="E186" s="7">
        <v>34.308999999999997</v>
      </c>
      <c r="F186" s="7">
        <v>2.0482999999999998</v>
      </c>
      <c r="G186" s="1"/>
      <c r="H186" s="1"/>
      <c r="I186" s="1"/>
      <c r="J186" s="1"/>
    </row>
    <row r="187" spans="1:10" ht="14" customHeight="1" x14ac:dyDescent="0.3">
      <c r="A187" s="4">
        <v>186</v>
      </c>
      <c r="B187" s="20">
        <v>3315</v>
      </c>
      <c r="C187" s="10">
        <v>862965.44</v>
      </c>
      <c r="D187" s="10">
        <v>12600.264999999999</v>
      </c>
      <c r="E187" s="7">
        <v>36.500999999999998</v>
      </c>
      <c r="F187" s="7">
        <v>2.0789</v>
      </c>
      <c r="G187" s="1"/>
      <c r="H187" s="1"/>
      <c r="I187" s="1"/>
      <c r="J187" s="1"/>
    </row>
    <row r="188" spans="1:10" ht="14" customHeight="1" x14ac:dyDescent="0.3">
      <c r="A188" s="4">
        <v>187</v>
      </c>
      <c r="B188" s="20">
        <v>3316</v>
      </c>
      <c r="C188" s="10">
        <v>875602.20600000001</v>
      </c>
      <c r="D188" s="10">
        <v>12676.147999999999</v>
      </c>
      <c r="E188" s="7">
        <v>42.334000000000003</v>
      </c>
      <c r="F188" s="7">
        <v>2.0729000000000002</v>
      </c>
      <c r="G188" s="1"/>
      <c r="H188" s="1"/>
      <c r="I188" s="1"/>
      <c r="J188" s="1"/>
    </row>
    <row r="189" spans="1:10" ht="14" customHeight="1" x14ac:dyDescent="0.3">
      <c r="A189" s="4">
        <v>188</v>
      </c>
      <c r="B189" s="20">
        <v>3317</v>
      </c>
      <c r="C189" s="10">
        <v>888320.68799999997</v>
      </c>
      <c r="D189" s="10">
        <v>12763.901</v>
      </c>
      <c r="E189" s="7">
        <v>43.826999999999998</v>
      </c>
      <c r="F189" s="7">
        <v>2.0682</v>
      </c>
      <c r="G189" s="1"/>
      <c r="H189" s="1"/>
      <c r="I189" s="1"/>
      <c r="J189" s="1"/>
    </row>
    <row r="190" spans="1:10" ht="14" customHeight="1" x14ac:dyDescent="0.3">
      <c r="A190" s="4">
        <v>189</v>
      </c>
      <c r="B190" s="20">
        <v>3318</v>
      </c>
      <c r="C190" s="10">
        <v>901128.41599999997</v>
      </c>
      <c r="D190" s="10">
        <v>12854.546</v>
      </c>
      <c r="E190" s="7">
        <v>44.951000000000001</v>
      </c>
      <c r="F190" s="7">
        <v>1.996</v>
      </c>
      <c r="G190" s="1"/>
      <c r="H190" s="1"/>
      <c r="I190" s="1"/>
      <c r="J190" s="1"/>
    </row>
    <row r="191" spans="1:10" ht="14" customHeight="1" x14ac:dyDescent="0.3">
      <c r="A191" s="4">
        <v>190</v>
      </c>
      <c r="B191" s="20">
        <v>3319</v>
      </c>
      <c r="C191" s="10">
        <v>914027.91299999994</v>
      </c>
      <c r="D191" s="10">
        <v>12944.27</v>
      </c>
      <c r="E191" s="7">
        <v>43.72</v>
      </c>
      <c r="F191" s="7">
        <v>2.1966999999999999</v>
      </c>
      <c r="G191" s="1"/>
      <c r="H191" s="1"/>
      <c r="I191" s="1"/>
      <c r="J191" s="1"/>
    </row>
    <row r="192" spans="1:10" ht="14" customHeight="1" x14ac:dyDescent="0.3">
      <c r="A192" s="4">
        <v>191</v>
      </c>
      <c r="B192" s="20">
        <v>3320</v>
      </c>
      <c r="C192" s="10">
        <v>927015.90300000005</v>
      </c>
      <c r="D192" s="10">
        <v>13040.308000000001</v>
      </c>
      <c r="E192" s="7">
        <v>65.153999999999996</v>
      </c>
      <c r="F192" s="7">
        <v>1.9117999999999999</v>
      </c>
      <c r="G192" s="1"/>
      <c r="H192" s="1"/>
      <c r="I192" s="1"/>
      <c r="J192" s="1"/>
    </row>
    <row r="193" spans="1:10" ht="14" customHeight="1" x14ac:dyDescent="0.3">
      <c r="A193" s="4">
        <v>192</v>
      </c>
      <c r="B193" s="20">
        <v>3321</v>
      </c>
      <c r="C193" s="10">
        <v>940121.36499999999</v>
      </c>
      <c r="D193" s="10">
        <v>13164.87</v>
      </c>
      <c r="E193" s="7">
        <v>58.954999999999998</v>
      </c>
      <c r="F193" s="7">
        <v>2.1421999999999999</v>
      </c>
      <c r="G193" s="1"/>
      <c r="H193" s="1"/>
      <c r="I193" s="1"/>
      <c r="J193" s="1"/>
    </row>
    <row r="194" spans="1:10" ht="14" customHeight="1" x14ac:dyDescent="0.3">
      <c r="A194" s="4">
        <v>193</v>
      </c>
      <c r="B194" s="20">
        <v>3322</v>
      </c>
      <c r="C194" s="10">
        <v>953345.19</v>
      </c>
      <c r="D194" s="10">
        <v>13291.165999999999</v>
      </c>
      <c r="E194" s="7">
        <v>62.529000000000003</v>
      </c>
      <c r="F194" s="7">
        <v>2.0200999999999998</v>
      </c>
      <c r="G194" s="1"/>
      <c r="H194" s="1"/>
      <c r="I194" s="1"/>
      <c r="J194" s="1"/>
    </row>
    <row r="195" spans="1:10" ht="14" customHeight="1" x14ac:dyDescent="0.3">
      <c r="A195" s="4">
        <v>194</v>
      </c>
      <c r="B195" s="20">
        <v>3323</v>
      </c>
      <c r="C195" s="10">
        <v>966698.88500000001</v>
      </c>
      <c r="D195" s="10">
        <v>13417.477999999999</v>
      </c>
      <c r="E195" s="7">
        <v>60.414999999999999</v>
      </c>
      <c r="F195" s="7">
        <v>1.9336</v>
      </c>
      <c r="G195" s="1"/>
      <c r="H195" s="1"/>
      <c r="I195" s="1"/>
      <c r="J195" s="1"/>
    </row>
    <row r="196" spans="1:10" ht="14" customHeight="1" x14ac:dyDescent="0.3">
      <c r="A196" s="4">
        <v>195</v>
      </c>
      <c r="B196" s="20">
        <v>3324</v>
      </c>
      <c r="C196" s="10">
        <v>980176.77800000005</v>
      </c>
      <c r="D196" s="10">
        <v>13534.294</v>
      </c>
      <c r="E196" s="7">
        <v>58.098999999999997</v>
      </c>
      <c r="F196" s="7">
        <v>2.2823000000000002</v>
      </c>
      <c r="G196" s="1"/>
      <c r="H196" s="1"/>
      <c r="I196" s="1"/>
      <c r="J196" s="1"/>
    </row>
    <row r="197" spans="1:10" ht="14" customHeight="1" x14ac:dyDescent="0.3">
      <c r="A197" s="4">
        <v>196</v>
      </c>
      <c r="B197" s="20">
        <v>3325</v>
      </c>
      <c r="C197" s="10">
        <v>993769.17099999997</v>
      </c>
      <c r="D197" s="10">
        <v>13666.896000000001</v>
      </c>
      <c r="E197" s="7">
        <v>62.924999999999997</v>
      </c>
      <c r="F197" s="7">
        <v>1.8408</v>
      </c>
      <c r="G197" s="1"/>
      <c r="H197" s="1"/>
      <c r="I197" s="1"/>
      <c r="J197" s="1"/>
    </row>
    <row r="198" spans="1:10" ht="14" customHeight="1" x14ac:dyDescent="0.3">
      <c r="A198" s="4">
        <v>197</v>
      </c>
      <c r="B198" s="20">
        <v>3326</v>
      </c>
      <c r="C198" s="10">
        <v>1007498.992</v>
      </c>
      <c r="D198" s="10">
        <v>13782.731</v>
      </c>
      <c r="E198" s="7">
        <v>48.170999999999999</v>
      </c>
      <c r="F198" s="7">
        <v>2.1012</v>
      </c>
      <c r="G198" s="1"/>
      <c r="H198" s="1"/>
      <c r="I198" s="1"/>
      <c r="J198" s="1"/>
    </row>
    <row r="199" spans="1:10" ht="14" customHeight="1" x14ac:dyDescent="0.3">
      <c r="A199" s="4">
        <v>198</v>
      </c>
      <c r="B199" s="20">
        <v>3327</v>
      </c>
      <c r="C199" s="10">
        <v>1021329.894</v>
      </c>
      <c r="D199" s="10">
        <v>13883.947</v>
      </c>
      <c r="E199" s="7">
        <v>48.542000000000002</v>
      </c>
      <c r="F199" s="7">
        <v>1.9688000000000001</v>
      </c>
      <c r="G199" s="1"/>
      <c r="H199" s="1"/>
      <c r="I199" s="1"/>
      <c r="J199" s="1"/>
    </row>
    <row r="200" spans="1:10" ht="14" customHeight="1" x14ac:dyDescent="0.3">
      <c r="A200" s="4">
        <v>199</v>
      </c>
      <c r="B200" s="20">
        <v>3328</v>
      </c>
      <c r="C200" s="10">
        <v>1035262.383</v>
      </c>
      <c r="D200" s="10">
        <v>13979.516</v>
      </c>
      <c r="E200" s="7">
        <v>46.015000000000001</v>
      </c>
      <c r="F200" s="7">
        <v>1.9908999999999999</v>
      </c>
      <c r="G200" s="1"/>
      <c r="H200" s="1"/>
      <c r="I200" s="1"/>
      <c r="J200" s="1"/>
    </row>
    <row r="201" spans="1:10" ht="14" customHeight="1" x14ac:dyDescent="0.3">
      <c r="A201" s="4">
        <v>200</v>
      </c>
      <c r="B201" s="20">
        <v>3329</v>
      </c>
      <c r="C201" s="10">
        <v>1049287.9140000001</v>
      </c>
      <c r="D201" s="10">
        <v>14071.127</v>
      </c>
      <c r="E201" s="7">
        <v>42.067</v>
      </c>
      <c r="F201" s="7">
        <v>2.0438999999999998</v>
      </c>
      <c r="G201" s="1"/>
      <c r="H201" s="1"/>
      <c r="I201" s="1"/>
      <c r="J201" s="1"/>
    </row>
    <row r="202" spans="1:10" ht="14" customHeight="1" x14ac:dyDescent="0.3">
      <c r="A202" s="4">
        <v>201</v>
      </c>
      <c r="B202" s="20">
        <v>3330</v>
      </c>
      <c r="C202" s="10">
        <v>1063401.108</v>
      </c>
      <c r="D202" s="10">
        <v>14157.109</v>
      </c>
      <c r="E202" s="7">
        <v>39.527000000000001</v>
      </c>
      <c r="F202" s="7">
        <v>2.0449000000000002</v>
      </c>
      <c r="G202" s="1"/>
      <c r="H202" s="1"/>
      <c r="I202" s="1"/>
      <c r="J202" s="1"/>
    </row>
    <row r="203" spans="1:10" ht="14" customHeight="1" x14ac:dyDescent="0.3">
      <c r="A203" s="4">
        <v>202</v>
      </c>
      <c r="B203" s="20">
        <v>3331</v>
      </c>
      <c r="C203" s="10">
        <v>1077597.7439999999</v>
      </c>
      <c r="D203" s="10">
        <v>14237.937</v>
      </c>
      <c r="E203" s="7">
        <v>40.125999999999998</v>
      </c>
      <c r="F203" s="7">
        <v>2.0165000000000002</v>
      </c>
      <c r="G203" s="1"/>
      <c r="H203" s="1"/>
      <c r="I203" s="1"/>
      <c r="J203" s="1"/>
    </row>
    <row r="204" spans="1:10" ht="14" customHeight="1" x14ac:dyDescent="0.3">
      <c r="A204" s="4">
        <v>203</v>
      </c>
      <c r="B204" s="20">
        <v>3332</v>
      </c>
      <c r="C204" s="10">
        <v>1091875.807</v>
      </c>
      <c r="D204" s="10">
        <v>14318.852000000001</v>
      </c>
      <c r="E204" s="7">
        <v>38.253999999999998</v>
      </c>
      <c r="F204" s="7">
        <v>2.0245000000000002</v>
      </c>
      <c r="G204" s="1"/>
      <c r="H204" s="1"/>
      <c r="I204" s="1"/>
      <c r="J204" s="1"/>
    </row>
    <row r="205" spans="1:10" ht="14" customHeight="1" x14ac:dyDescent="0.3">
      <c r="A205" s="4">
        <v>204</v>
      </c>
      <c r="B205" s="20">
        <v>3333</v>
      </c>
      <c r="C205" s="10">
        <v>1106232.9129999999</v>
      </c>
      <c r="D205" s="10">
        <v>14396.299000000001</v>
      </c>
      <c r="E205" s="7">
        <v>37.765000000000001</v>
      </c>
      <c r="F205" s="7">
        <v>2.0465</v>
      </c>
      <c r="G205" s="1"/>
      <c r="H205" s="1"/>
      <c r="I205" s="1"/>
      <c r="J205" s="1"/>
    </row>
    <row r="206" spans="1:10" ht="14" customHeight="1" x14ac:dyDescent="0.3">
      <c r="A206" s="4">
        <v>205</v>
      </c>
      <c r="B206" s="20">
        <v>3334</v>
      </c>
      <c r="C206" s="10">
        <v>1120666.977</v>
      </c>
      <c r="D206" s="10">
        <v>14473.585999999999</v>
      </c>
      <c r="E206" s="7">
        <v>52.481999999999999</v>
      </c>
      <c r="F206" s="7">
        <v>2.1591</v>
      </c>
      <c r="G206" s="1"/>
      <c r="H206" s="1"/>
      <c r="I206" s="1"/>
      <c r="J206" s="1"/>
    </row>
    <row r="207" spans="1:10" ht="14" customHeight="1" x14ac:dyDescent="0.3">
      <c r="A207" s="4">
        <v>206</v>
      </c>
      <c r="B207" s="20">
        <v>3335</v>
      </c>
      <c r="C207" s="10">
        <v>1135193.0449999999</v>
      </c>
      <c r="D207" s="10">
        <v>14586.9</v>
      </c>
      <c r="E207" s="7">
        <v>50.616999999999997</v>
      </c>
      <c r="F207" s="7">
        <v>1.9027000000000001</v>
      </c>
      <c r="G207" s="1"/>
      <c r="H207" s="1"/>
      <c r="I207" s="1"/>
      <c r="J207" s="1"/>
    </row>
    <row r="208" spans="1:10" ht="14" customHeight="1" x14ac:dyDescent="0.3">
      <c r="A208" s="4">
        <v>207</v>
      </c>
      <c r="B208" s="20">
        <v>3336</v>
      </c>
      <c r="C208" s="10">
        <v>1149830.5619999999</v>
      </c>
      <c r="D208" s="10">
        <v>14683.209000000001</v>
      </c>
      <c r="E208" s="7">
        <v>47.594000000000001</v>
      </c>
      <c r="F208" s="7">
        <v>2.0381999999999998</v>
      </c>
      <c r="G208" s="1"/>
      <c r="H208" s="1"/>
      <c r="I208" s="1"/>
      <c r="J208" s="1"/>
    </row>
    <row r="209" spans="1:10" ht="14" customHeight="1" x14ac:dyDescent="0.3">
      <c r="A209" s="4">
        <v>208</v>
      </c>
      <c r="B209" s="20">
        <v>3337</v>
      </c>
      <c r="C209" s="10">
        <v>1164561.365</v>
      </c>
      <c r="D209" s="10">
        <v>14780.215</v>
      </c>
      <c r="E209" s="7">
        <v>43.752000000000002</v>
      </c>
      <c r="F209" s="7">
        <v>2.008</v>
      </c>
      <c r="G209" s="1"/>
      <c r="H209" s="1"/>
      <c r="I209" s="1"/>
      <c r="J209" s="1"/>
    </row>
    <row r="210" spans="1:10" ht="14" customHeight="1" x14ac:dyDescent="0.3">
      <c r="A210" s="4">
        <v>209</v>
      </c>
      <c r="B210" s="20">
        <v>3338</v>
      </c>
      <c r="C210" s="10">
        <v>1179385.3319999999</v>
      </c>
      <c r="D210" s="10">
        <v>14868.07</v>
      </c>
      <c r="E210" s="7">
        <v>41.357999999999997</v>
      </c>
      <c r="F210" s="7">
        <v>2.0398999999999998</v>
      </c>
      <c r="G210" s="1"/>
      <c r="H210" s="1"/>
      <c r="I210" s="1"/>
      <c r="J210" s="1"/>
    </row>
    <row r="211" spans="1:10" ht="14" customHeight="1" x14ac:dyDescent="0.3">
      <c r="A211" s="4">
        <v>210</v>
      </c>
      <c r="B211" s="20">
        <v>3339</v>
      </c>
      <c r="C211" s="10">
        <v>1194294.76</v>
      </c>
      <c r="D211" s="10">
        <v>14952.438</v>
      </c>
      <c r="E211" s="7">
        <v>40.973999999999997</v>
      </c>
      <c r="F211" s="7">
        <v>2.0009999999999999</v>
      </c>
      <c r="G211" s="1"/>
      <c r="H211" s="1"/>
      <c r="I211" s="1"/>
      <c r="J211" s="1"/>
    </row>
    <row r="212" spans="1:10" ht="14" customHeight="1" x14ac:dyDescent="0.3">
      <c r="A212" s="4">
        <v>211</v>
      </c>
      <c r="B212" s="20">
        <v>3340</v>
      </c>
      <c r="C212" s="10">
        <v>1209288.172</v>
      </c>
      <c r="D212" s="10">
        <v>15034.427</v>
      </c>
      <c r="E212" s="7">
        <v>40.075000000000003</v>
      </c>
      <c r="F212" s="7">
        <v>2.0285000000000002</v>
      </c>
      <c r="G212" s="1"/>
      <c r="H212" s="1"/>
      <c r="I212" s="1"/>
      <c r="J212" s="1"/>
    </row>
    <row r="213" spans="1:10" ht="14" customHeight="1" x14ac:dyDescent="0.3">
      <c r="A213" s="4">
        <v>212</v>
      </c>
      <c r="B213" s="20">
        <v>3341</v>
      </c>
      <c r="C213" s="10">
        <v>1224362.6740000001</v>
      </c>
      <c r="D213" s="10">
        <v>15115.718000000001</v>
      </c>
      <c r="E213" s="7">
        <v>39.237000000000002</v>
      </c>
      <c r="F213" s="7">
        <v>2.0579999999999998</v>
      </c>
      <c r="G213" s="1"/>
      <c r="H213" s="1"/>
      <c r="I213" s="1"/>
      <c r="J213" s="1"/>
    </row>
    <row r="214" spans="1:10" ht="14" customHeight="1" x14ac:dyDescent="0.3">
      <c r="A214" s="4">
        <v>213</v>
      </c>
      <c r="B214" s="20">
        <v>3342</v>
      </c>
      <c r="C214" s="10">
        <v>1239517.629</v>
      </c>
      <c r="D214" s="10">
        <v>15196.467000000001</v>
      </c>
      <c r="E214" s="7">
        <v>40.814</v>
      </c>
      <c r="F214" s="7">
        <v>2.0766</v>
      </c>
      <c r="G214" s="1"/>
      <c r="H214" s="1"/>
      <c r="I214" s="1"/>
      <c r="J214" s="1"/>
    </row>
    <row r="215" spans="1:10" ht="14" customHeight="1" x14ac:dyDescent="0.3">
      <c r="A215" s="4">
        <v>214</v>
      </c>
      <c r="B215" s="20">
        <v>3343</v>
      </c>
      <c r="C215" s="10">
        <v>1254754.9099999999</v>
      </c>
      <c r="D215" s="10">
        <v>15281.221</v>
      </c>
      <c r="E215" s="7">
        <v>82.963999999999999</v>
      </c>
      <c r="F215" s="7">
        <v>2.0815999999999999</v>
      </c>
      <c r="G215" s="1"/>
      <c r="H215" s="1"/>
      <c r="I215" s="1"/>
      <c r="J215" s="1"/>
    </row>
    <row r="216" spans="1:10" ht="14" customHeight="1" x14ac:dyDescent="0.3">
      <c r="A216" s="4">
        <v>215</v>
      </c>
      <c r="B216" s="20">
        <v>3344</v>
      </c>
      <c r="C216" s="10">
        <v>1270119.095</v>
      </c>
      <c r="D216" s="10">
        <v>15453.922</v>
      </c>
      <c r="E216" s="7">
        <v>74.762</v>
      </c>
      <c r="F216" s="7">
        <v>1.9542999999999999</v>
      </c>
      <c r="G216" s="1"/>
      <c r="H216" s="1"/>
      <c r="I216" s="1"/>
      <c r="J216" s="1"/>
    </row>
    <row r="217" spans="1:10" ht="14" customHeight="1" x14ac:dyDescent="0.3">
      <c r="A217" s="4">
        <v>216</v>
      </c>
      <c r="B217" s="20">
        <v>3345</v>
      </c>
      <c r="C217" s="10">
        <v>1285647.7790000001</v>
      </c>
      <c r="D217" s="10">
        <v>15600.031999999999</v>
      </c>
      <c r="E217" s="7">
        <v>64.340999999999994</v>
      </c>
      <c r="F217" s="7">
        <v>1.9883999999999999</v>
      </c>
      <c r="G217" s="1"/>
      <c r="H217" s="1"/>
      <c r="I217" s="1"/>
      <c r="J217" s="1"/>
    </row>
    <row r="218" spans="1:10" ht="14" customHeight="1" x14ac:dyDescent="0.3">
      <c r="A218" s="4">
        <v>217</v>
      </c>
      <c r="B218" s="20">
        <v>3346</v>
      </c>
      <c r="C218" s="10">
        <v>1301312.152</v>
      </c>
      <c r="D218" s="10">
        <v>15727.97</v>
      </c>
      <c r="E218" s="7">
        <v>55.539000000000001</v>
      </c>
      <c r="F218" s="7">
        <v>1.9322999999999999</v>
      </c>
      <c r="G218" s="1"/>
      <c r="H218" s="1"/>
      <c r="I218" s="1"/>
      <c r="J218" s="1"/>
    </row>
    <row r="219" spans="1:10" ht="14" customHeight="1" x14ac:dyDescent="0.3">
      <c r="A219" s="4">
        <v>218</v>
      </c>
      <c r="B219" s="20">
        <v>3347</v>
      </c>
      <c r="C219" s="10">
        <v>1317095.6610000001</v>
      </c>
      <c r="D219" s="10">
        <v>15835.289000000001</v>
      </c>
      <c r="E219" s="7">
        <v>45.234000000000002</v>
      </c>
      <c r="F219" s="7">
        <v>1.9955000000000001</v>
      </c>
      <c r="G219" s="1"/>
      <c r="H219" s="1"/>
      <c r="I219" s="1"/>
      <c r="J219" s="1"/>
    </row>
    <row r="220" spans="1:10" ht="14" customHeight="1" x14ac:dyDescent="0.3">
      <c r="A220" s="4">
        <v>219</v>
      </c>
      <c r="B220" s="20">
        <v>3348</v>
      </c>
      <c r="C220" s="10">
        <v>1332976.1839999999</v>
      </c>
      <c r="D220" s="10">
        <v>15925.553</v>
      </c>
      <c r="E220" s="7">
        <v>42.82</v>
      </c>
      <c r="F220" s="7">
        <v>2.0308999999999999</v>
      </c>
      <c r="G220" s="1"/>
      <c r="H220" s="1"/>
      <c r="I220" s="1"/>
      <c r="J220" s="1"/>
    </row>
    <row r="221" spans="1:10" ht="14" customHeight="1" x14ac:dyDescent="0.3">
      <c r="A221" s="4">
        <v>220</v>
      </c>
      <c r="B221" s="20">
        <v>3349</v>
      </c>
      <c r="C221" s="10">
        <v>1348944.557</v>
      </c>
      <c r="D221" s="10">
        <v>16012.517</v>
      </c>
      <c r="E221" s="7">
        <v>43.811</v>
      </c>
      <c r="F221" s="7">
        <v>2.0691999999999999</v>
      </c>
      <c r="G221" s="1"/>
      <c r="H221" s="1"/>
      <c r="I221" s="1"/>
      <c r="J221" s="1"/>
    </row>
    <row r="222" spans="1:10" ht="14" customHeight="1" x14ac:dyDescent="0.3">
      <c r="A222" s="4">
        <v>221</v>
      </c>
      <c r="B222" s="20">
        <v>3350</v>
      </c>
      <c r="C222" s="10">
        <v>1365000.885</v>
      </c>
      <c r="D222" s="10">
        <v>16103.171</v>
      </c>
      <c r="E222" s="7">
        <v>48.506</v>
      </c>
      <c r="F222" s="7">
        <v>2.0265</v>
      </c>
      <c r="G222" s="1"/>
      <c r="H222" s="1"/>
      <c r="I222" s="1"/>
      <c r="J222" s="1"/>
    </row>
    <row r="223" spans="1:10" ht="14" customHeight="1" x14ac:dyDescent="0.3">
      <c r="A223" s="4">
        <v>222</v>
      </c>
      <c r="B223" s="20">
        <v>3351</v>
      </c>
      <c r="C223" s="10">
        <v>1381152.5619999999</v>
      </c>
      <c r="D223" s="10">
        <v>16201.468000000001</v>
      </c>
      <c r="E223" s="7">
        <v>52.4</v>
      </c>
      <c r="F223" s="7">
        <v>2.1225999999999998</v>
      </c>
      <c r="G223" s="1"/>
      <c r="H223" s="1"/>
      <c r="I223" s="1"/>
      <c r="J223" s="1"/>
    </row>
    <row r="224" spans="1:10" ht="14" customHeight="1" x14ac:dyDescent="0.3">
      <c r="A224" s="4">
        <v>223</v>
      </c>
      <c r="B224" s="20">
        <v>3352</v>
      </c>
      <c r="C224" s="10">
        <v>1397406.43</v>
      </c>
      <c r="D224" s="10">
        <v>16312.694</v>
      </c>
      <c r="E224" s="7">
        <v>62.795000000000002</v>
      </c>
      <c r="F224" s="7">
        <v>1.9676</v>
      </c>
      <c r="G224" s="1"/>
      <c r="H224" s="1"/>
      <c r="I224" s="1"/>
      <c r="J224" s="1"/>
    </row>
    <row r="225" spans="1:10" ht="14" customHeight="1" x14ac:dyDescent="0.3">
      <c r="A225" s="4">
        <v>224</v>
      </c>
      <c r="B225" s="20">
        <v>3353</v>
      </c>
      <c r="C225" s="10">
        <v>1413781.919</v>
      </c>
      <c r="D225" s="10">
        <v>16436.246999999999</v>
      </c>
      <c r="E225" s="7">
        <v>62.332999999999998</v>
      </c>
      <c r="F225" s="7">
        <v>1.9924999999999999</v>
      </c>
      <c r="G225" s="1"/>
      <c r="H225" s="1"/>
      <c r="I225" s="1"/>
      <c r="J225" s="1"/>
    </row>
    <row r="226" spans="1:10" ht="14" customHeight="1" x14ac:dyDescent="0.3">
      <c r="A226" s="4">
        <v>225</v>
      </c>
      <c r="B226" s="20">
        <v>3354</v>
      </c>
      <c r="C226" s="10">
        <v>1430280.4990000001</v>
      </c>
      <c r="D226" s="10">
        <v>16560.447</v>
      </c>
      <c r="E226" s="7">
        <v>71.165000000000006</v>
      </c>
      <c r="F226" s="7">
        <v>2.2265000000000001</v>
      </c>
      <c r="G226" s="1"/>
      <c r="H226" s="1"/>
      <c r="I226" s="1"/>
      <c r="J226" s="1"/>
    </row>
    <row r="227" spans="1:10" ht="14" customHeight="1" x14ac:dyDescent="0.3">
      <c r="A227" s="4">
        <v>226</v>
      </c>
      <c r="B227" s="20">
        <v>3355</v>
      </c>
      <c r="C227" s="10">
        <v>1446912.111</v>
      </c>
      <c r="D227" s="10">
        <v>16718.895</v>
      </c>
      <c r="E227" s="7">
        <v>74.037000000000006</v>
      </c>
      <c r="F227" s="7">
        <v>1.8885000000000001</v>
      </c>
      <c r="G227" s="1"/>
      <c r="H227" s="1"/>
      <c r="I227" s="1"/>
      <c r="J227" s="1"/>
    </row>
    <row r="228" spans="1:10" ht="14" customHeight="1" x14ac:dyDescent="0.3">
      <c r="A228" s="4">
        <v>227</v>
      </c>
      <c r="B228" s="20">
        <v>3356</v>
      </c>
      <c r="C228" s="10">
        <v>1463705.0430000001</v>
      </c>
      <c r="D228" s="10">
        <v>16858.714</v>
      </c>
      <c r="E228" s="7">
        <v>55.552</v>
      </c>
      <c r="F228" s="7">
        <v>2.0773999999999999</v>
      </c>
      <c r="G228" s="1"/>
      <c r="H228" s="1"/>
      <c r="I228" s="1"/>
      <c r="J228" s="1"/>
    </row>
    <row r="229" spans="1:10" ht="14" customHeight="1" x14ac:dyDescent="0.3">
      <c r="A229" s="4">
        <v>228</v>
      </c>
      <c r="B229" s="20">
        <v>3357</v>
      </c>
      <c r="C229" s="10">
        <v>1480619.3089999999</v>
      </c>
      <c r="D229" s="10">
        <v>16974.117999999999</v>
      </c>
      <c r="E229" s="7">
        <v>63.518999999999998</v>
      </c>
      <c r="F229" s="7">
        <v>2.0076000000000001</v>
      </c>
      <c r="G229" s="1"/>
      <c r="H229" s="1"/>
      <c r="I229" s="1"/>
      <c r="J229" s="1"/>
    </row>
    <row r="230" spans="1:10" ht="14" customHeight="1" x14ac:dyDescent="0.3">
      <c r="A230" s="4">
        <v>229</v>
      </c>
      <c r="B230" s="20">
        <v>3358</v>
      </c>
      <c r="C230" s="10">
        <v>1497656.946</v>
      </c>
      <c r="D230" s="10">
        <v>17101.635999999999</v>
      </c>
      <c r="E230" s="7">
        <v>63.860999999999997</v>
      </c>
      <c r="F230" s="7">
        <v>1.9327000000000001</v>
      </c>
      <c r="G230" s="1"/>
      <c r="H230" s="1"/>
      <c r="I230" s="1"/>
      <c r="J230" s="1"/>
    </row>
    <row r="231" spans="1:10" ht="14" customHeight="1" x14ac:dyDescent="0.3">
      <c r="A231" s="4">
        <v>230</v>
      </c>
      <c r="B231" s="20">
        <v>3359</v>
      </c>
      <c r="C231" s="10">
        <v>1514822.443</v>
      </c>
      <c r="D231" s="10">
        <v>17225.059000000001</v>
      </c>
      <c r="E231" s="7">
        <v>54.488</v>
      </c>
      <c r="F231" s="7">
        <v>2.0026999999999999</v>
      </c>
      <c r="G231" s="1"/>
      <c r="H231" s="1"/>
      <c r="I231" s="1"/>
      <c r="J231" s="1"/>
    </row>
    <row r="232" spans="1:10" ht="14" customHeight="1" x14ac:dyDescent="0.3">
      <c r="A232" s="4">
        <v>231</v>
      </c>
      <c r="B232" s="20">
        <v>3360</v>
      </c>
      <c r="C232" s="10">
        <v>1532101.99</v>
      </c>
      <c r="D232" s="10">
        <v>17334.183000000001</v>
      </c>
      <c r="E232" s="7">
        <v>53.987000000000002</v>
      </c>
      <c r="F232" s="7">
        <v>2.0289999999999999</v>
      </c>
      <c r="G232" s="1"/>
      <c r="H232" s="1"/>
      <c r="I232" s="1"/>
      <c r="J232" s="1"/>
    </row>
    <row r="233" spans="1:10" ht="14" customHeight="1" x14ac:dyDescent="0.3">
      <c r="A233" s="4">
        <v>232</v>
      </c>
      <c r="B233" s="20">
        <v>3361</v>
      </c>
      <c r="C233" s="10">
        <v>1549490.16</v>
      </c>
      <c r="D233" s="10">
        <v>17443.721000000001</v>
      </c>
      <c r="E233" s="7">
        <v>53.155999999999999</v>
      </c>
      <c r="F233" s="7">
        <v>2.0295000000000001</v>
      </c>
      <c r="G233" s="1"/>
      <c r="H233" s="1"/>
      <c r="I233" s="1"/>
      <c r="J233" s="1"/>
    </row>
    <row r="234" spans="1:10" ht="14" customHeight="1" x14ac:dyDescent="0.3">
      <c r="A234" s="4">
        <v>233</v>
      </c>
      <c r="B234" s="20">
        <v>3362</v>
      </c>
      <c r="C234" s="10">
        <v>1566987.037</v>
      </c>
      <c r="D234" s="10">
        <v>17551.598999999998</v>
      </c>
      <c r="E234" s="7">
        <v>53.735999999999997</v>
      </c>
      <c r="F234" s="7">
        <v>2.0411000000000001</v>
      </c>
      <c r="G234" s="1"/>
      <c r="H234" s="1"/>
      <c r="I234" s="1"/>
      <c r="J234" s="1"/>
    </row>
    <row r="235" spans="1:10" ht="14" customHeight="1" x14ac:dyDescent="0.3">
      <c r="A235" s="4">
        <v>234</v>
      </c>
      <c r="B235" s="20">
        <v>3363</v>
      </c>
      <c r="C235" s="10">
        <v>1584592.372</v>
      </c>
      <c r="D235" s="10">
        <v>17661.280999999999</v>
      </c>
      <c r="E235" s="7">
        <v>58.77</v>
      </c>
      <c r="F235" s="7">
        <v>2.0339</v>
      </c>
      <c r="G235" s="1"/>
      <c r="H235" s="1"/>
      <c r="I235" s="1"/>
      <c r="J235" s="1"/>
    </row>
    <row r="236" spans="1:10" ht="14" customHeight="1" x14ac:dyDescent="0.3">
      <c r="A236" s="4">
        <v>235</v>
      </c>
      <c r="B236" s="20">
        <v>3364</v>
      </c>
      <c r="C236" s="10">
        <v>1602312.423</v>
      </c>
      <c r="D236" s="10">
        <v>17780.811000000002</v>
      </c>
      <c r="E236" s="7">
        <v>58.064</v>
      </c>
      <c r="F236" s="7">
        <v>2.0789</v>
      </c>
      <c r="G236" s="1"/>
      <c r="H236" s="1"/>
      <c r="I236" s="1"/>
      <c r="J236" s="1"/>
    </row>
    <row r="237" spans="1:10" ht="14" customHeight="1" x14ac:dyDescent="0.3">
      <c r="A237" s="4">
        <v>236</v>
      </c>
      <c r="B237" s="20">
        <v>3365</v>
      </c>
      <c r="C237" s="10">
        <v>1620151.298</v>
      </c>
      <c r="D237" s="10">
        <v>17901.518</v>
      </c>
      <c r="E237" s="7">
        <v>73.224999999999994</v>
      </c>
      <c r="F237" s="7">
        <v>2.1299000000000001</v>
      </c>
      <c r="G237" s="1"/>
      <c r="H237" s="1"/>
      <c r="I237" s="1"/>
      <c r="J237" s="1"/>
    </row>
    <row r="238" spans="1:10" ht="14" customHeight="1" x14ac:dyDescent="0.3">
      <c r="A238" s="5">
        <v>237</v>
      </c>
      <c r="B238" s="21">
        <v>3366</v>
      </c>
      <c r="C238" s="11">
        <v>1638126.041</v>
      </c>
      <c r="D238" s="11">
        <v>18057.48</v>
      </c>
      <c r="E238" s="8">
        <v>100.517</v>
      </c>
      <c r="F238" s="8">
        <v>2.1415000000000002</v>
      </c>
      <c r="G238" s="2"/>
      <c r="H238" s="2"/>
      <c r="I238" s="2"/>
      <c r="J238" s="2"/>
    </row>
    <row r="239" spans="1:10" ht="14" customHeight="1" x14ac:dyDescent="0.3">
      <c r="A239" s="4">
        <v>238</v>
      </c>
      <c r="B239" s="20">
        <v>3367</v>
      </c>
      <c r="C239" s="10">
        <v>1656284.0379999999</v>
      </c>
      <c r="D239" s="10">
        <v>18272.739000000001</v>
      </c>
      <c r="E239" s="7">
        <v>110.226</v>
      </c>
      <c r="F239" s="7">
        <v>1.9762</v>
      </c>
      <c r="G239" s="1"/>
      <c r="H239" s="1"/>
      <c r="I239" s="1"/>
      <c r="J239" s="1"/>
    </row>
    <row r="240" spans="1:10" ht="14" customHeight="1" x14ac:dyDescent="0.3">
      <c r="A240" s="4">
        <v>239</v>
      </c>
      <c r="B240" s="20">
        <v>3368</v>
      </c>
      <c r="C240" s="10">
        <v>1674667.003</v>
      </c>
      <c r="D240" s="10">
        <v>18490.566999999999</v>
      </c>
      <c r="E240" s="7">
        <v>90.748999999999995</v>
      </c>
      <c r="F240" s="7">
        <v>1.9434</v>
      </c>
      <c r="G240" s="1"/>
      <c r="H240" s="1"/>
      <c r="I240" s="1"/>
      <c r="J240" s="1"/>
    </row>
    <row r="241" spans="1:10" ht="14" customHeight="1" x14ac:dyDescent="0.3">
      <c r="A241" s="4">
        <v>240</v>
      </c>
      <c r="B241" s="20">
        <v>3369</v>
      </c>
      <c r="C241" s="10">
        <v>1693248.3189999999</v>
      </c>
      <c r="D241" s="10">
        <v>18666.925999999999</v>
      </c>
      <c r="E241" s="7">
        <v>82.11</v>
      </c>
      <c r="F241" s="7">
        <v>1.9336</v>
      </c>
      <c r="G241" s="1"/>
      <c r="H241" s="1"/>
      <c r="I241" s="1"/>
      <c r="J241" s="1"/>
    </row>
    <row r="242" spans="1:10" ht="14" customHeight="1" x14ac:dyDescent="0.3">
      <c r="A242" s="4">
        <v>241</v>
      </c>
      <c r="B242" s="20">
        <v>3370</v>
      </c>
      <c r="C242" s="10">
        <v>1711997.355</v>
      </c>
      <c r="D242" s="10">
        <v>18825.694</v>
      </c>
      <c r="E242" s="7">
        <v>73.015000000000001</v>
      </c>
      <c r="F242" s="7">
        <v>1.9964999999999999</v>
      </c>
      <c r="G242" s="1"/>
      <c r="H242" s="1"/>
      <c r="I242" s="1"/>
      <c r="J242" s="1"/>
    </row>
    <row r="243" spans="1:10" ht="14" customHeight="1" x14ac:dyDescent="0.3">
      <c r="A243" s="4">
        <v>242</v>
      </c>
      <c r="B243" s="20">
        <v>3371</v>
      </c>
      <c r="C243" s="10">
        <v>1730896.064</v>
      </c>
      <c r="D243" s="10">
        <v>18971.467000000001</v>
      </c>
      <c r="E243" s="7">
        <v>68.64</v>
      </c>
      <c r="F243" s="7">
        <v>1.9957</v>
      </c>
      <c r="G243" s="1"/>
      <c r="H243" s="1"/>
      <c r="I243" s="1"/>
      <c r="J243" s="1"/>
    </row>
    <row r="244" spans="1:10" ht="14" customHeight="1" x14ac:dyDescent="0.3">
      <c r="A244" s="4">
        <v>243</v>
      </c>
      <c r="B244" s="20">
        <v>3372</v>
      </c>
      <c r="C244" s="10">
        <v>1749936.1710000001</v>
      </c>
      <c r="D244" s="10">
        <v>19108.454000000002</v>
      </c>
      <c r="E244" s="7">
        <v>66.613</v>
      </c>
      <c r="F244" s="7">
        <v>1.9601</v>
      </c>
      <c r="G244" s="1"/>
      <c r="H244" s="1"/>
      <c r="I244" s="1"/>
      <c r="J244" s="1"/>
    </row>
    <row r="245" spans="1:10" ht="14" customHeight="1" x14ac:dyDescent="0.3">
      <c r="A245" s="4">
        <v>244</v>
      </c>
      <c r="B245" s="20">
        <v>3373</v>
      </c>
      <c r="C245" s="10">
        <v>1769111.2379999999</v>
      </c>
      <c r="D245" s="10">
        <v>19239.025000000001</v>
      </c>
      <c r="E245" s="7">
        <v>61.316000000000003</v>
      </c>
      <c r="F245" s="7">
        <v>2.0173999999999999</v>
      </c>
      <c r="G245" s="1"/>
      <c r="H245" s="1"/>
      <c r="I245" s="1"/>
      <c r="J245" s="1"/>
    </row>
    <row r="246" spans="1:10" ht="14" customHeight="1" x14ac:dyDescent="0.3">
      <c r="A246" s="4">
        <v>245</v>
      </c>
      <c r="B246" s="20">
        <v>3374</v>
      </c>
      <c r="C246" s="10">
        <v>1788411.5789999999</v>
      </c>
      <c r="D246" s="10">
        <v>19362.721000000001</v>
      </c>
      <c r="E246" s="7">
        <v>63.335000000000001</v>
      </c>
      <c r="F246" s="7">
        <v>2.1217999999999999</v>
      </c>
      <c r="G246" s="1"/>
      <c r="H246" s="1"/>
      <c r="I246" s="1"/>
      <c r="J246" s="1"/>
    </row>
    <row r="247" spans="1:10" ht="14" customHeight="1" x14ac:dyDescent="0.3">
      <c r="A247" s="4">
        <v>246</v>
      </c>
      <c r="B247" s="20">
        <v>3375</v>
      </c>
      <c r="C247" s="10">
        <v>1807837.635</v>
      </c>
      <c r="D247" s="10">
        <v>19497.103999999999</v>
      </c>
      <c r="E247" s="7">
        <v>85.031999999999996</v>
      </c>
      <c r="F247" s="7">
        <v>2.1149</v>
      </c>
      <c r="G247" s="1"/>
      <c r="H247" s="1"/>
      <c r="I247" s="1"/>
      <c r="J247" s="1"/>
    </row>
    <row r="248" spans="1:10" ht="14" customHeight="1" x14ac:dyDescent="0.3">
      <c r="A248" s="4">
        <v>247</v>
      </c>
      <c r="B248" s="20">
        <v>3376</v>
      </c>
      <c r="C248" s="10">
        <v>1827419.7709999999</v>
      </c>
      <c r="D248" s="10">
        <v>19676.937000000002</v>
      </c>
      <c r="E248" s="7">
        <v>106.152</v>
      </c>
      <c r="F248" s="7">
        <v>1.9134</v>
      </c>
      <c r="G248" s="1"/>
      <c r="H248" s="1"/>
      <c r="I248" s="1"/>
      <c r="J248" s="1"/>
    </row>
    <row r="249" spans="1:10" ht="14" customHeight="1" x14ac:dyDescent="0.3">
      <c r="A249" s="4">
        <v>248</v>
      </c>
      <c r="B249" s="20">
        <v>3377</v>
      </c>
      <c r="C249" s="10">
        <v>1847202.86</v>
      </c>
      <c r="D249" s="10">
        <v>19880.047999999999</v>
      </c>
      <c r="E249" s="7">
        <v>80.936999999999998</v>
      </c>
      <c r="F249" s="7">
        <v>2.0158</v>
      </c>
      <c r="G249" s="1"/>
      <c r="H249" s="1"/>
      <c r="I249" s="1"/>
      <c r="J249" s="1"/>
    </row>
    <row r="250" spans="1:10" ht="14" customHeight="1" x14ac:dyDescent="0.3">
      <c r="A250" s="4">
        <v>249</v>
      </c>
      <c r="B250" s="20">
        <v>3378</v>
      </c>
      <c r="C250" s="10">
        <v>1867163.845</v>
      </c>
      <c r="D250" s="10">
        <v>20043.202000000001</v>
      </c>
      <c r="E250" s="7">
        <v>79.015000000000001</v>
      </c>
      <c r="F250" s="7">
        <v>1.9864999999999999</v>
      </c>
      <c r="G250" s="1"/>
      <c r="H250" s="1"/>
      <c r="I250" s="1"/>
      <c r="J250" s="1"/>
    </row>
    <row r="251" spans="1:10" ht="14" customHeight="1" x14ac:dyDescent="0.3">
      <c r="A251" s="4">
        <v>250</v>
      </c>
      <c r="B251" s="20">
        <v>3379</v>
      </c>
      <c r="C251" s="10">
        <v>1887286.0619999999</v>
      </c>
      <c r="D251" s="10">
        <v>20200.162</v>
      </c>
      <c r="E251" s="7">
        <v>77.251999999999995</v>
      </c>
      <c r="F251" s="7">
        <v>1.9918</v>
      </c>
      <c r="G251" s="1"/>
      <c r="H251" s="1"/>
      <c r="I251" s="1"/>
      <c r="J251" s="1"/>
    </row>
    <row r="252" spans="1:10" ht="14" customHeight="1" x14ac:dyDescent="0.3">
      <c r="A252" s="4">
        <v>251</v>
      </c>
      <c r="B252" s="20">
        <v>3380</v>
      </c>
      <c r="C252" s="10">
        <v>1907563.476</v>
      </c>
      <c r="D252" s="10">
        <v>20354.028999999999</v>
      </c>
      <c r="E252" s="7">
        <v>79.105999999999995</v>
      </c>
      <c r="F252" s="7">
        <v>2.0529999999999999</v>
      </c>
      <c r="G252" s="1"/>
      <c r="H252" s="1"/>
      <c r="I252" s="1"/>
      <c r="J252" s="1"/>
    </row>
    <row r="253" spans="1:10" ht="14" customHeight="1" x14ac:dyDescent="0.3">
      <c r="A253" s="4">
        <v>252</v>
      </c>
      <c r="B253" s="20">
        <v>3381</v>
      </c>
      <c r="C253" s="10">
        <v>1927996.611</v>
      </c>
      <c r="D253" s="10">
        <v>20516.432000000001</v>
      </c>
      <c r="E253" s="7">
        <v>85.811999999999998</v>
      </c>
      <c r="F253" s="7">
        <v>1.9818</v>
      </c>
      <c r="G253" s="1"/>
      <c r="H253" s="1"/>
      <c r="I253" s="1"/>
      <c r="J253" s="1"/>
    </row>
    <row r="254" spans="1:10" ht="14" customHeight="1" x14ac:dyDescent="0.3">
      <c r="A254" s="4">
        <v>253</v>
      </c>
      <c r="B254" s="20">
        <v>3382</v>
      </c>
      <c r="C254" s="10">
        <v>1948598.855</v>
      </c>
      <c r="D254" s="10">
        <v>20686.492999999999</v>
      </c>
      <c r="E254" s="7">
        <v>77.837000000000003</v>
      </c>
      <c r="F254" s="7">
        <v>2.0121000000000002</v>
      </c>
      <c r="G254" s="1"/>
      <c r="H254" s="1"/>
      <c r="I254" s="1"/>
      <c r="J254" s="1"/>
    </row>
    <row r="255" spans="1:10" ht="14" customHeight="1" x14ac:dyDescent="0.3">
      <c r="A255" s="4">
        <v>254</v>
      </c>
      <c r="B255" s="20">
        <v>3383</v>
      </c>
      <c r="C255" s="10">
        <v>1969363.1850000001</v>
      </c>
      <c r="D255" s="10">
        <v>20843.11</v>
      </c>
      <c r="E255" s="7">
        <v>73.203999999999994</v>
      </c>
      <c r="F255" s="7">
        <v>1.9762999999999999</v>
      </c>
      <c r="G255" s="1"/>
      <c r="H255" s="1"/>
      <c r="I255" s="1"/>
      <c r="J255" s="1"/>
    </row>
    <row r="256" spans="1:10" ht="14" customHeight="1" x14ac:dyDescent="0.3">
      <c r="A256" s="4">
        <v>255</v>
      </c>
      <c r="B256" s="20">
        <v>3384</v>
      </c>
      <c r="C256" s="10">
        <v>1990279.4990000001</v>
      </c>
      <c r="D256" s="10">
        <v>20987.78</v>
      </c>
      <c r="E256" s="7">
        <v>66.991</v>
      </c>
      <c r="F256" s="7">
        <v>2.0045999999999999</v>
      </c>
      <c r="G256" s="1"/>
      <c r="H256" s="1"/>
      <c r="I256" s="1"/>
      <c r="J256" s="1"/>
    </row>
    <row r="257" spans="1:10" ht="14" customHeight="1" x14ac:dyDescent="0.3">
      <c r="A257" s="4">
        <v>256</v>
      </c>
      <c r="B257" s="20">
        <v>3385</v>
      </c>
      <c r="C257" s="10">
        <v>2011334.27</v>
      </c>
      <c r="D257" s="10">
        <v>21122.067999999999</v>
      </c>
      <c r="E257" s="7">
        <v>79.721999999999994</v>
      </c>
      <c r="F257" s="7">
        <v>2.1884999999999999</v>
      </c>
      <c r="G257" s="1"/>
      <c r="H257" s="1"/>
      <c r="I257" s="1"/>
      <c r="J257" s="1"/>
    </row>
    <row r="258" spans="1:10" ht="14" customHeight="1" x14ac:dyDescent="0.3">
      <c r="A258" s="4">
        <v>257</v>
      </c>
      <c r="B258" s="20">
        <v>3386</v>
      </c>
      <c r="C258" s="10">
        <v>2032536.06</v>
      </c>
      <c r="D258" s="10">
        <v>21296.542000000001</v>
      </c>
      <c r="E258" s="7">
        <v>97.456000000000003</v>
      </c>
      <c r="F258" s="7">
        <v>2.0716000000000001</v>
      </c>
      <c r="G258" s="1"/>
      <c r="H258" s="1"/>
      <c r="I258" s="1"/>
      <c r="J258" s="1"/>
    </row>
    <row r="259" spans="1:10" ht="14" customHeight="1" x14ac:dyDescent="0.3">
      <c r="A259" s="4">
        <v>258</v>
      </c>
      <c r="B259" s="20">
        <v>3387</v>
      </c>
      <c r="C259" s="10">
        <v>2053930.058</v>
      </c>
      <c r="D259" s="10">
        <v>21498.43</v>
      </c>
      <c r="E259" s="7">
        <v>113.98699999999999</v>
      </c>
      <c r="F259" s="7">
        <v>2.0701999999999998</v>
      </c>
      <c r="G259" s="1"/>
      <c r="H259" s="1"/>
      <c r="I259" s="1"/>
      <c r="J259" s="1"/>
    </row>
    <row r="260" spans="1:10" ht="14" customHeight="1" x14ac:dyDescent="0.3">
      <c r="A260" s="4">
        <v>259</v>
      </c>
      <c r="B260" s="20">
        <v>3388</v>
      </c>
      <c r="C260" s="10">
        <v>2075542.4750000001</v>
      </c>
      <c r="D260" s="10">
        <v>21734.402999999998</v>
      </c>
      <c r="E260" s="7">
        <v>139.62100000000001</v>
      </c>
      <c r="F260" s="7">
        <v>1.9803999999999999</v>
      </c>
      <c r="G260" s="1"/>
      <c r="H260" s="1"/>
      <c r="I260" s="1"/>
      <c r="J260" s="1"/>
    </row>
    <row r="261" spans="1:10" ht="14" customHeight="1" x14ac:dyDescent="0.3">
      <c r="A261" s="4">
        <v>260</v>
      </c>
      <c r="B261" s="20">
        <v>3389</v>
      </c>
      <c r="C261" s="10">
        <v>2097416.4989999998</v>
      </c>
      <c r="D261" s="10">
        <v>22010.902999999998</v>
      </c>
      <c r="E261" s="7">
        <v>116.117</v>
      </c>
      <c r="F261" s="7">
        <v>2.0472999999999999</v>
      </c>
      <c r="G261" s="1"/>
      <c r="H261" s="1"/>
      <c r="I261" s="1"/>
      <c r="J261" s="1"/>
    </row>
    <row r="262" spans="1:10" ht="14" customHeight="1" x14ac:dyDescent="0.3">
      <c r="A262" s="4">
        <v>261</v>
      </c>
      <c r="B262" s="20">
        <v>3390</v>
      </c>
      <c r="C262" s="10">
        <v>2119543.5189999999</v>
      </c>
      <c r="D262" s="10">
        <v>22248.624</v>
      </c>
      <c r="E262" s="7">
        <v>127.46599999999999</v>
      </c>
      <c r="F262" s="7">
        <v>1.9924999999999999</v>
      </c>
      <c r="G262" s="1"/>
      <c r="H262" s="1"/>
      <c r="I262" s="1"/>
      <c r="J262" s="1"/>
    </row>
    <row r="263" spans="1:10" ht="14" customHeight="1" x14ac:dyDescent="0.3">
      <c r="A263" s="4">
        <v>262</v>
      </c>
      <c r="B263" s="20">
        <v>3391</v>
      </c>
      <c r="C263" s="10">
        <v>2141919.6090000002</v>
      </c>
      <c r="D263" s="10">
        <v>22502.6</v>
      </c>
      <c r="E263" s="7">
        <v>125.107</v>
      </c>
      <c r="F263" s="7">
        <v>2.032</v>
      </c>
      <c r="G263" s="1"/>
      <c r="H263" s="1"/>
      <c r="I263" s="1"/>
      <c r="J263" s="1"/>
    </row>
    <row r="264" spans="1:10" ht="14" customHeight="1" x14ac:dyDescent="0.3">
      <c r="A264" s="4">
        <v>263</v>
      </c>
      <c r="B264" s="20">
        <v>3392</v>
      </c>
      <c r="C264" s="10">
        <v>2164547.3160000001</v>
      </c>
      <c r="D264" s="10">
        <v>22756.82</v>
      </c>
      <c r="E264" s="7">
        <v>148.58000000000001</v>
      </c>
      <c r="F264" s="7">
        <v>2.0543</v>
      </c>
      <c r="G264" s="1"/>
      <c r="H264" s="1"/>
      <c r="I264" s="1"/>
      <c r="J264" s="1"/>
    </row>
    <row r="265" spans="1:10" ht="14" customHeight="1" x14ac:dyDescent="0.3">
      <c r="A265" s="4">
        <v>264</v>
      </c>
      <c r="B265" s="20">
        <v>3393</v>
      </c>
      <c r="C265" s="10">
        <v>2187452.716</v>
      </c>
      <c r="D265" s="10">
        <v>23062.041000000001</v>
      </c>
      <c r="E265" s="7">
        <v>173.20699999999999</v>
      </c>
      <c r="F265" s="7">
        <v>2.0009000000000001</v>
      </c>
      <c r="G265" s="1"/>
      <c r="H265" s="1"/>
      <c r="I265" s="1"/>
      <c r="J265" s="1"/>
    </row>
    <row r="266" spans="1:10" ht="14" customHeight="1" x14ac:dyDescent="0.3">
      <c r="A266" s="4">
        <v>265</v>
      </c>
      <c r="B266" s="20">
        <v>3394</v>
      </c>
      <c r="C266" s="10">
        <v>2210687.9640000002</v>
      </c>
      <c r="D266" s="10">
        <v>23408.615000000002</v>
      </c>
      <c r="E266" s="7">
        <v>165.744</v>
      </c>
      <c r="F266" s="7">
        <v>2.0108000000000001</v>
      </c>
      <c r="G266" s="1"/>
      <c r="H266" s="1"/>
      <c r="I266" s="1"/>
      <c r="J266" s="1"/>
    </row>
    <row r="267" spans="1:10" ht="14" customHeight="1" x14ac:dyDescent="0.3">
      <c r="A267" s="4">
        <v>266</v>
      </c>
      <c r="B267" s="20">
        <v>3395</v>
      </c>
      <c r="C267" s="10">
        <v>2234262.3229999999</v>
      </c>
      <c r="D267" s="10">
        <v>23741.893</v>
      </c>
      <c r="E267" s="7">
        <v>156.89599999999999</v>
      </c>
      <c r="F267" s="7">
        <v>1.9864999999999999</v>
      </c>
      <c r="G267" s="1"/>
      <c r="H267" s="1"/>
      <c r="I267" s="1"/>
      <c r="J267" s="1"/>
    </row>
    <row r="268" spans="1:10" ht="14" customHeight="1" x14ac:dyDescent="0.3">
      <c r="A268" s="4">
        <v>267</v>
      </c>
      <c r="B268" s="20">
        <v>3396</v>
      </c>
      <c r="C268" s="10">
        <v>2258161.1120000002</v>
      </c>
      <c r="D268" s="10">
        <v>24053.562999999998</v>
      </c>
      <c r="E268" s="7">
        <v>132.74600000000001</v>
      </c>
      <c r="F268" s="7">
        <v>1.8924000000000001</v>
      </c>
      <c r="G268" s="1"/>
      <c r="H268" s="1"/>
      <c r="I268" s="1"/>
      <c r="J268" s="1"/>
    </row>
    <row r="269" spans="1:10" ht="14" customHeight="1" x14ac:dyDescent="0.3">
      <c r="A269" s="4">
        <v>268</v>
      </c>
      <c r="B269" s="20">
        <v>3397</v>
      </c>
      <c r="C269" s="10">
        <v>2282347.4210000001</v>
      </c>
      <c r="D269" s="10">
        <v>24304.768</v>
      </c>
      <c r="E269" s="7">
        <v>102.39400000000001</v>
      </c>
      <c r="F269" s="7">
        <v>2.0036</v>
      </c>
      <c r="G269" s="1"/>
      <c r="H269" s="1"/>
      <c r="I269" s="1"/>
      <c r="J269" s="1"/>
    </row>
    <row r="270" spans="1:10" ht="14" customHeight="1" x14ac:dyDescent="0.3">
      <c r="A270" s="4">
        <v>269</v>
      </c>
      <c r="B270" s="20">
        <v>3398</v>
      </c>
      <c r="C270" s="10">
        <v>2306754.5830000001</v>
      </c>
      <c r="D270" s="10">
        <v>24509.919999999998</v>
      </c>
      <c r="E270" s="7">
        <v>103.875</v>
      </c>
      <c r="F270" s="7">
        <v>2.0592000000000001</v>
      </c>
      <c r="G270" s="1"/>
      <c r="H270" s="1"/>
      <c r="I270" s="1"/>
      <c r="J270" s="1"/>
    </row>
    <row r="271" spans="1:10" ht="14" customHeight="1" x14ac:dyDescent="0.3">
      <c r="A271" s="4">
        <v>270</v>
      </c>
      <c r="B271" s="20">
        <v>3399</v>
      </c>
      <c r="C271" s="10">
        <v>2331368.378</v>
      </c>
      <c r="D271" s="10">
        <v>24723.817999999999</v>
      </c>
      <c r="E271" s="7">
        <v>106.752</v>
      </c>
      <c r="F271" s="7">
        <v>1.9556</v>
      </c>
      <c r="G271" s="1"/>
      <c r="H271" s="1"/>
      <c r="I271" s="1"/>
      <c r="J271" s="1"/>
    </row>
    <row r="272" spans="1:10" ht="14" customHeight="1" x14ac:dyDescent="0.3">
      <c r="A272" s="4">
        <v>271</v>
      </c>
      <c r="B272" s="20">
        <v>3400</v>
      </c>
      <c r="C272" s="10">
        <v>2356198.9479999999</v>
      </c>
      <c r="D272" s="10">
        <v>24932.580999999998</v>
      </c>
      <c r="E272" s="7">
        <v>99.049000000000007</v>
      </c>
      <c r="F272" s="7">
        <v>2.0076999999999998</v>
      </c>
      <c r="G272" s="1"/>
      <c r="H272" s="1"/>
      <c r="I272" s="1"/>
      <c r="J272" s="1"/>
    </row>
    <row r="273" spans="1:10" ht="14" customHeight="1" x14ac:dyDescent="0.3">
      <c r="A273" s="4">
        <v>272</v>
      </c>
      <c r="B273" s="20">
        <v>3401</v>
      </c>
      <c r="C273" s="10">
        <v>2381230.5780000002</v>
      </c>
      <c r="D273" s="10">
        <v>25131.445</v>
      </c>
      <c r="E273" s="7">
        <v>96.540999999999997</v>
      </c>
      <c r="F273" s="7">
        <v>2.0411000000000001</v>
      </c>
      <c r="G273" s="1"/>
      <c r="H273" s="1"/>
      <c r="I273" s="1"/>
      <c r="J273" s="1"/>
    </row>
    <row r="274" spans="1:10" ht="14" customHeight="1" x14ac:dyDescent="0.3">
      <c r="A274" s="4">
        <v>273</v>
      </c>
      <c r="B274" s="20">
        <v>3402</v>
      </c>
      <c r="C274" s="10">
        <v>2406458.5639999998</v>
      </c>
      <c r="D274" s="10">
        <v>25328.491000000002</v>
      </c>
      <c r="E274" s="7">
        <v>105.048</v>
      </c>
      <c r="F274" s="7">
        <v>1.9742</v>
      </c>
      <c r="G274" s="1"/>
      <c r="H274" s="1"/>
      <c r="I274" s="1"/>
      <c r="J274" s="1"/>
    </row>
    <row r="275" spans="1:10" ht="14" customHeight="1" x14ac:dyDescent="0.3">
      <c r="A275" s="4">
        <v>274</v>
      </c>
      <c r="B275" s="20">
        <v>3403</v>
      </c>
      <c r="C275" s="10">
        <v>2431892.1030000001</v>
      </c>
      <c r="D275" s="10">
        <v>25535.878000000001</v>
      </c>
      <c r="E275" s="7">
        <v>98.835999999999999</v>
      </c>
      <c r="F275" s="7">
        <v>1.9691000000000001</v>
      </c>
      <c r="G275" s="1"/>
      <c r="H275" s="1"/>
      <c r="I275" s="1"/>
      <c r="J275" s="1"/>
    </row>
    <row r="276" spans="1:10" ht="14" customHeight="1" x14ac:dyDescent="0.3">
      <c r="A276" s="4">
        <v>275</v>
      </c>
      <c r="B276" s="20">
        <v>3404</v>
      </c>
      <c r="C276" s="10">
        <v>2457526.8169999998</v>
      </c>
      <c r="D276" s="10">
        <v>25730.495999999999</v>
      </c>
      <c r="E276" s="7">
        <v>89.123999999999995</v>
      </c>
      <c r="F276" s="7">
        <v>2.0001000000000002</v>
      </c>
      <c r="G276" s="1"/>
      <c r="H276" s="1"/>
      <c r="I276" s="1"/>
      <c r="J276" s="1"/>
    </row>
    <row r="277" spans="1:10" ht="14" customHeight="1" x14ac:dyDescent="0.3">
      <c r="A277" s="4">
        <v>276</v>
      </c>
      <c r="B277" s="20">
        <v>3405</v>
      </c>
      <c r="C277" s="10">
        <v>2483346.4369999999</v>
      </c>
      <c r="D277" s="10">
        <v>25908.75</v>
      </c>
      <c r="E277" s="7">
        <v>87.436000000000007</v>
      </c>
      <c r="F277" s="7">
        <v>2.0223</v>
      </c>
      <c r="G277" s="1"/>
      <c r="H277" s="1"/>
      <c r="I277" s="1"/>
      <c r="J277" s="1"/>
    </row>
    <row r="278" spans="1:10" ht="14" customHeight="1" x14ac:dyDescent="0.3">
      <c r="A278" s="4">
        <v>277</v>
      </c>
      <c r="B278" s="20">
        <v>3406</v>
      </c>
      <c r="C278" s="10">
        <v>2509342.6230000001</v>
      </c>
      <c r="D278" s="10">
        <v>26085.567999999999</v>
      </c>
      <c r="E278" s="7">
        <v>88.168999999999997</v>
      </c>
      <c r="F278" s="7">
        <v>2.0167000000000002</v>
      </c>
      <c r="G278" s="1"/>
      <c r="H278" s="1"/>
      <c r="I278" s="1"/>
      <c r="J278" s="1"/>
    </row>
    <row r="279" spans="1:10" ht="14" customHeight="1" x14ac:dyDescent="0.3">
      <c r="A279" s="4">
        <v>278</v>
      </c>
      <c r="B279" s="20">
        <v>3407</v>
      </c>
      <c r="C279" s="10">
        <v>2535516.36</v>
      </c>
      <c r="D279" s="10">
        <v>26263.382000000001</v>
      </c>
      <c r="E279" s="7">
        <v>86.709000000000003</v>
      </c>
      <c r="F279" s="7">
        <v>2.0427</v>
      </c>
      <c r="G279" s="1"/>
      <c r="H279" s="1"/>
      <c r="I279" s="1"/>
      <c r="J279" s="1"/>
    </row>
    <row r="280" spans="1:10" ht="14" customHeight="1" x14ac:dyDescent="0.3">
      <c r="A280" s="4">
        <v>279</v>
      </c>
      <c r="B280" s="20">
        <v>3408</v>
      </c>
      <c r="C280" s="10">
        <v>2561866.4509999999</v>
      </c>
      <c r="D280" s="10">
        <v>26440.499</v>
      </c>
      <c r="E280" s="7">
        <v>86.284999999999997</v>
      </c>
      <c r="F280" s="7">
        <v>1.9971000000000001</v>
      </c>
      <c r="G280" s="1"/>
      <c r="H280" s="1"/>
      <c r="I280" s="1"/>
      <c r="J280" s="1"/>
    </row>
    <row r="281" spans="1:10" ht="14" customHeight="1" x14ac:dyDescent="0.3">
      <c r="A281" s="4">
        <v>280</v>
      </c>
      <c r="B281" s="20">
        <v>3409</v>
      </c>
      <c r="C281" s="10">
        <v>2588393.2349999999</v>
      </c>
      <c r="D281" s="10">
        <v>26612.821</v>
      </c>
      <c r="E281" s="7">
        <v>85.7</v>
      </c>
      <c r="F281" s="7">
        <v>1.9952000000000001</v>
      </c>
      <c r="G281" s="1"/>
      <c r="H281" s="1"/>
      <c r="I281" s="1"/>
      <c r="J281" s="1"/>
    </row>
    <row r="282" spans="1:10" ht="14" customHeight="1" x14ac:dyDescent="0.3">
      <c r="A282" s="4">
        <v>281</v>
      </c>
      <c r="B282" s="20">
        <v>3410</v>
      </c>
      <c r="C282" s="10">
        <v>2615091.7560000001</v>
      </c>
      <c r="D282" s="10">
        <v>26783.812999999998</v>
      </c>
      <c r="E282" s="7">
        <v>84.085999999999999</v>
      </c>
      <c r="F282" s="7">
        <v>1.9981</v>
      </c>
      <c r="G282" s="1"/>
      <c r="H282" s="1"/>
      <c r="I282" s="1"/>
      <c r="J282" s="1"/>
    </row>
    <row r="283" spans="1:10" ht="14" customHeight="1" x14ac:dyDescent="0.3">
      <c r="A283" s="4">
        <v>282</v>
      </c>
      <c r="B283" s="20">
        <v>3411</v>
      </c>
      <c r="C283" s="10">
        <v>2641959.6549999998</v>
      </c>
      <c r="D283" s="10">
        <v>26951.827000000001</v>
      </c>
      <c r="E283" s="7">
        <v>80.959000000000003</v>
      </c>
      <c r="F283" s="7">
        <v>2.0329000000000002</v>
      </c>
      <c r="G283" s="1"/>
      <c r="H283" s="1"/>
      <c r="I283" s="1"/>
      <c r="J283" s="1"/>
    </row>
    <row r="284" spans="1:10" ht="14" customHeight="1" x14ac:dyDescent="0.3">
      <c r="A284" s="4">
        <v>283</v>
      </c>
      <c r="B284" s="20">
        <v>3412</v>
      </c>
      <c r="C284" s="10">
        <v>2668992.4410000001</v>
      </c>
      <c r="D284" s="10">
        <v>27116.41</v>
      </c>
      <c r="E284" s="7">
        <v>81.403000000000006</v>
      </c>
      <c r="F284" s="7">
        <v>2.0295999999999998</v>
      </c>
      <c r="G284" s="1"/>
      <c r="H284" s="1"/>
      <c r="I284" s="1"/>
      <c r="J284" s="1"/>
    </row>
    <row r="285" spans="1:10" ht="14" customHeight="1" x14ac:dyDescent="0.3">
      <c r="A285" s="4">
        <v>284</v>
      </c>
      <c r="B285" s="20">
        <v>3413</v>
      </c>
      <c r="C285" s="10">
        <v>2696190.2540000002</v>
      </c>
      <c r="D285" s="10">
        <v>27281.625</v>
      </c>
      <c r="E285" s="7">
        <v>80.798000000000002</v>
      </c>
      <c r="F285" s="7">
        <v>1.9936</v>
      </c>
      <c r="G285" s="1"/>
      <c r="H285" s="1"/>
      <c r="I285" s="1"/>
      <c r="J285" s="1"/>
    </row>
    <row r="286" spans="1:10" ht="14" customHeight="1" x14ac:dyDescent="0.3">
      <c r="A286" s="4">
        <v>285</v>
      </c>
      <c r="B286" s="20">
        <v>3414</v>
      </c>
      <c r="C286" s="10">
        <v>2723552.6770000001</v>
      </c>
      <c r="D286" s="10">
        <v>27442.701000000001</v>
      </c>
      <c r="E286" s="7">
        <v>78.486000000000004</v>
      </c>
      <c r="F286" s="7">
        <v>2.0139</v>
      </c>
      <c r="G286" s="1"/>
      <c r="H286" s="1"/>
      <c r="I286" s="1"/>
      <c r="J286" s="1"/>
    </row>
    <row r="287" spans="1:10" ht="14" customHeight="1" x14ac:dyDescent="0.3">
      <c r="A287" s="4">
        <v>286</v>
      </c>
      <c r="B287" s="20">
        <v>3415</v>
      </c>
      <c r="C287" s="10">
        <v>2751073.8640000001</v>
      </c>
      <c r="D287" s="10">
        <v>27600.763999999999</v>
      </c>
      <c r="E287" s="7">
        <v>78.569000000000003</v>
      </c>
      <c r="F287" s="7">
        <v>2.0114000000000001</v>
      </c>
      <c r="G287" s="1"/>
      <c r="H287" s="1"/>
      <c r="I287" s="1"/>
      <c r="J287" s="1"/>
    </row>
    <row r="288" spans="1:10" ht="14" customHeight="1" x14ac:dyDescent="0.3">
      <c r="A288" s="4">
        <v>287</v>
      </c>
      <c r="B288" s="20">
        <v>3416</v>
      </c>
      <c r="C288" s="10">
        <v>2778753.1970000002</v>
      </c>
      <c r="D288" s="10">
        <v>27758.795999999998</v>
      </c>
      <c r="E288" s="7">
        <v>77.308999999999997</v>
      </c>
      <c r="F288" s="7">
        <v>2.0131999999999999</v>
      </c>
      <c r="G288" s="1"/>
      <c r="H288" s="1"/>
      <c r="I288" s="1"/>
      <c r="J288" s="1"/>
    </row>
    <row r="289" spans="1:10" ht="14" customHeight="1" x14ac:dyDescent="0.3">
      <c r="A289" s="4">
        <v>288</v>
      </c>
      <c r="B289" s="20">
        <v>3417</v>
      </c>
      <c r="C289" s="10">
        <v>2806589.3020000001</v>
      </c>
      <c r="D289" s="10">
        <v>27914.436000000002</v>
      </c>
      <c r="E289" s="7">
        <v>77.769000000000005</v>
      </c>
      <c r="F289" s="7">
        <v>2.0232000000000001</v>
      </c>
      <c r="G289" s="1"/>
      <c r="H289" s="1"/>
      <c r="I289" s="1"/>
      <c r="J289" s="1"/>
    </row>
    <row r="290" spans="1:10" ht="14" customHeight="1" x14ac:dyDescent="0.3">
      <c r="A290" s="4">
        <v>289</v>
      </c>
      <c r="B290" s="20">
        <v>3418</v>
      </c>
      <c r="C290" s="10">
        <v>2834581.5070000002</v>
      </c>
      <c r="D290" s="10">
        <v>28071.780999999999</v>
      </c>
      <c r="E290" s="7">
        <v>77.552999999999997</v>
      </c>
      <c r="F290" s="7">
        <v>2.0164</v>
      </c>
      <c r="G290" s="1"/>
      <c r="H290" s="1"/>
      <c r="I290" s="1"/>
      <c r="J290" s="1"/>
    </row>
    <row r="291" spans="1:10" ht="14" customHeight="1" x14ac:dyDescent="0.3">
      <c r="A291" s="4">
        <v>290</v>
      </c>
      <c r="B291" s="20">
        <v>3419</v>
      </c>
      <c r="C291" s="10">
        <v>2862730.841</v>
      </c>
      <c r="D291" s="10">
        <v>28228.161</v>
      </c>
      <c r="E291" s="7">
        <v>78.085999999999999</v>
      </c>
      <c r="F291" s="7">
        <v>2.02</v>
      </c>
      <c r="G291" s="1"/>
      <c r="H291" s="1"/>
      <c r="I291" s="1"/>
      <c r="J291" s="1"/>
    </row>
    <row r="292" spans="1:10" ht="14" customHeight="1" x14ac:dyDescent="0.3">
      <c r="A292" s="4">
        <v>291</v>
      </c>
      <c r="B292" s="20">
        <v>3420</v>
      </c>
      <c r="C292" s="10">
        <v>2891037.088</v>
      </c>
      <c r="D292" s="10">
        <v>28385.897000000001</v>
      </c>
      <c r="E292" s="7">
        <v>78.981999999999999</v>
      </c>
      <c r="F292" s="7">
        <v>2.0032999999999999</v>
      </c>
      <c r="G292" s="1"/>
      <c r="H292" s="1"/>
      <c r="I292" s="1"/>
      <c r="J292" s="1"/>
    </row>
    <row r="293" spans="1:10" ht="14" customHeight="1" x14ac:dyDescent="0.3">
      <c r="A293" s="4">
        <v>292</v>
      </c>
      <c r="B293" s="20">
        <v>3421</v>
      </c>
      <c r="C293" s="10">
        <v>2919501.9670000002</v>
      </c>
      <c r="D293" s="10">
        <v>28544.125</v>
      </c>
      <c r="E293" s="7">
        <v>78.12</v>
      </c>
      <c r="F293" s="7">
        <v>2.0162</v>
      </c>
      <c r="G293" s="1"/>
      <c r="H293" s="1"/>
      <c r="I293" s="1"/>
      <c r="J293" s="1"/>
    </row>
    <row r="294" spans="1:10" ht="14" customHeight="1" x14ac:dyDescent="0.3">
      <c r="A294" s="4">
        <v>293</v>
      </c>
      <c r="B294" s="20">
        <v>3422</v>
      </c>
      <c r="C294" s="10">
        <v>2948124.2119999998</v>
      </c>
      <c r="D294" s="10">
        <v>28701.628000000001</v>
      </c>
      <c r="E294" s="7">
        <v>78.759</v>
      </c>
      <c r="F294" s="7">
        <v>2.0209000000000001</v>
      </c>
      <c r="G294" s="1"/>
      <c r="H294" s="1"/>
      <c r="I294" s="1"/>
      <c r="J294" s="1"/>
    </row>
    <row r="295" spans="1:10" ht="14" customHeight="1" x14ac:dyDescent="0.3">
      <c r="A295" s="4">
        <v>294</v>
      </c>
      <c r="B295" s="20">
        <v>3423</v>
      </c>
      <c r="C295" s="10">
        <v>2976904.5989999999</v>
      </c>
      <c r="D295" s="10">
        <v>28860.793000000001</v>
      </c>
      <c r="E295" s="7">
        <v>78.481999999999999</v>
      </c>
      <c r="F295" s="7">
        <v>2.0133000000000001</v>
      </c>
      <c r="G295" s="1"/>
      <c r="H295" s="1"/>
      <c r="I295" s="1"/>
      <c r="J295" s="1"/>
    </row>
    <row r="296" spans="1:10" ht="14" customHeight="1" x14ac:dyDescent="0.3">
      <c r="A296" s="4">
        <v>295</v>
      </c>
      <c r="B296" s="20">
        <v>3424</v>
      </c>
      <c r="C296" s="10">
        <v>3005843.8739999998</v>
      </c>
      <c r="D296" s="10">
        <v>29018.802</v>
      </c>
      <c r="E296" s="7">
        <v>88.546000000000006</v>
      </c>
      <c r="F296" s="7">
        <v>2.2155999999999998</v>
      </c>
      <c r="G296" s="1"/>
      <c r="H296" s="1"/>
      <c r="I296" s="1"/>
      <c r="J296" s="1"/>
    </row>
    <row r="297" spans="1:10" ht="14" customHeight="1" x14ac:dyDescent="0.3">
      <c r="A297" s="4">
        <v>296</v>
      </c>
      <c r="B297" s="20">
        <v>3425</v>
      </c>
      <c r="C297" s="10">
        <v>3034951.2220000001</v>
      </c>
      <c r="D297" s="10">
        <v>29214.981</v>
      </c>
      <c r="E297" s="7">
        <v>135.995</v>
      </c>
      <c r="F297" s="7">
        <v>1.9832000000000001</v>
      </c>
      <c r="G297" s="1"/>
      <c r="H297" s="1"/>
      <c r="I297" s="1"/>
      <c r="J297" s="1"/>
    </row>
    <row r="298" spans="1:10" ht="14" customHeight="1" x14ac:dyDescent="0.3">
      <c r="A298" s="4">
        <v>297</v>
      </c>
      <c r="B298" s="20">
        <v>3426</v>
      </c>
      <c r="C298" s="10">
        <v>3064302.1979999999</v>
      </c>
      <c r="D298" s="10">
        <v>29484.684000000001</v>
      </c>
      <c r="E298" s="7">
        <v>133.51300000000001</v>
      </c>
      <c r="F298" s="7">
        <v>1.9793000000000001</v>
      </c>
      <c r="G298" s="1"/>
      <c r="H298" s="1"/>
      <c r="I298" s="1"/>
      <c r="J298" s="1"/>
    </row>
    <row r="299" spans="1:10" ht="14" customHeight="1" x14ac:dyDescent="0.3">
      <c r="A299" s="4">
        <v>298</v>
      </c>
      <c r="B299" s="20">
        <v>3427</v>
      </c>
      <c r="C299" s="10">
        <v>3093920.395</v>
      </c>
      <c r="D299" s="10">
        <v>29748.948</v>
      </c>
      <c r="E299" s="7">
        <v>130.411</v>
      </c>
      <c r="F299" s="7">
        <v>2.0558000000000001</v>
      </c>
      <c r="G299" s="1"/>
      <c r="H299" s="1"/>
      <c r="I299" s="1"/>
      <c r="J299" s="1"/>
    </row>
    <row r="300" spans="1:10" ht="14" customHeight="1" x14ac:dyDescent="0.3">
      <c r="A300" s="5">
        <v>299</v>
      </c>
      <c r="B300" s="21">
        <v>3428</v>
      </c>
      <c r="C300" s="11">
        <v>3123799.7540000002</v>
      </c>
      <c r="D300" s="11">
        <v>30017.044999999998</v>
      </c>
      <c r="E300" s="8">
        <v>122.00700000000001</v>
      </c>
      <c r="F300" s="8">
        <v>2.0344000000000002</v>
      </c>
      <c r="G300" s="2"/>
      <c r="H300" s="2"/>
      <c r="I300" s="2"/>
      <c r="J300" s="2"/>
    </row>
    <row r="301" spans="1:10" ht="14" customHeight="1" x14ac:dyDescent="0.3">
      <c r="A301" s="4">
        <v>300</v>
      </c>
      <c r="B301" s="20">
        <v>3429</v>
      </c>
      <c r="C301" s="10">
        <v>3153938.8059999999</v>
      </c>
      <c r="D301" s="10">
        <v>30265.252</v>
      </c>
      <c r="E301" s="7">
        <v>125.35</v>
      </c>
      <c r="F301" s="7">
        <v>1.9765999999999999</v>
      </c>
      <c r="G301" s="1"/>
      <c r="H301" s="1"/>
      <c r="I301" s="1"/>
      <c r="J301" s="1"/>
    </row>
    <row r="302" spans="1:10" ht="14" customHeight="1" x14ac:dyDescent="0.3">
      <c r="A302" s="4">
        <v>301</v>
      </c>
      <c r="B302" s="20">
        <v>3430</v>
      </c>
      <c r="C302" s="10">
        <v>3184329.4079999998</v>
      </c>
      <c r="D302" s="10">
        <v>30513.012999999999</v>
      </c>
      <c r="E302" s="7">
        <v>110.289</v>
      </c>
      <c r="F302" s="7">
        <v>2.0202</v>
      </c>
      <c r="G302" s="1"/>
      <c r="H302" s="1"/>
      <c r="I302" s="1"/>
      <c r="J302" s="1"/>
    </row>
    <row r="303" spans="1:10" ht="14" customHeight="1" x14ac:dyDescent="0.3">
      <c r="A303" s="4">
        <v>302</v>
      </c>
      <c r="B303" s="20">
        <v>3431</v>
      </c>
      <c r="C303" s="10">
        <v>3214952.71</v>
      </c>
      <c r="D303" s="10">
        <v>30735.824000000001</v>
      </c>
      <c r="E303" s="7">
        <v>116.233</v>
      </c>
      <c r="F303" s="7">
        <v>1.9945999999999999</v>
      </c>
      <c r="G303" s="1"/>
      <c r="H303" s="1"/>
      <c r="I303" s="1"/>
      <c r="J303" s="1"/>
    </row>
    <row r="304" spans="1:10" ht="14" customHeight="1" x14ac:dyDescent="0.3">
      <c r="A304" s="4">
        <v>303</v>
      </c>
      <c r="B304" s="20">
        <v>3432</v>
      </c>
      <c r="C304" s="10">
        <v>3245804.767</v>
      </c>
      <c r="D304" s="10">
        <v>30967.66</v>
      </c>
      <c r="E304" s="7">
        <v>115.26600000000001</v>
      </c>
      <c r="F304" s="7">
        <v>1.9961</v>
      </c>
      <c r="G304" s="1"/>
      <c r="H304" s="1"/>
      <c r="I304" s="1"/>
      <c r="J304" s="1"/>
    </row>
    <row r="305" spans="1:10" ht="14" customHeight="1" x14ac:dyDescent="0.3">
      <c r="A305" s="4">
        <v>304</v>
      </c>
      <c r="B305" s="20">
        <v>3433</v>
      </c>
      <c r="C305" s="10">
        <v>3276887.693</v>
      </c>
      <c r="D305" s="10">
        <v>31197.74</v>
      </c>
      <c r="E305" s="7">
        <v>120.97</v>
      </c>
      <c r="F305" s="7">
        <v>2.0813999999999999</v>
      </c>
      <c r="G305" s="1"/>
      <c r="H305" s="1"/>
      <c r="I305" s="1"/>
      <c r="J305" s="1"/>
    </row>
    <row r="306" spans="1:10" ht="14" customHeight="1" x14ac:dyDescent="0.3">
      <c r="A306" s="4">
        <v>305</v>
      </c>
      <c r="B306" s="20">
        <v>3434</v>
      </c>
      <c r="C306" s="10">
        <v>3308206.4029999999</v>
      </c>
      <c r="D306" s="10">
        <v>31449.522000000001</v>
      </c>
      <c r="E306" s="7">
        <v>133.25899999999999</v>
      </c>
      <c r="F306" s="7">
        <v>1.9529000000000001</v>
      </c>
      <c r="G306" s="1"/>
      <c r="H306" s="1"/>
      <c r="I306" s="1"/>
      <c r="J306" s="1"/>
    </row>
    <row r="307" spans="1:10" ht="14" customHeight="1" x14ac:dyDescent="0.3">
      <c r="A307" s="4">
        <v>306</v>
      </c>
      <c r="B307" s="20">
        <v>3435</v>
      </c>
      <c r="C307" s="10">
        <v>3339789.1839999999</v>
      </c>
      <c r="D307" s="10">
        <v>31709.758000000002</v>
      </c>
      <c r="E307" s="7">
        <v>124.48</v>
      </c>
      <c r="F307" s="7">
        <v>1.9552</v>
      </c>
      <c r="G307" s="1"/>
      <c r="H307" s="1"/>
      <c r="I307" s="1"/>
      <c r="J307" s="1"/>
    </row>
    <row r="308" spans="1:10" ht="14" customHeight="1" x14ac:dyDescent="0.3">
      <c r="A308" s="4">
        <v>307</v>
      </c>
      <c r="B308" s="20">
        <v>3436</v>
      </c>
      <c r="C308" s="10">
        <v>3371623.4219999998</v>
      </c>
      <c r="D308" s="10">
        <v>31953.146000000001</v>
      </c>
      <c r="E308" s="7">
        <v>110.06699999999999</v>
      </c>
      <c r="F308" s="7">
        <v>2.0002</v>
      </c>
      <c r="G308" s="1"/>
      <c r="H308" s="1"/>
      <c r="I308" s="1"/>
      <c r="J308" s="1"/>
    </row>
    <row r="309" spans="1:10" ht="14" customHeight="1" x14ac:dyDescent="0.3">
      <c r="A309" s="4">
        <v>308</v>
      </c>
      <c r="B309" s="20">
        <v>3437</v>
      </c>
      <c r="C309" s="10">
        <v>3403686.6349999998</v>
      </c>
      <c r="D309" s="10">
        <v>32173.296999999999</v>
      </c>
      <c r="E309" s="7">
        <v>106.15900000000001</v>
      </c>
      <c r="F309" s="7">
        <v>2.0082</v>
      </c>
      <c r="G309" s="1"/>
      <c r="H309" s="1"/>
      <c r="I309" s="1"/>
      <c r="J309" s="1"/>
    </row>
    <row r="310" spans="1:10" ht="14" customHeight="1" x14ac:dyDescent="0.3">
      <c r="A310" s="4">
        <v>309</v>
      </c>
      <c r="B310" s="20">
        <v>3438</v>
      </c>
      <c r="C310" s="10">
        <v>3435966.091</v>
      </c>
      <c r="D310" s="10">
        <v>32386.49</v>
      </c>
      <c r="E310" s="7">
        <v>105.65600000000001</v>
      </c>
      <c r="F310" s="7">
        <v>2.0276000000000001</v>
      </c>
      <c r="G310" s="1"/>
      <c r="H310" s="1"/>
      <c r="I310" s="1"/>
      <c r="J310" s="1"/>
    </row>
    <row r="311" spans="1:10" ht="14" customHeight="1" x14ac:dyDescent="0.3">
      <c r="A311" s="4">
        <v>310</v>
      </c>
      <c r="B311" s="20">
        <v>3439</v>
      </c>
      <c r="C311" s="10">
        <v>3468458.2370000002</v>
      </c>
      <c r="D311" s="10">
        <v>32600.719000000001</v>
      </c>
      <c r="E311" s="7">
        <v>108.401</v>
      </c>
      <c r="F311" s="7">
        <v>2.0085000000000002</v>
      </c>
      <c r="G311" s="1"/>
      <c r="H311" s="1"/>
      <c r="I311" s="1"/>
      <c r="J311" s="1"/>
    </row>
    <row r="312" spans="1:10" ht="14" customHeight="1" x14ac:dyDescent="0.3">
      <c r="A312" s="4">
        <v>311</v>
      </c>
      <c r="B312" s="20">
        <v>3440</v>
      </c>
      <c r="C312" s="10">
        <v>3501167.3569999998</v>
      </c>
      <c r="D312" s="10">
        <v>32818.438999999998</v>
      </c>
      <c r="E312" s="7">
        <v>116.179</v>
      </c>
      <c r="F312" s="7">
        <v>2.0579999999999998</v>
      </c>
      <c r="G312" s="1"/>
      <c r="H312" s="1"/>
      <c r="I312" s="1"/>
      <c r="J312" s="1"/>
    </row>
    <row r="313" spans="1:10" ht="14" customHeight="1" x14ac:dyDescent="0.3">
      <c r="A313" s="4">
        <v>312</v>
      </c>
      <c r="B313" s="20">
        <v>3441</v>
      </c>
      <c r="C313" s="10">
        <v>3534101.9750000001</v>
      </c>
      <c r="D313" s="10">
        <v>33057.540999999997</v>
      </c>
      <c r="E313" s="7">
        <v>118.458</v>
      </c>
      <c r="F313" s="7">
        <v>1.9770000000000001</v>
      </c>
      <c r="G313" s="1"/>
      <c r="H313" s="1"/>
      <c r="I313" s="1"/>
      <c r="J313" s="1"/>
    </row>
    <row r="314" spans="1:10" ht="14" customHeight="1" x14ac:dyDescent="0.3">
      <c r="A314" s="4">
        <v>313</v>
      </c>
      <c r="B314" s="20">
        <v>3442</v>
      </c>
      <c r="C314" s="10">
        <v>3567277.9739999999</v>
      </c>
      <c r="D314" s="10">
        <v>33291.731</v>
      </c>
      <c r="E314" s="7">
        <v>111.06399999999999</v>
      </c>
      <c r="F314" s="7">
        <v>2.0044</v>
      </c>
      <c r="G314" s="1"/>
      <c r="H314" s="1"/>
      <c r="I314" s="1"/>
      <c r="J314" s="1"/>
    </row>
    <row r="315" spans="1:10" ht="14" customHeight="1" x14ac:dyDescent="0.3">
      <c r="A315" s="4">
        <v>314</v>
      </c>
      <c r="B315" s="20">
        <v>3443</v>
      </c>
      <c r="C315" s="10">
        <v>3600680.7689999999</v>
      </c>
      <c r="D315" s="10">
        <v>33514.351999999999</v>
      </c>
      <c r="E315" s="7">
        <v>111.209</v>
      </c>
      <c r="F315" s="7">
        <v>2.0381</v>
      </c>
      <c r="G315" s="1"/>
      <c r="H315" s="1"/>
      <c r="I315" s="1"/>
      <c r="J315" s="1"/>
    </row>
    <row r="316" spans="1:10" ht="14" customHeight="1" x14ac:dyDescent="0.3">
      <c r="A316" s="4">
        <v>315</v>
      </c>
      <c r="B316" s="20">
        <v>3444</v>
      </c>
      <c r="C316" s="10">
        <v>3634306.33</v>
      </c>
      <c r="D316" s="10">
        <v>33741.01</v>
      </c>
      <c r="E316" s="7">
        <v>116.486</v>
      </c>
      <c r="F316" s="7">
        <v>2.0041000000000002</v>
      </c>
      <c r="G316" s="1"/>
      <c r="H316" s="1"/>
      <c r="I316" s="1"/>
      <c r="J316" s="1"/>
    </row>
    <row r="317" spans="1:10" ht="14" customHeight="1" x14ac:dyDescent="0.3">
      <c r="A317" s="4">
        <v>316</v>
      </c>
      <c r="B317" s="20">
        <v>3445</v>
      </c>
      <c r="C317" s="10">
        <v>3668163.8259999999</v>
      </c>
      <c r="D317" s="10">
        <v>33974.455000000002</v>
      </c>
      <c r="E317" s="7">
        <v>118.45399999999999</v>
      </c>
      <c r="F317" s="7">
        <v>2.0360999999999998</v>
      </c>
      <c r="G317" s="1"/>
      <c r="H317" s="1"/>
      <c r="I317" s="1"/>
      <c r="J317" s="1"/>
    </row>
    <row r="318" spans="1:10" ht="14" customHeight="1" x14ac:dyDescent="0.3">
      <c r="A318" s="4">
        <v>317</v>
      </c>
      <c r="B318" s="20">
        <v>3446</v>
      </c>
      <c r="C318" s="10">
        <v>3702256.7349999999</v>
      </c>
      <c r="D318" s="10">
        <v>34215.637999999999</v>
      </c>
      <c r="E318" s="7">
        <v>135.72</v>
      </c>
      <c r="F318" s="7">
        <v>2.0596000000000001</v>
      </c>
      <c r="G318" s="1"/>
      <c r="H318" s="1"/>
      <c r="I318" s="1"/>
      <c r="J318" s="1"/>
    </row>
    <row r="319" spans="1:10" ht="14" customHeight="1" x14ac:dyDescent="0.3">
      <c r="A319" s="4">
        <v>318</v>
      </c>
      <c r="B319" s="20">
        <v>3447</v>
      </c>
      <c r="C319" s="10">
        <v>3736608.0929999999</v>
      </c>
      <c r="D319" s="10">
        <v>34495.169000000002</v>
      </c>
      <c r="E319" s="7">
        <v>127.29300000000001</v>
      </c>
      <c r="F319" s="7">
        <v>1.9533</v>
      </c>
      <c r="G319" s="1"/>
      <c r="H319" s="1"/>
      <c r="I319" s="1"/>
      <c r="J319" s="1"/>
    </row>
    <row r="320" spans="1:10" ht="14" customHeight="1" x14ac:dyDescent="0.3">
      <c r="A320" s="4">
        <v>319</v>
      </c>
      <c r="B320" s="20">
        <v>3448</v>
      </c>
      <c r="C320" s="10">
        <v>3771230.5550000002</v>
      </c>
      <c r="D320" s="10">
        <v>34743.809000000001</v>
      </c>
      <c r="E320" s="7">
        <v>117.88</v>
      </c>
      <c r="F320" s="7">
        <v>2.0097999999999998</v>
      </c>
      <c r="G320" s="1"/>
      <c r="H320" s="1"/>
      <c r="I320" s="1"/>
      <c r="J320" s="1"/>
    </row>
    <row r="321" spans="1:10" ht="14" customHeight="1" x14ac:dyDescent="0.3">
      <c r="A321" s="4">
        <v>320</v>
      </c>
      <c r="B321" s="20">
        <v>3449</v>
      </c>
      <c r="C321" s="10">
        <v>3806092.2439999999</v>
      </c>
      <c r="D321" s="10">
        <v>34980.726999999999</v>
      </c>
      <c r="E321" s="7">
        <v>113.111</v>
      </c>
      <c r="F321" s="7">
        <v>1.9959</v>
      </c>
      <c r="G321" s="1"/>
      <c r="H321" s="1"/>
      <c r="I321" s="1"/>
      <c r="J321" s="1"/>
    </row>
    <row r="322" spans="1:10" ht="14" customHeight="1" x14ac:dyDescent="0.3">
      <c r="A322" s="4">
        <v>321</v>
      </c>
      <c r="B322" s="20">
        <v>3450</v>
      </c>
      <c r="C322" s="10">
        <v>3841186.0819999999</v>
      </c>
      <c r="D322" s="10">
        <v>35206.485999999997</v>
      </c>
      <c r="E322" s="7">
        <v>113.908</v>
      </c>
      <c r="F322" s="7">
        <v>2.0192999999999999</v>
      </c>
      <c r="G322" s="1"/>
      <c r="H322" s="1"/>
      <c r="I322" s="1"/>
      <c r="J322" s="1"/>
    </row>
    <row r="323" spans="1:10" ht="14" customHeight="1" x14ac:dyDescent="0.3">
      <c r="A323" s="4">
        <v>322</v>
      </c>
      <c r="B323" s="20">
        <v>3451</v>
      </c>
      <c r="C323" s="10">
        <v>3876506.4759999998</v>
      </c>
      <c r="D323" s="10">
        <v>35436.502</v>
      </c>
      <c r="E323" s="7">
        <v>122.265</v>
      </c>
      <c r="F323" s="7">
        <v>2.0385</v>
      </c>
      <c r="G323" s="1"/>
      <c r="H323" s="1"/>
      <c r="I323" s="1"/>
      <c r="J323" s="1"/>
    </row>
    <row r="324" spans="1:10" ht="14" customHeight="1" x14ac:dyDescent="0.3">
      <c r="A324" s="4">
        <v>323</v>
      </c>
      <c r="B324" s="20">
        <v>3452</v>
      </c>
      <c r="C324" s="10">
        <v>3912065.2429999998</v>
      </c>
      <c r="D324" s="10">
        <v>35685.741000000002</v>
      </c>
      <c r="E324" s="7">
        <v>133.114</v>
      </c>
      <c r="F324" s="7">
        <v>1.9928999999999999</v>
      </c>
      <c r="G324" s="1"/>
      <c r="H324" s="1"/>
      <c r="I324" s="1"/>
      <c r="J324" s="1"/>
    </row>
    <row r="325" spans="1:10" ht="14" customHeight="1" x14ac:dyDescent="0.3">
      <c r="A325" s="4">
        <v>324</v>
      </c>
      <c r="B325" s="20">
        <v>3453</v>
      </c>
      <c r="C325" s="10">
        <v>3947884.0980000002</v>
      </c>
      <c r="D325" s="10">
        <v>35951.021000000001</v>
      </c>
      <c r="E325" s="7">
        <v>129.215</v>
      </c>
      <c r="F325" s="7">
        <v>2.0023</v>
      </c>
      <c r="G325" s="1"/>
      <c r="H325" s="1"/>
      <c r="I325" s="1"/>
      <c r="J325" s="1"/>
    </row>
    <row r="326" spans="1:10" ht="14" customHeight="1" x14ac:dyDescent="0.3">
      <c r="A326" s="4">
        <v>325</v>
      </c>
      <c r="B326" s="20">
        <v>3454</v>
      </c>
      <c r="C326" s="10">
        <v>3983964.3339999998</v>
      </c>
      <c r="D326" s="10">
        <v>36209.750999999997</v>
      </c>
      <c r="E326" s="7">
        <v>126.566</v>
      </c>
      <c r="F326" s="7">
        <v>1.9923999999999999</v>
      </c>
      <c r="G326" s="1"/>
      <c r="H326" s="1"/>
      <c r="I326" s="1"/>
      <c r="J326" s="1"/>
    </row>
    <row r="327" spans="1:10" ht="14" customHeight="1" x14ac:dyDescent="0.3">
      <c r="A327" s="4">
        <v>326</v>
      </c>
      <c r="B327" s="20">
        <v>3455</v>
      </c>
      <c r="C327" s="10">
        <v>4020300.6510000001</v>
      </c>
      <c r="D327" s="10">
        <v>36461.919999999998</v>
      </c>
      <c r="E327" s="7">
        <v>121.38800000000001</v>
      </c>
      <c r="F327" s="7">
        <v>2.0097</v>
      </c>
      <c r="G327" s="1"/>
      <c r="H327" s="1"/>
      <c r="I327" s="1"/>
      <c r="J327" s="1"/>
    </row>
    <row r="328" spans="1:10" ht="14" customHeight="1" x14ac:dyDescent="0.3">
      <c r="A328" s="4">
        <v>327</v>
      </c>
      <c r="B328" s="20">
        <v>3456</v>
      </c>
      <c r="C328" s="10">
        <v>4056883.9589999998</v>
      </c>
      <c r="D328" s="10">
        <v>36705.868000000002</v>
      </c>
      <c r="E328" s="7">
        <v>128.68</v>
      </c>
      <c r="F328" s="7">
        <v>2.0131999999999999</v>
      </c>
      <c r="G328" s="1"/>
      <c r="H328" s="1"/>
      <c r="I328" s="1"/>
      <c r="J328" s="1"/>
    </row>
    <row r="329" spans="1:10" ht="14" customHeight="1" x14ac:dyDescent="0.3">
      <c r="A329" s="4">
        <v>328</v>
      </c>
      <c r="B329" s="20">
        <v>3457</v>
      </c>
      <c r="C329" s="10">
        <v>4093718.5070000002</v>
      </c>
      <c r="D329" s="10">
        <v>36964.921000000002</v>
      </c>
      <c r="E329" s="7">
        <v>135.22900000000001</v>
      </c>
      <c r="F329" s="7">
        <v>2.0573999999999999</v>
      </c>
      <c r="G329" s="1"/>
      <c r="H329" s="1"/>
      <c r="I329" s="1"/>
      <c r="J329" s="1"/>
    </row>
    <row r="330" spans="1:10" ht="14" customHeight="1" x14ac:dyDescent="0.3">
      <c r="A330" s="4">
        <v>329</v>
      </c>
      <c r="B330" s="20">
        <v>3458</v>
      </c>
      <c r="C330" s="10">
        <v>4130818.6570000001</v>
      </c>
      <c r="D330" s="10">
        <v>37243.142</v>
      </c>
      <c r="E330" s="7">
        <v>128.364</v>
      </c>
      <c r="F330" s="7">
        <v>1.9774</v>
      </c>
      <c r="G330" s="1"/>
      <c r="H330" s="1"/>
      <c r="I330" s="1"/>
      <c r="J330" s="1"/>
    </row>
    <row r="331" spans="1:10" ht="14" customHeight="1" x14ac:dyDescent="0.3">
      <c r="A331" s="4">
        <v>330</v>
      </c>
      <c r="B331" s="20">
        <v>3459</v>
      </c>
      <c r="C331" s="10">
        <v>4168190.1630000002</v>
      </c>
      <c r="D331" s="10">
        <v>37496.968000000001</v>
      </c>
      <c r="E331" s="7">
        <v>129.64400000000001</v>
      </c>
      <c r="F331" s="7">
        <v>2.0541</v>
      </c>
      <c r="G331" s="1"/>
      <c r="H331" s="1"/>
      <c r="I331" s="1"/>
      <c r="J331" s="1"/>
    </row>
    <row r="332" spans="1:10" ht="14" customHeight="1" x14ac:dyDescent="0.3">
      <c r="A332" s="4">
        <v>331</v>
      </c>
      <c r="B332" s="20">
        <v>3460</v>
      </c>
      <c r="C332" s="10">
        <v>4205816.7750000004</v>
      </c>
      <c r="D332" s="10">
        <v>37763.266000000003</v>
      </c>
      <c r="E332" s="7">
        <v>130.649</v>
      </c>
      <c r="F332" s="7">
        <v>1.9942</v>
      </c>
      <c r="G332" s="1"/>
      <c r="H332" s="1"/>
      <c r="I332" s="1"/>
      <c r="J332" s="1"/>
    </row>
    <row r="333" spans="1:10" ht="14" customHeight="1" x14ac:dyDescent="0.3">
      <c r="A333" s="4">
        <v>332</v>
      </c>
      <c r="B333" s="20">
        <v>3461</v>
      </c>
      <c r="C333" s="10">
        <v>4243710.6900000004</v>
      </c>
      <c r="D333" s="10">
        <v>38023.805999999997</v>
      </c>
      <c r="E333" s="7">
        <v>122.545</v>
      </c>
      <c r="F333" s="7">
        <v>2.0066999999999999</v>
      </c>
      <c r="G333" s="1"/>
      <c r="H333" s="1"/>
      <c r="I333" s="1"/>
      <c r="J333" s="1"/>
    </row>
    <row r="334" spans="1:10" ht="14" customHeight="1" x14ac:dyDescent="0.3">
      <c r="A334" s="4">
        <v>333</v>
      </c>
      <c r="B334" s="20">
        <v>3462</v>
      </c>
      <c r="C334" s="10">
        <v>4281857.0410000002</v>
      </c>
      <c r="D334" s="10">
        <v>38269.718999999997</v>
      </c>
      <c r="E334" s="7">
        <v>131.77000000000001</v>
      </c>
      <c r="F334" s="7">
        <v>2.0007999999999999</v>
      </c>
      <c r="G334" s="1"/>
      <c r="H334" s="1"/>
      <c r="I334" s="1"/>
      <c r="J334" s="1"/>
    </row>
    <row r="335" spans="1:10" ht="14" customHeight="1" x14ac:dyDescent="0.3">
      <c r="A335" s="4">
        <v>334</v>
      </c>
      <c r="B335" s="20">
        <v>3463</v>
      </c>
      <c r="C335" s="10">
        <v>4320258.53</v>
      </c>
      <c r="D335" s="10">
        <v>38533.366999999998</v>
      </c>
      <c r="E335" s="7">
        <v>123.76900000000001</v>
      </c>
      <c r="F335" s="7">
        <v>2.0007999999999999</v>
      </c>
      <c r="G335" s="1"/>
      <c r="H335" s="1"/>
      <c r="I335" s="1"/>
      <c r="J335" s="1"/>
    </row>
    <row r="336" spans="1:10" ht="14" customHeight="1" x14ac:dyDescent="0.3">
      <c r="A336" s="4">
        <v>335</v>
      </c>
      <c r="B336" s="20">
        <v>3464</v>
      </c>
      <c r="C336" s="10">
        <v>4358915.6660000002</v>
      </c>
      <c r="D336" s="10">
        <v>38781.004000000001</v>
      </c>
      <c r="E336" s="7">
        <v>124.45</v>
      </c>
      <c r="F336" s="7">
        <v>2.0387</v>
      </c>
      <c r="G336" s="1"/>
      <c r="H336" s="1"/>
      <c r="I336" s="1"/>
      <c r="J336" s="1"/>
    </row>
    <row r="337" spans="1:10" ht="14" customHeight="1" x14ac:dyDescent="0.3">
      <c r="A337" s="4">
        <v>336</v>
      </c>
      <c r="B337" s="20">
        <v>3465</v>
      </c>
      <c r="C337" s="10">
        <v>4397821.12</v>
      </c>
      <c r="D337" s="10">
        <v>39034.724000000002</v>
      </c>
      <c r="E337" s="7">
        <v>125.113</v>
      </c>
      <c r="F337" s="7">
        <v>2.012</v>
      </c>
      <c r="G337" s="1"/>
      <c r="H337" s="1"/>
      <c r="I337" s="1"/>
      <c r="J337" s="1"/>
    </row>
    <row r="338" spans="1:10" ht="14" customHeight="1" x14ac:dyDescent="0.3">
      <c r="A338" s="4">
        <v>337</v>
      </c>
      <c r="B338" s="20">
        <v>3466</v>
      </c>
      <c r="C338" s="10">
        <v>4436980.9570000004</v>
      </c>
      <c r="D338" s="10">
        <v>39286.453000000001</v>
      </c>
      <c r="E338" s="7">
        <v>125.157</v>
      </c>
      <c r="F338" s="7">
        <v>1.9990000000000001</v>
      </c>
      <c r="G338" s="1"/>
      <c r="H338" s="1"/>
      <c r="I338" s="1"/>
      <c r="J338" s="1"/>
    </row>
    <row r="339" spans="1:10" ht="14" customHeight="1" x14ac:dyDescent="0.3">
      <c r="A339" s="4">
        <v>338</v>
      </c>
      <c r="B339" s="20">
        <v>3467</v>
      </c>
      <c r="C339" s="10">
        <v>4476392.5669999998</v>
      </c>
      <c r="D339" s="10">
        <v>39536.646999999997</v>
      </c>
      <c r="E339" s="7">
        <v>122.81699999999999</v>
      </c>
      <c r="F339" s="7">
        <v>2.0325000000000002</v>
      </c>
      <c r="G339" s="1"/>
      <c r="H339" s="1"/>
      <c r="I339" s="1"/>
      <c r="J339" s="1"/>
    </row>
    <row r="340" spans="1:10" ht="14" customHeight="1" x14ac:dyDescent="0.3">
      <c r="A340" s="4">
        <v>339</v>
      </c>
      <c r="B340" s="20">
        <v>3468</v>
      </c>
      <c r="C340" s="10">
        <v>4516052.0310000004</v>
      </c>
      <c r="D340" s="10">
        <v>39786.267</v>
      </c>
      <c r="E340" s="7">
        <v>128.203</v>
      </c>
      <c r="F340" s="7">
        <v>1.9966999999999999</v>
      </c>
      <c r="G340" s="1"/>
      <c r="H340" s="1"/>
      <c r="I340" s="1"/>
      <c r="J340" s="1"/>
    </row>
    <row r="341" spans="1:10" ht="14" customHeight="1" x14ac:dyDescent="0.3">
      <c r="A341" s="4">
        <v>340</v>
      </c>
      <c r="B341" s="20">
        <v>3469</v>
      </c>
      <c r="C341" s="10">
        <v>4555966.5010000002</v>
      </c>
      <c r="D341" s="10">
        <v>40042.25</v>
      </c>
      <c r="E341" s="7">
        <v>125.303</v>
      </c>
      <c r="F341" s="7">
        <v>1.9536</v>
      </c>
      <c r="G341" s="1"/>
      <c r="H341" s="1"/>
      <c r="I341" s="1"/>
      <c r="J341" s="1"/>
    </row>
    <row r="342" spans="1:10" ht="14" customHeight="1" x14ac:dyDescent="0.3">
      <c r="A342" s="4">
        <v>341</v>
      </c>
      <c r="B342" s="20">
        <v>3470</v>
      </c>
      <c r="C342" s="10">
        <v>4596134.0539999995</v>
      </c>
      <c r="D342" s="10">
        <v>40287.038</v>
      </c>
      <c r="E342" s="7">
        <v>120.36</v>
      </c>
      <c r="F342" s="7">
        <v>2.036</v>
      </c>
      <c r="G342" s="1"/>
      <c r="H342" s="1"/>
      <c r="I342" s="1"/>
      <c r="J342" s="1"/>
    </row>
    <row r="343" spans="1:10" ht="14" customHeight="1" x14ac:dyDescent="0.3">
      <c r="A343" s="4">
        <v>342</v>
      </c>
      <c r="B343" s="20">
        <v>3471</v>
      </c>
      <c r="C343" s="10">
        <v>4636541.4519999996</v>
      </c>
      <c r="D343" s="10">
        <v>40532.095999999998</v>
      </c>
      <c r="E343" s="7">
        <v>126.973</v>
      </c>
      <c r="F343" s="7">
        <v>2.0062000000000002</v>
      </c>
      <c r="G343" s="1"/>
      <c r="H343" s="1"/>
      <c r="I343" s="1"/>
      <c r="J343" s="1"/>
    </row>
    <row r="344" spans="1:10" ht="14" customHeight="1" x14ac:dyDescent="0.3">
      <c r="A344" s="4">
        <v>343</v>
      </c>
      <c r="B344" s="20">
        <v>3472</v>
      </c>
      <c r="C344" s="10">
        <v>4677200.5209999997</v>
      </c>
      <c r="D344" s="10">
        <v>40786.824999999997</v>
      </c>
      <c r="E344" s="7">
        <v>130.58099999999999</v>
      </c>
      <c r="F344" s="7">
        <v>2.0091999999999999</v>
      </c>
      <c r="G344" s="1"/>
      <c r="H344" s="1"/>
      <c r="I344" s="1"/>
      <c r="J344" s="1"/>
    </row>
    <row r="345" spans="1:10" ht="14" customHeight="1" x14ac:dyDescent="0.3">
      <c r="A345" s="4">
        <v>344</v>
      </c>
      <c r="B345" s="20">
        <v>3473</v>
      </c>
      <c r="C345" s="10">
        <v>4718117.9270000001</v>
      </c>
      <c r="D345" s="10">
        <v>41049.19</v>
      </c>
      <c r="E345" s="7">
        <v>131.51300000000001</v>
      </c>
      <c r="F345" s="7">
        <v>2.0358000000000001</v>
      </c>
      <c r="G345" s="1"/>
      <c r="H345" s="1"/>
      <c r="I345" s="1"/>
      <c r="J345" s="1"/>
    </row>
    <row r="346" spans="1:10" ht="14" customHeight="1" x14ac:dyDescent="0.3">
      <c r="A346" s="4">
        <v>345</v>
      </c>
      <c r="B346" s="20">
        <v>3474</v>
      </c>
      <c r="C346" s="10">
        <v>4759298.63</v>
      </c>
      <c r="D346" s="10">
        <v>41316.93</v>
      </c>
      <c r="E346" s="7">
        <v>141.952</v>
      </c>
      <c r="F346" s="7">
        <v>1.9967999999999999</v>
      </c>
      <c r="G346" s="1"/>
      <c r="H346" s="1"/>
      <c r="I346" s="1"/>
      <c r="J346" s="1"/>
    </row>
    <row r="347" spans="1:10" ht="14" customHeight="1" x14ac:dyDescent="0.3">
      <c r="A347" s="4">
        <v>346</v>
      </c>
      <c r="B347" s="20">
        <v>3475</v>
      </c>
      <c r="C347" s="10">
        <v>4800757.5120000001</v>
      </c>
      <c r="D347" s="10">
        <v>41600.377</v>
      </c>
      <c r="E347" s="7">
        <v>131.66200000000001</v>
      </c>
      <c r="F347" s="7">
        <v>2.0057</v>
      </c>
      <c r="G347" s="1"/>
      <c r="H347" s="1"/>
      <c r="I347" s="1"/>
      <c r="J347" s="1"/>
    </row>
    <row r="348" spans="1:10" ht="14" customHeight="1" x14ac:dyDescent="0.3">
      <c r="A348" s="4">
        <v>347</v>
      </c>
      <c r="B348" s="20">
        <v>3476</v>
      </c>
      <c r="C348" s="10">
        <v>4842489.551</v>
      </c>
      <c r="D348" s="10">
        <v>41864.445</v>
      </c>
      <c r="E348" s="7">
        <v>134.375</v>
      </c>
      <c r="F348" s="7">
        <v>1.986</v>
      </c>
      <c r="G348" s="1"/>
      <c r="H348" s="1"/>
      <c r="I348" s="1"/>
      <c r="J348" s="1"/>
    </row>
    <row r="349" spans="1:10" ht="14" customHeight="1" x14ac:dyDescent="0.3">
      <c r="A349" s="4">
        <v>348</v>
      </c>
      <c r="B349" s="20">
        <v>3477</v>
      </c>
      <c r="C349" s="10">
        <v>4884488.3710000003</v>
      </c>
      <c r="D349" s="10">
        <v>42131.315000000002</v>
      </c>
      <c r="E349" s="7">
        <v>128.994</v>
      </c>
      <c r="F349" s="7">
        <v>2.0053999999999998</v>
      </c>
      <c r="G349" s="1"/>
      <c r="H349" s="1"/>
      <c r="I349" s="1"/>
      <c r="J349" s="1"/>
    </row>
    <row r="350" spans="1:10" ht="14" customHeight="1" x14ac:dyDescent="0.3">
      <c r="A350" s="4">
        <v>349</v>
      </c>
      <c r="B350" s="20">
        <v>3478</v>
      </c>
      <c r="C350" s="10">
        <v>4926748.68</v>
      </c>
      <c r="D350" s="10">
        <v>42390.002999999997</v>
      </c>
      <c r="E350" s="7">
        <v>130.315</v>
      </c>
      <c r="F350" s="7">
        <v>2.0078999999999998</v>
      </c>
      <c r="G350" s="1"/>
      <c r="H350" s="1"/>
      <c r="I350" s="1"/>
      <c r="J350" s="1"/>
    </row>
    <row r="351" spans="1:10" ht="14" customHeight="1" x14ac:dyDescent="0.3">
      <c r="A351" s="4">
        <v>350</v>
      </c>
      <c r="B351" s="20">
        <v>3479</v>
      </c>
      <c r="C351" s="10">
        <v>4969268.9979999997</v>
      </c>
      <c r="D351" s="10">
        <v>42651.667999999998</v>
      </c>
      <c r="E351" s="7">
        <v>134.82499999999999</v>
      </c>
      <c r="F351" s="7">
        <v>2.0125999999999999</v>
      </c>
      <c r="G351" s="1"/>
      <c r="H351" s="1"/>
      <c r="I351" s="1"/>
      <c r="J351" s="1"/>
    </row>
    <row r="352" spans="1:10" ht="14" customHeight="1" x14ac:dyDescent="0.3">
      <c r="A352" s="4">
        <v>351</v>
      </c>
      <c r="B352" s="20">
        <v>3480</v>
      </c>
      <c r="C352" s="10">
        <v>5012055.4910000004</v>
      </c>
      <c r="D352" s="10">
        <v>42923.017999999996</v>
      </c>
      <c r="E352" s="7">
        <v>132.69</v>
      </c>
      <c r="F352" s="7">
        <v>2.0093999999999999</v>
      </c>
      <c r="G352" s="1"/>
      <c r="H352" s="1"/>
      <c r="I352" s="1"/>
      <c r="J352" s="1"/>
    </row>
    <row r="353" spans="1:10" ht="14" customHeight="1" x14ac:dyDescent="0.3">
      <c r="A353" s="4">
        <v>352</v>
      </c>
      <c r="B353" s="20">
        <v>3481</v>
      </c>
      <c r="C353" s="10">
        <v>5055111.199</v>
      </c>
      <c r="D353" s="10">
        <v>43189.65</v>
      </c>
      <c r="E353" s="7">
        <v>132.85599999999999</v>
      </c>
      <c r="F353" s="7">
        <v>2.0013999999999998</v>
      </c>
      <c r="G353" s="1"/>
      <c r="H353" s="1"/>
      <c r="I353" s="1"/>
      <c r="J353" s="1"/>
    </row>
    <row r="354" spans="1:10" ht="14" customHeight="1" x14ac:dyDescent="0.3">
      <c r="A354" s="4">
        <v>353</v>
      </c>
      <c r="B354" s="20">
        <v>3482</v>
      </c>
      <c r="C354" s="10">
        <v>5098433.7050000001</v>
      </c>
      <c r="D354" s="10">
        <v>43455.544999999998</v>
      </c>
      <c r="E354" s="7">
        <v>132.33099999999999</v>
      </c>
      <c r="F354" s="7">
        <v>2.0036</v>
      </c>
      <c r="G354" s="1"/>
      <c r="H354" s="1"/>
      <c r="I354" s="1"/>
      <c r="J354" s="1"/>
    </row>
    <row r="355" spans="1:10" ht="14" customHeight="1" x14ac:dyDescent="0.3">
      <c r="A355" s="4">
        <v>354</v>
      </c>
      <c r="B355" s="20">
        <v>3483</v>
      </c>
      <c r="C355" s="10">
        <v>5142021.5810000002</v>
      </c>
      <c r="D355" s="10">
        <v>43720.677000000003</v>
      </c>
      <c r="E355" s="7">
        <v>131.291</v>
      </c>
      <c r="F355" s="7">
        <v>2.0015000000000001</v>
      </c>
      <c r="G355" s="1"/>
      <c r="H355" s="1"/>
      <c r="I355" s="1"/>
      <c r="J355" s="1"/>
    </row>
    <row r="356" spans="1:10" ht="14" customHeight="1" x14ac:dyDescent="0.3">
      <c r="A356" s="4">
        <v>355</v>
      </c>
      <c r="B356" s="20">
        <v>3484</v>
      </c>
      <c r="C356" s="10">
        <v>5185873.5489999996</v>
      </c>
      <c r="D356" s="10">
        <v>43983.46</v>
      </c>
      <c r="E356" s="7">
        <v>129.374</v>
      </c>
      <c r="F356" s="7">
        <v>2.0215000000000001</v>
      </c>
      <c r="G356" s="1"/>
      <c r="H356" s="1"/>
      <c r="I356" s="1"/>
      <c r="J356" s="1"/>
    </row>
    <row r="357" spans="1:10" ht="14" customHeight="1" x14ac:dyDescent="0.3">
      <c r="A357" s="4">
        <v>356</v>
      </c>
      <c r="B357" s="20">
        <v>3485</v>
      </c>
      <c r="C357" s="10">
        <v>5229986.3830000004</v>
      </c>
      <c r="D357" s="10">
        <v>44244.991999999998</v>
      </c>
      <c r="E357" s="7">
        <v>132.227</v>
      </c>
      <c r="F357" s="7">
        <v>2.0160999999999998</v>
      </c>
      <c r="G357" s="1"/>
      <c r="H357" s="1"/>
      <c r="I357" s="1"/>
      <c r="J357" s="1"/>
    </row>
    <row r="358" spans="1:10" ht="14" customHeight="1" x14ac:dyDescent="0.3">
      <c r="A358" s="4">
        <v>357</v>
      </c>
      <c r="B358" s="20">
        <v>3486</v>
      </c>
      <c r="C358" s="10">
        <v>5274363.602</v>
      </c>
      <c r="D358" s="10">
        <v>44511.569000000003</v>
      </c>
      <c r="E358" s="7">
        <v>138.51599999999999</v>
      </c>
      <c r="F358" s="7">
        <v>2.0472999999999999</v>
      </c>
      <c r="G358" s="1"/>
      <c r="H358" s="1"/>
      <c r="I358" s="1"/>
      <c r="J358" s="1"/>
    </row>
    <row r="359" spans="1:10" ht="14" customHeight="1" x14ac:dyDescent="0.3">
      <c r="A359" s="4">
        <v>358</v>
      </c>
      <c r="B359" s="20">
        <v>3487</v>
      </c>
      <c r="C359" s="10">
        <v>5319013.6869999999</v>
      </c>
      <c r="D359" s="10">
        <v>44795.148000000001</v>
      </c>
      <c r="E359" s="7">
        <v>136.69300000000001</v>
      </c>
      <c r="F359" s="7">
        <v>2.0182000000000002</v>
      </c>
      <c r="G359" s="1"/>
      <c r="H359" s="1"/>
      <c r="I359" s="1"/>
      <c r="J359" s="1"/>
    </row>
    <row r="360" spans="1:10" ht="14" customHeight="1" x14ac:dyDescent="0.3">
      <c r="A360" s="4">
        <v>359</v>
      </c>
      <c r="B360" s="20">
        <v>3488</v>
      </c>
      <c r="C360" s="10">
        <v>5363945.5279999999</v>
      </c>
      <c r="D360" s="10">
        <v>45071.016000000003</v>
      </c>
      <c r="E360" s="7">
        <v>144.80099999999999</v>
      </c>
      <c r="F360" s="7">
        <v>2.0762</v>
      </c>
      <c r="G360" s="1"/>
      <c r="H360" s="1"/>
      <c r="I360" s="1"/>
      <c r="J360" s="1"/>
    </row>
    <row r="361" spans="1:10" ht="14" customHeight="1" x14ac:dyDescent="0.3">
      <c r="A361" s="4">
        <v>360</v>
      </c>
      <c r="B361" s="20">
        <v>3489</v>
      </c>
      <c r="C361" s="10">
        <v>5409161.3449999997</v>
      </c>
      <c r="D361" s="10">
        <v>45371.652000000002</v>
      </c>
      <c r="E361" s="7">
        <v>178.50800000000001</v>
      </c>
      <c r="F361" s="7">
        <v>1.9775</v>
      </c>
      <c r="G361" s="1"/>
      <c r="H361" s="1"/>
      <c r="I361" s="1"/>
      <c r="J361" s="1"/>
    </row>
    <row r="362" spans="1:10" ht="14" customHeight="1" x14ac:dyDescent="0.3">
      <c r="A362" s="5">
        <v>361</v>
      </c>
      <c r="B362" s="21">
        <v>3490</v>
      </c>
      <c r="C362" s="11">
        <v>5454711.5049999999</v>
      </c>
      <c r="D362" s="11">
        <v>45724.654999999999</v>
      </c>
      <c r="E362" s="8">
        <v>153.61699999999999</v>
      </c>
      <c r="F362" s="8">
        <v>1.9785999999999999</v>
      </c>
      <c r="G362" s="2"/>
      <c r="H362" s="2"/>
      <c r="I362" s="2"/>
      <c r="J362" s="2"/>
    </row>
    <row r="363" spans="1:10" ht="14" customHeight="1" x14ac:dyDescent="0.3">
      <c r="A363" s="4">
        <v>362</v>
      </c>
      <c r="B363" s="20">
        <v>3491</v>
      </c>
      <c r="C363" s="10">
        <v>5500589.7769999998</v>
      </c>
      <c r="D363" s="10">
        <v>46028.595999999998</v>
      </c>
      <c r="E363" s="7">
        <v>149.505</v>
      </c>
      <c r="F363" s="7">
        <v>2.0594999999999999</v>
      </c>
      <c r="G363" s="1"/>
      <c r="H363" s="1"/>
      <c r="I363" s="1"/>
      <c r="J363" s="1"/>
    </row>
    <row r="364" spans="1:10" ht="14" customHeight="1" x14ac:dyDescent="0.3">
      <c r="A364" s="4">
        <v>363</v>
      </c>
      <c r="B364" s="20">
        <v>3492</v>
      </c>
      <c r="C364" s="10">
        <v>5546767.8779999996</v>
      </c>
      <c r="D364" s="10">
        <v>46336.500999999997</v>
      </c>
      <c r="E364" s="7">
        <v>164.32499999999999</v>
      </c>
      <c r="F364" s="7">
        <v>2.0270000000000001</v>
      </c>
      <c r="G364" s="1"/>
      <c r="H364" s="1"/>
      <c r="I364" s="1"/>
      <c r="J364" s="1"/>
    </row>
    <row r="365" spans="1:10" ht="14" customHeight="1" x14ac:dyDescent="0.3">
      <c r="A365" s="4">
        <v>364</v>
      </c>
      <c r="B365" s="20">
        <v>3493</v>
      </c>
      <c r="C365" s="10">
        <v>5593268.7039999999</v>
      </c>
      <c r="D365" s="10">
        <v>46669.582999999999</v>
      </c>
      <c r="E365" s="7">
        <v>173.25899999999999</v>
      </c>
      <c r="F365" s="7">
        <v>1.9554</v>
      </c>
      <c r="G365" s="1"/>
      <c r="H365" s="1"/>
      <c r="I365" s="1"/>
      <c r="J365" s="1"/>
    </row>
    <row r="366" spans="1:10" ht="14" customHeight="1" x14ac:dyDescent="0.3">
      <c r="A366" s="4">
        <v>365</v>
      </c>
      <c r="B366" s="20">
        <v>3494</v>
      </c>
      <c r="C366" s="10">
        <v>5640111.5460000001</v>
      </c>
      <c r="D366" s="10">
        <v>47008.368000000002</v>
      </c>
      <c r="E366" s="7">
        <v>162.44800000000001</v>
      </c>
      <c r="F366" s="7">
        <v>1.9926999999999999</v>
      </c>
      <c r="G366" s="1"/>
      <c r="H366" s="1"/>
      <c r="I366" s="1"/>
      <c r="J366" s="1"/>
    </row>
    <row r="367" spans="1:10" ht="14" customHeight="1" x14ac:dyDescent="0.3">
      <c r="A367" s="4">
        <v>366</v>
      </c>
      <c r="B367" s="20">
        <v>3495</v>
      </c>
      <c r="C367" s="10">
        <v>5687282.3619999997</v>
      </c>
      <c r="D367" s="10">
        <v>47332.084999999999</v>
      </c>
      <c r="E367" s="7">
        <v>153.649</v>
      </c>
      <c r="F367" s="7">
        <v>2.0028000000000001</v>
      </c>
      <c r="G367" s="1"/>
      <c r="H367" s="1"/>
      <c r="I367" s="1"/>
      <c r="J367" s="1"/>
    </row>
    <row r="368" spans="1:10" ht="14" customHeight="1" x14ac:dyDescent="0.3">
      <c r="A368" s="4">
        <v>367</v>
      </c>
      <c r="B368" s="20">
        <v>3496</v>
      </c>
      <c r="C368" s="10">
        <v>5734768.0959999999</v>
      </c>
      <c r="D368" s="10">
        <v>47639.82</v>
      </c>
      <c r="E368" s="7">
        <v>154.245</v>
      </c>
      <c r="F368" s="7">
        <v>2.0141</v>
      </c>
      <c r="G368" s="1"/>
      <c r="H368" s="1"/>
      <c r="I368" s="1"/>
      <c r="J368" s="1"/>
    </row>
    <row r="369" spans="1:10" ht="14" customHeight="1" x14ac:dyDescent="0.3">
      <c r="A369" s="4">
        <v>368</v>
      </c>
      <c r="B369" s="20">
        <v>3497</v>
      </c>
      <c r="C369" s="10">
        <v>5782562.1610000003</v>
      </c>
      <c r="D369" s="10">
        <v>47950.485999999997</v>
      </c>
      <c r="E369" s="7">
        <v>154.61000000000001</v>
      </c>
      <c r="F369" s="7">
        <v>2.0124</v>
      </c>
      <c r="G369" s="1"/>
      <c r="H369" s="1"/>
      <c r="I369" s="1"/>
      <c r="J369" s="1"/>
    </row>
    <row r="370" spans="1:10" ht="14" customHeight="1" x14ac:dyDescent="0.3">
      <c r="A370" s="4">
        <v>369</v>
      </c>
      <c r="B370" s="20">
        <v>3498</v>
      </c>
      <c r="C370" s="10">
        <v>5830667.2570000002</v>
      </c>
      <c r="D370" s="10">
        <v>48261.625999999997</v>
      </c>
      <c r="E370" s="7">
        <v>152.477</v>
      </c>
      <c r="F370" s="7">
        <v>2.0066000000000002</v>
      </c>
      <c r="G370" s="1"/>
      <c r="H370" s="1"/>
      <c r="I370" s="1"/>
      <c r="J370" s="1"/>
    </row>
    <row r="371" spans="1:10" ht="14" customHeight="1" x14ac:dyDescent="0.3">
      <c r="A371" s="4">
        <v>370</v>
      </c>
      <c r="B371" s="20">
        <v>3499</v>
      </c>
      <c r="C371" s="10">
        <v>5879081.3600000003</v>
      </c>
      <c r="D371" s="10">
        <v>48567.584000000003</v>
      </c>
      <c r="E371" s="7">
        <v>153.53299999999999</v>
      </c>
      <c r="F371" s="7">
        <v>2.0118999999999998</v>
      </c>
      <c r="G371" s="1"/>
      <c r="H371" s="1"/>
      <c r="I371" s="1"/>
      <c r="J371" s="1"/>
    </row>
    <row r="372" spans="1:10" ht="14" customHeight="1" x14ac:dyDescent="0.3">
      <c r="A372" s="4">
        <v>371</v>
      </c>
      <c r="B372" s="20">
        <v>3500</v>
      </c>
      <c r="C372" s="10">
        <v>5927802.477</v>
      </c>
      <c r="D372" s="10">
        <v>48876.482000000004</v>
      </c>
      <c r="E372" s="7">
        <v>158.61000000000001</v>
      </c>
      <c r="F372" s="7">
        <v>2.0095999999999998</v>
      </c>
      <c r="G372" s="1"/>
      <c r="H372" s="1"/>
      <c r="I372" s="1"/>
      <c r="J372" s="1"/>
    </row>
    <row r="373" spans="1:10" ht="14" customHeight="1" x14ac:dyDescent="0.3">
      <c r="A373" s="4">
        <v>372</v>
      </c>
      <c r="B373" s="20">
        <v>3501</v>
      </c>
      <c r="C373" s="10">
        <v>5976837.5690000001</v>
      </c>
      <c r="D373" s="10">
        <v>49195.218999999997</v>
      </c>
      <c r="E373" s="7">
        <v>155.096</v>
      </c>
      <c r="F373" s="7">
        <v>2.0024000000000002</v>
      </c>
      <c r="G373" s="1"/>
      <c r="H373" s="1"/>
      <c r="I373" s="1"/>
      <c r="J373" s="1"/>
    </row>
    <row r="374" spans="1:10" ht="14" customHeight="1" x14ac:dyDescent="0.3">
      <c r="A374" s="4">
        <v>373</v>
      </c>
      <c r="B374" s="20">
        <v>3502</v>
      </c>
      <c r="C374" s="10">
        <v>6026187.8839999996</v>
      </c>
      <c r="D374" s="10">
        <v>49505.783000000003</v>
      </c>
      <c r="E374" s="7">
        <v>156.61600000000001</v>
      </c>
      <c r="F374" s="7">
        <v>2.0110999999999999</v>
      </c>
      <c r="G374" s="1"/>
      <c r="H374" s="1"/>
      <c r="I374" s="1"/>
      <c r="J374" s="1"/>
    </row>
    <row r="375" spans="1:10" ht="14" customHeight="1" x14ac:dyDescent="0.3">
      <c r="A375" s="4">
        <v>374</v>
      </c>
      <c r="B375" s="20">
        <v>3503</v>
      </c>
      <c r="C375" s="10">
        <v>6075850.2829999998</v>
      </c>
      <c r="D375" s="10">
        <v>49820.756999999998</v>
      </c>
      <c r="E375" s="7">
        <v>159.93299999999999</v>
      </c>
      <c r="F375" s="7">
        <v>2.0137999999999998</v>
      </c>
      <c r="G375" s="1"/>
      <c r="H375" s="1"/>
      <c r="I375" s="1"/>
      <c r="J375" s="1"/>
    </row>
    <row r="376" spans="1:10" ht="14" customHeight="1" x14ac:dyDescent="0.3">
      <c r="A376" s="4">
        <v>375</v>
      </c>
      <c r="B376" s="20">
        <v>3504</v>
      </c>
      <c r="C376" s="10">
        <v>6125830.9730000002</v>
      </c>
      <c r="D376" s="10">
        <v>50142.824000000001</v>
      </c>
      <c r="E376" s="7">
        <v>167.24</v>
      </c>
      <c r="F376" s="7">
        <v>2.0122</v>
      </c>
      <c r="G376" s="1"/>
      <c r="H376" s="1"/>
      <c r="I376" s="1"/>
      <c r="J376" s="1"/>
    </row>
    <row r="377" spans="1:10" ht="14" customHeight="1" x14ac:dyDescent="0.3">
      <c r="A377" s="4">
        <v>376</v>
      </c>
      <c r="B377" s="20">
        <v>3505</v>
      </c>
      <c r="C377" s="10">
        <v>6176141.0369999995</v>
      </c>
      <c r="D377" s="10">
        <v>50479.337</v>
      </c>
      <c r="E377" s="7">
        <v>174.48</v>
      </c>
      <c r="F377" s="7">
        <v>2.0539000000000001</v>
      </c>
      <c r="G377" s="1"/>
      <c r="H377" s="1"/>
      <c r="I377" s="1"/>
      <c r="J377" s="1"/>
    </row>
    <row r="378" spans="1:10" ht="14" customHeight="1" x14ac:dyDescent="0.3">
      <c r="A378" s="4">
        <v>377</v>
      </c>
      <c r="B378" s="20">
        <v>3506</v>
      </c>
      <c r="C378" s="10">
        <v>6226794.8540000003</v>
      </c>
      <c r="D378" s="10">
        <v>50837.696000000004</v>
      </c>
      <c r="E378" s="7">
        <v>183.63399999999999</v>
      </c>
      <c r="F378" s="7">
        <v>2.0034999999999998</v>
      </c>
      <c r="G378" s="1"/>
      <c r="H378" s="1"/>
      <c r="I378" s="1"/>
      <c r="J378" s="1"/>
    </row>
    <row r="379" spans="1:10" ht="14" customHeight="1" x14ac:dyDescent="0.3">
      <c r="A379" s="4">
        <v>378</v>
      </c>
      <c r="B379" s="20">
        <v>3507</v>
      </c>
      <c r="C379" s="10">
        <v>6277816.1840000004</v>
      </c>
      <c r="D379" s="10">
        <v>51205.603000000003</v>
      </c>
      <c r="E379" s="7">
        <v>181.54499999999999</v>
      </c>
      <c r="F379" s="7">
        <v>2.0179</v>
      </c>
      <c r="G379" s="1"/>
      <c r="H379" s="1"/>
      <c r="I379" s="1"/>
      <c r="J379" s="1"/>
    </row>
    <row r="380" spans="1:10" ht="14" customHeight="1" x14ac:dyDescent="0.3">
      <c r="A380" s="4">
        <v>379</v>
      </c>
      <c r="B380" s="20">
        <v>3508</v>
      </c>
      <c r="C380" s="10">
        <v>6329203.3320000004</v>
      </c>
      <c r="D380" s="10">
        <v>51571.936999999998</v>
      </c>
      <c r="E380" s="7">
        <v>181.35499999999999</v>
      </c>
      <c r="F380" s="7">
        <v>1.9905999999999999</v>
      </c>
      <c r="G380" s="1"/>
      <c r="H380" s="1"/>
      <c r="I380" s="1"/>
      <c r="J380" s="1"/>
    </row>
    <row r="381" spans="1:10" ht="14" customHeight="1" x14ac:dyDescent="0.3">
      <c r="A381" s="4">
        <v>380</v>
      </c>
      <c r="B381" s="20">
        <v>3509</v>
      </c>
      <c r="C381" s="10">
        <v>6380956.6239999998</v>
      </c>
      <c r="D381" s="10">
        <v>51932.944000000003</v>
      </c>
      <c r="E381" s="7">
        <v>172.233</v>
      </c>
      <c r="F381" s="7">
        <v>1.9995000000000001</v>
      </c>
      <c r="G381" s="1"/>
      <c r="H381" s="1"/>
      <c r="I381" s="1"/>
      <c r="J381" s="1"/>
    </row>
    <row r="382" spans="1:10" ht="14" customHeight="1" x14ac:dyDescent="0.3">
      <c r="A382" s="4">
        <v>381</v>
      </c>
      <c r="B382" s="20">
        <v>3510</v>
      </c>
      <c r="C382" s="10">
        <v>6433061.801</v>
      </c>
      <c r="D382" s="10">
        <v>52277.322</v>
      </c>
      <c r="E382" s="7">
        <v>172.86600000000001</v>
      </c>
      <c r="F382" s="7">
        <v>2.0015000000000001</v>
      </c>
      <c r="G382" s="1"/>
      <c r="H382" s="1"/>
      <c r="I382" s="1"/>
      <c r="J382" s="1"/>
    </row>
    <row r="383" spans="1:10" ht="14" customHeight="1" x14ac:dyDescent="0.3">
      <c r="A383" s="4">
        <v>382</v>
      </c>
      <c r="B383" s="20">
        <v>3511</v>
      </c>
      <c r="C383" s="10">
        <v>6485511.9890000001</v>
      </c>
      <c r="D383" s="10">
        <v>52623.307999999997</v>
      </c>
      <c r="E383" s="7">
        <v>175.66499999999999</v>
      </c>
      <c r="F383" s="7">
        <v>2.0101</v>
      </c>
      <c r="G383" s="1"/>
      <c r="H383" s="1"/>
      <c r="I383" s="1"/>
      <c r="J383" s="1"/>
    </row>
    <row r="384" spans="1:10" ht="14" customHeight="1" x14ac:dyDescent="0.3">
      <c r="A384" s="4">
        <v>383</v>
      </c>
      <c r="B384" s="20">
        <v>3512</v>
      </c>
      <c r="C384" s="10">
        <v>6538310.9620000003</v>
      </c>
      <c r="D384" s="10">
        <v>52976.42</v>
      </c>
      <c r="E384" s="7">
        <v>177.453</v>
      </c>
      <c r="F384" s="7">
        <v>2.0127999999999999</v>
      </c>
      <c r="G384" s="1"/>
      <c r="H384" s="1"/>
      <c r="I384" s="1"/>
      <c r="J384" s="1"/>
    </row>
    <row r="385" spans="1:10" ht="14" customHeight="1" x14ac:dyDescent="0.3">
      <c r="A385" s="4">
        <v>384</v>
      </c>
      <c r="B385" s="20">
        <v>3513</v>
      </c>
      <c r="C385" s="10">
        <v>6591464.835</v>
      </c>
      <c r="D385" s="10">
        <v>53333.603999999999</v>
      </c>
      <c r="E385" s="7">
        <v>183.36699999999999</v>
      </c>
      <c r="F385" s="7">
        <v>1.9927999999999999</v>
      </c>
      <c r="G385" s="1"/>
      <c r="H385" s="1"/>
      <c r="I385" s="1"/>
      <c r="J385" s="1"/>
    </row>
    <row r="386" spans="1:10" ht="14" customHeight="1" x14ac:dyDescent="0.3">
      <c r="A386" s="4">
        <v>385</v>
      </c>
      <c r="B386" s="20">
        <v>3514</v>
      </c>
      <c r="C386" s="10">
        <v>6644981.8059999999</v>
      </c>
      <c r="D386" s="10">
        <v>53699.023000000001</v>
      </c>
      <c r="E386" s="7">
        <v>185.68700000000001</v>
      </c>
      <c r="F386" s="7">
        <v>1.9592000000000001</v>
      </c>
      <c r="G386" s="1"/>
      <c r="H386" s="1"/>
      <c r="I386" s="1"/>
      <c r="J386" s="1"/>
    </row>
    <row r="387" spans="1:10" ht="14" customHeight="1" x14ac:dyDescent="0.3">
      <c r="A387" s="4">
        <v>386</v>
      </c>
      <c r="B387" s="20">
        <v>3515</v>
      </c>
      <c r="C387" s="10">
        <v>6698866.5159999998</v>
      </c>
      <c r="D387" s="10">
        <v>54062.821000000004</v>
      </c>
      <c r="E387" s="7">
        <v>173.10900000000001</v>
      </c>
      <c r="F387" s="7">
        <v>1.9911000000000001</v>
      </c>
      <c r="G387" s="1"/>
      <c r="H387" s="1"/>
      <c r="I387" s="1"/>
      <c r="J387" s="1"/>
    </row>
    <row r="388" spans="1:10" ht="14" customHeight="1" x14ac:dyDescent="0.3">
      <c r="A388" s="4">
        <v>387</v>
      </c>
      <c r="B388" s="20">
        <v>3516</v>
      </c>
      <c r="C388" s="10">
        <v>6753102.4460000005</v>
      </c>
      <c r="D388" s="10">
        <v>54407.506000000001</v>
      </c>
      <c r="E388" s="7">
        <v>171.36699999999999</v>
      </c>
      <c r="F388" s="7">
        <v>2.0023</v>
      </c>
      <c r="G388" s="1"/>
      <c r="H388" s="1"/>
      <c r="I388" s="1"/>
      <c r="J388" s="1"/>
    </row>
    <row r="389" spans="1:10" ht="14" customHeight="1" x14ac:dyDescent="0.3">
      <c r="A389" s="4">
        <v>388</v>
      </c>
      <c r="B389" s="20">
        <v>3517</v>
      </c>
      <c r="C389" s="10">
        <v>6807681.3190000001</v>
      </c>
      <c r="D389" s="10">
        <v>54750.637999999999</v>
      </c>
      <c r="E389" s="7">
        <v>173.797</v>
      </c>
      <c r="F389" s="7">
        <v>2.0169999999999999</v>
      </c>
      <c r="G389" s="1"/>
      <c r="H389" s="1"/>
      <c r="I389" s="1"/>
      <c r="J389" s="1"/>
    </row>
    <row r="390" spans="1:10" ht="14" customHeight="1" x14ac:dyDescent="0.3">
      <c r="A390" s="4">
        <v>389</v>
      </c>
      <c r="B390" s="20">
        <v>3518</v>
      </c>
      <c r="C390" s="10">
        <v>6862605.7539999997</v>
      </c>
      <c r="D390" s="10">
        <v>55101.178999999996</v>
      </c>
      <c r="E390" s="7">
        <v>179.76400000000001</v>
      </c>
      <c r="F390" s="7">
        <v>2.0034000000000001</v>
      </c>
      <c r="G390" s="1"/>
      <c r="H390" s="1"/>
      <c r="I390" s="1"/>
      <c r="J390" s="1"/>
    </row>
    <row r="391" spans="1:10" ht="14" customHeight="1" x14ac:dyDescent="0.3">
      <c r="A391" s="4">
        <v>390</v>
      </c>
      <c r="B391" s="20">
        <v>3519</v>
      </c>
      <c r="C391" s="10">
        <v>6917886.6969999997</v>
      </c>
      <c r="D391" s="10">
        <v>55461.326999999997</v>
      </c>
      <c r="E391" s="7">
        <v>173.40299999999999</v>
      </c>
      <c r="F391" s="7">
        <v>2.0074000000000001</v>
      </c>
      <c r="G391" s="1"/>
      <c r="H391" s="1"/>
      <c r="I391" s="1"/>
      <c r="J391" s="1"/>
    </row>
    <row r="392" spans="1:10" ht="14" customHeight="1" x14ac:dyDescent="0.3">
      <c r="A392" s="4">
        <v>391</v>
      </c>
      <c r="B392" s="20">
        <v>3520</v>
      </c>
      <c r="C392" s="10">
        <v>6973521.4270000001</v>
      </c>
      <c r="D392" s="10">
        <v>55809.423000000003</v>
      </c>
      <c r="E392" s="7">
        <v>173.816</v>
      </c>
      <c r="F392" s="7">
        <v>2.0062000000000002</v>
      </c>
      <c r="G392" s="1"/>
      <c r="H392" s="1"/>
      <c r="I392" s="1"/>
      <c r="J392" s="1"/>
    </row>
    <row r="393" spans="1:10" ht="14" customHeight="1" x14ac:dyDescent="0.3">
      <c r="A393" s="4">
        <v>392</v>
      </c>
      <c r="B393" s="20">
        <v>3521</v>
      </c>
      <c r="C393" s="10">
        <v>7029504.6660000002</v>
      </c>
      <c r="D393" s="10">
        <v>56158.137999999999</v>
      </c>
      <c r="E393" s="7">
        <v>173.619</v>
      </c>
      <c r="F393" s="7">
        <v>2.0142000000000002</v>
      </c>
      <c r="G393" s="1"/>
      <c r="H393" s="1"/>
      <c r="I393" s="1"/>
      <c r="J393" s="1"/>
    </row>
    <row r="394" spans="1:10" ht="14" customHeight="1" x14ac:dyDescent="0.3">
      <c r="A394" s="4">
        <v>393</v>
      </c>
      <c r="B394" s="20">
        <v>3522</v>
      </c>
      <c r="C394" s="10">
        <v>7085836.4230000004</v>
      </c>
      <c r="D394" s="10">
        <v>56507.843999999997</v>
      </c>
      <c r="E394" s="7">
        <v>172.78899999999999</v>
      </c>
      <c r="F394" s="7">
        <v>2.0034000000000001</v>
      </c>
      <c r="G394" s="1"/>
      <c r="H394" s="1"/>
      <c r="I394" s="1"/>
      <c r="J394" s="1"/>
    </row>
    <row r="395" spans="1:10" ht="14" customHeight="1" x14ac:dyDescent="0.3">
      <c r="A395" s="4">
        <v>394</v>
      </c>
      <c r="B395" s="20">
        <v>3523</v>
      </c>
      <c r="C395" s="10">
        <v>7142517.0559999999</v>
      </c>
      <c r="D395" s="10">
        <v>56854.006000000001</v>
      </c>
      <c r="E395" s="7">
        <v>172.93600000000001</v>
      </c>
      <c r="F395" s="7">
        <v>2.0053999999999998</v>
      </c>
      <c r="G395" s="1"/>
      <c r="H395" s="1"/>
      <c r="I395" s="1"/>
      <c r="J395" s="1"/>
    </row>
    <row r="396" spans="1:10" ht="14" customHeight="1" x14ac:dyDescent="0.3">
      <c r="A396" s="4">
        <v>395</v>
      </c>
      <c r="B396" s="20">
        <v>3524</v>
      </c>
      <c r="C396" s="10">
        <v>7199543.9979999997</v>
      </c>
      <c r="D396" s="10">
        <v>57200.82</v>
      </c>
      <c r="E396" s="7">
        <v>175.446</v>
      </c>
      <c r="F396" s="7">
        <v>2.0043000000000002</v>
      </c>
      <c r="G396" s="1"/>
      <c r="H396" s="1"/>
      <c r="I396" s="1"/>
      <c r="J396" s="1"/>
    </row>
    <row r="397" spans="1:10" ht="14" customHeight="1" x14ac:dyDescent="0.3">
      <c r="A397" s="4">
        <v>396</v>
      </c>
      <c r="B397" s="20">
        <v>3525</v>
      </c>
      <c r="C397" s="10">
        <v>7256920.2640000004</v>
      </c>
      <c r="D397" s="10">
        <v>57552.463000000003</v>
      </c>
      <c r="E397" s="7">
        <v>173.95400000000001</v>
      </c>
      <c r="F397" s="7">
        <v>2.0013999999999998</v>
      </c>
      <c r="G397" s="1"/>
      <c r="H397" s="1"/>
      <c r="I397" s="1"/>
      <c r="J397" s="1"/>
    </row>
    <row r="398" spans="1:10" ht="14" customHeight="1" x14ac:dyDescent="0.3">
      <c r="A398" s="4">
        <v>397</v>
      </c>
      <c r="B398" s="20">
        <v>3526</v>
      </c>
      <c r="C398" s="10">
        <v>7314646.6809999999</v>
      </c>
      <c r="D398" s="10">
        <v>57900.616999999998</v>
      </c>
      <c r="E398" s="7">
        <v>172.84899999999999</v>
      </c>
      <c r="F398" s="7">
        <v>2.0209999999999999</v>
      </c>
      <c r="G398" s="1"/>
      <c r="H398" s="1"/>
      <c r="I398" s="1"/>
      <c r="J398" s="1"/>
    </row>
    <row r="399" spans="1:10" ht="14" customHeight="1" x14ac:dyDescent="0.3">
      <c r="A399" s="4">
        <v>398</v>
      </c>
      <c r="B399" s="20">
        <v>3527</v>
      </c>
      <c r="C399" s="10">
        <v>7372720.1469999999</v>
      </c>
      <c r="D399" s="10">
        <v>58249.945</v>
      </c>
      <c r="E399" s="7">
        <v>180.268</v>
      </c>
      <c r="F399" s="7">
        <v>1.9918</v>
      </c>
      <c r="G399" s="1"/>
      <c r="H399" s="1"/>
      <c r="I399" s="1"/>
      <c r="J399" s="1"/>
    </row>
    <row r="400" spans="1:10" ht="14" customHeight="1" x14ac:dyDescent="0.3">
      <c r="A400" s="4">
        <v>399</v>
      </c>
      <c r="B400" s="20">
        <v>3528</v>
      </c>
      <c r="C400" s="10">
        <v>7431150.3600000003</v>
      </c>
      <c r="D400" s="10">
        <v>58609.000999999997</v>
      </c>
      <c r="E400" s="7">
        <v>179.453</v>
      </c>
      <c r="F400" s="7">
        <v>2.0171000000000001</v>
      </c>
      <c r="G400" s="1"/>
      <c r="H400" s="1"/>
      <c r="I400" s="1"/>
      <c r="J400" s="1"/>
    </row>
    <row r="401" spans="1:10" ht="14" customHeight="1" x14ac:dyDescent="0.3">
      <c r="A401" s="4">
        <v>400</v>
      </c>
      <c r="B401" s="20">
        <v>3529</v>
      </c>
      <c r="C401" s="10">
        <v>7489938.8140000002</v>
      </c>
      <c r="D401" s="10">
        <v>58970.97</v>
      </c>
      <c r="E401" s="7">
        <v>185.06800000000001</v>
      </c>
      <c r="F401" s="7">
        <v>2.0142000000000002</v>
      </c>
      <c r="G401" s="1"/>
      <c r="H401" s="1"/>
      <c r="I401" s="1"/>
      <c r="J401" s="1"/>
    </row>
    <row r="402" spans="1:10" ht="14" customHeight="1" x14ac:dyDescent="0.3">
      <c r="A402" s="4">
        <v>401</v>
      </c>
      <c r="B402" s="20">
        <v>3530</v>
      </c>
      <c r="C402" s="10">
        <v>7549094.852</v>
      </c>
      <c r="D402" s="10">
        <v>59343.726000000002</v>
      </c>
      <c r="E402" s="7">
        <v>190.86</v>
      </c>
      <c r="F402" s="7">
        <v>1.9963</v>
      </c>
      <c r="G402" s="1"/>
      <c r="H402" s="1"/>
      <c r="I402" s="1"/>
      <c r="J402" s="1"/>
    </row>
    <row r="403" spans="1:10" ht="14" customHeight="1" x14ac:dyDescent="0.3">
      <c r="A403" s="4">
        <v>402</v>
      </c>
      <c r="B403" s="20">
        <v>3531</v>
      </c>
      <c r="C403" s="10">
        <v>7608629.4380000001</v>
      </c>
      <c r="D403" s="10">
        <v>59724.739000000001</v>
      </c>
      <c r="E403" s="7">
        <v>185.352</v>
      </c>
      <c r="F403" s="7">
        <v>2.0087000000000002</v>
      </c>
      <c r="G403" s="1"/>
      <c r="H403" s="1"/>
      <c r="I403" s="1"/>
      <c r="J403" s="1"/>
    </row>
    <row r="404" spans="1:10" ht="14" customHeight="1" x14ac:dyDescent="0.3">
      <c r="A404" s="4">
        <v>403</v>
      </c>
      <c r="B404" s="20">
        <v>3532</v>
      </c>
      <c r="C404" s="10">
        <v>7668539.5290000001</v>
      </c>
      <c r="D404" s="10">
        <v>60097.050999999999</v>
      </c>
      <c r="E404" s="7">
        <v>182.13900000000001</v>
      </c>
      <c r="F404" s="7">
        <v>2.0007000000000001</v>
      </c>
      <c r="G404" s="1"/>
      <c r="H404" s="1"/>
      <c r="I404" s="1"/>
      <c r="J404" s="1"/>
    </row>
    <row r="405" spans="1:10" ht="14" customHeight="1" x14ac:dyDescent="0.3">
      <c r="A405" s="4">
        <v>404</v>
      </c>
      <c r="B405" s="20">
        <v>3533</v>
      </c>
      <c r="C405" s="10">
        <v>7728818.7189999996</v>
      </c>
      <c r="D405" s="10">
        <v>60461.457999999999</v>
      </c>
      <c r="E405" s="7">
        <v>180.72900000000001</v>
      </c>
      <c r="F405" s="7">
        <v>2.012</v>
      </c>
      <c r="G405" s="1"/>
      <c r="H405" s="1"/>
      <c r="I405" s="1"/>
      <c r="J405" s="1"/>
    </row>
    <row r="406" spans="1:10" ht="14" customHeight="1" x14ac:dyDescent="0.3">
      <c r="A406" s="4">
        <v>405</v>
      </c>
      <c r="B406" s="20">
        <v>3534</v>
      </c>
      <c r="C406" s="10">
        <v>7789460.9060000004</v>
      </c>
      <c r="D406" s="10">
        <v>60825.08</v>
      </c>
      <c r="E406" s="7">
        <v>182.11199999999999</v>
      </c>
      <c r="F406" s="7">
        <v>2.0106999999999999</v>
      </c>
      <c r="G406" s="1"/>
      <c r="H406" s="1"/>
      <c r="I406" s="1"/>
      <c r="J406" s="1"/>
    </row>
    <row r="407" spans="1:10" ht="14" customHeight="1" x14ac:dyDescent="0.3">
      <c r="A407" s="4">
        <v>406</v>
      </c>
      <c r="B407" s="20">
        <v>3535</v>
      </c>
      <c r="C407" s="10">
        <v>7850468.0980000002</v>
      </c>
      <c r="D407" s="10">
        <v>61191.260999999999</v>
      </c>
      <c r="E407" s="7">
        <v>180.79900000000001</v>
      </c>
      <c r="F407" s="7">
        <v>2.0093999999999999</v>
      </c>
      <c r="G407" s="1"/>
      <c r="H407" s="1"/>
      <c r="I407" s="1"/>
      <c r="J407" s="1"/>
    </row>
    <row r="408" spans="1:10" ht="14" customHeight="1" x14ac:dyDescent="0.3">
      <c r="A408" s="4">
        <v>407</v>
      </c>
      <c r="B408" s="20">
        <v>3536</v>
      </c>
      <c r="C408" s="10">
        <v>7911840.1579999998</v>
      </c>
      <c r="D408" s="10">
        <v>61554.557999999997</v>
      </c>
      <c r="E408" s="7">
        <v>180.20500000000001</v>
      </c>
      <c r="F408" s="7">
        <v>2.0053999999999998</v>
      </c>
      <c r="G408" s="1"/>
      <c r="H408" s="1"/>
      <c r="I408" s="1"/>
      <c r="J408" s="1"/>
    </row>
    <row r="409" spans="1:10" ht="14" customHeight="1" x14ac:dyDescent="0.3">
      <c r="A409" s="4">
        <v>408</v>
      </c>
      <c r="B409" s="20">
        <v>3537</v>
      </c>
      <c r="C409" s="10">
        <v>7973574.9210000001</v>
      </c>
      <c r="D409" s="10">
        <v>61915.942000000003</v>
      </c>
      <c r="E409" s="7">
        <v>179.49799999999999</v>
      </c>
      <c r="F409" s="7">
        <v>2.0171000000000001</v>
      </c>
      <c r="G409" s="1"/>
      <c r="H409" s="1"/>
      <c r="I409" s="1"/>
      <c r="J409" s="1"/>
    </row>
    <row r="410" spans="1:10" ht="14" customHeight="1" x14ac:dyDescent="0.3">
      <c r="A410" s="4">
        <v>409</v>
      </c>
      <c r="B410" s="20">
        <v>3538</v>
      </c>
      <c r="C410" s="10">
        <v>8035670.3609999996</v>
      </c>
      <c r="D410" s="10">
        <v>62278.012999999999</v>
      </c>
      <c r="E410" s="7">
        <v>181.62700000000001</v>
      </c>
      <c r="F410" s="7">
        <v>2.0087999999999999</v>
      </c>
      <c r="G410" s="1"/>
      <c r="H410" s="1"/>
      <c r="I410" s="1"/>
      <c r="J410" s="1"/>
    </row>
    <row r="411" spans="1:10" ht="14" customHeight="1" x14ac:dyDescent="0.3">
      <c r="A411" s="4">
        <v>410</v>
      </c>
      <c r="B411" s="20">
        <v>3539</v>
      </c>
      <c r="C411" s="10">
        <v>8098130.0010000002</v>
      </c>
      <c r="D411" s="10">
        <v>62642.857000000004</v>
      </c>
      <c r="E411" s="7">
        <v>186.351</v>
      </c>
      <c r="F411" s="7">
        <v>2.0078</v>
      </c>
      <c r="G411" s="1"/>
      <c r="H411" s="1"/>
      <c r="I411" s="1"/>
      <c r="J411" s="1"/>
    </row>
    <row r="412" spans="1:10" ht="14" customHeight="1" x14ac:dyDescent="0.3">
      <c r="A412" s="4">
        <v>411</v>
      </c>
      <c r="B412" s="20">
        <v>3540</v>
      </c>
      <c r="C412" s="10">
        <v>8160959.2089999998</v>
      </c>
      <c r="D412" s="10">
        <v>63017.012000000002</v>
      </c>
      <c r="E412" s="7">
        <v>187.96</v>
      </c>
      <c r="F412" s="7">
        <v>2.0084</v>
      </c>
      <c r="G412" s="1"/>
      <c r="H412" s="1"/>
      <c r="I412" s="1"/>
      <c r="J412" s="1"/>
    </row>
    <row r="413" spans="1:10" ht="14" customHeight="1" x14ac:dyDescent="0.3">
      <c r="A413" s="4">
        <v>412</v>
      </c>
      <c r="B413" s="20">
        <v>3541</v>
      </c>
      <c r="C413" s="10">
        <v>8224164.1809999999</v>
      </c>
      <c r="D413" s="10">
        <v>63394.508999999998</v>
      </c>
      <c r="E413" s="7">
        <v>188.221</v>
      </c>
      <c r="F413" s="7">
        <v>2.0192000000000001</v>
      </c>
      <c r="G413" s="1"/>
      <c r="H413" s="1"/>
      <c r="I413" s="1"/>
      <c r="J413" s="1"/>
    </row>
    <row r="414" spans="1:10" ht="14" customHeight="1" x14ac:dyDescent="0.3">
      <c r="A414" s="4">
        <v>413</v>
      </c>
      <c r="B414" s="20">
        <v>3542</v>
      </c>
      <c r="C414" s="10">
        <v>8287746.9110000003</v>
      </c>
      <c r="D414" s="10">
        <v>63774.559000000001</v>
      </c>
      <c r="E414" s="7">
        <v>191.17599999999999</v>
      </c>
      <c r="F414" s="7">
        <v>2.0051000000000001</v>
      </c>
      <c r="G414" s="1"/>
      <c r="H414" s="1"/>
      <c r="I414" s="1"/>
      <c r="J414" s="1"/>
    </row>
    <row r="415" spans="1:10" ht="14" customHeight="1" x14ac:dyDescent="0.3">
      <c r="A415" s="4">
        <v>414</v>
      </c>
      <c r="B415" s="20">
        <v>3543</v>
      </c>
      <c r="C415" s="10">
        <v>8351712.6459999997</v>
      </c>
      <c r="D415" s="10">
        <v>64157.881999999998</v>
      </c>
      <c r="E415" s="7">
        <v>189.89400000000001</v>
      </c>
      <c r="F415" s="7">
        <v>2.0089000000000001</v>
      </c>
      <c r="G415" s="1"/>
      <c r="H415" s="1"/>
      <c r="I415" s="1"/>
      <c r="J415" s="1"/>
    </row>
    <row r="416" spans="1:10" ht="14" customHeight="1" x14ac:dyDescent="0.3">
      <c r="A416" s="4">
        <v>415</v>
      </c>
      <c r="B416" s="20">
        <v>3544</v>
      </c>
      <c r="C416" s="10">
        <v>8416060.4220000003</v>
      </c>
      <c r="D416" s="10">
        <v>64539.360999999997</v>
      </c>
      <c r="E416" s="7">
        <v>189.15299999999999</v>
      </c>
      <c r="F416" s="7">
        <v>2.0047999999999999</v>
      </c>
      <c r="G416" s="1"/>
      <c r="H416" s="1"/>
      <c r="I416" s="1"/>
      <c r="J416" s="1"/>
    </row>
    <row r="417" spans="1:10" ht="14" customHeight="1" x14ac:dyDescent="0.3">
      <c r="A417" s="4">
        <v>416</v>
      </c>
      <c r="B417" s="20">
        <v>3545</v>
      </c>
      <c r="C417" s="10">
        <v>8480788.9360000007</v>
      </c>
      <c r="D417" s="10">
        <v>64918.584000000003</v>
      </c>
      <c r="E417" s="7">
        <v>191.04499999999999</v>
      </c>
      <c r="F417" s="7">
        <v>2.0019</v>
      </c>
      <c r="G417" s="1"/>
      <c r="H417" s="1"/>
      <c r="I417" s="1"/>
      <c r="J417" s="1"/>
    </row>
    <row r="418" spans="1:10" ht="14" customHeight="1" x14ac:dyDescent="0.3">
      <c r="A418" s="4">
        <v>417</v>
      </c>
      <c r="B418" s="20">
        <v>3546</v>
      </c>
      <c r="C418" s="10">
        <v>8545898.5649999995</v>
      </c>
      <c r="D418" s="10">
        <v>65301.034</v>
      </c>
      <c r="E418" s="7">
        <v>189.387</v>
      </c>
      <c r="F418" s="7">
        <v>1.9996</v>
      </c>
      <c r="G418" s="1"/>
      <c r="H418" s="1"/>
      <c r="I418" s="1"/>
      <c r="J418" s="1"/>
    </row>
    <row r="419" spans="1:10" ht="14" customHeight="1" x14ac:dyDescent="0.3">
      <c r="A419" s="4">
        <v>418</v>
      </c>
      <c r="B419" s="20">
        <v>3547</v>
      </c>
      <c r="C419" s="10">
        <v>8611388.9859999996</v>
      </c>
      <c r="D419" s="10">
        <v>65679.733999999997</v>
      </c>
      <c r="E419" s="7">
        <v>189.196</v>
      </c>
      <c r="F419" s="7">
        <v>2.0276999999999998</v>
      </c>
      <c r="G419" s="1"/>
      <c r="H419" s="1"/>
      <c r="I419" s="1"/>
      <c r="J419" s="1"/>
    </row>
    <row r="420" spans="1:10" ht="14" customHeight="1" x14ac:dyDescent="0.3">
      <c r="A420" s="4">
        <v>419</v>
      </c>
      <c r="B420" s="20">
        <v>3548</v>
      </c>
      <c r="C420" s="10">
        <v>8677257.9159999993</v>
      </c>
      <c r="D420" s="10">
        <v>66063.362999999998</v>
      </c>
      <c r="E420" s="7">
        <v>196.44800000000001</v>
      </c>
      <c r="F420" s="7">
        <v>1.9987999999999999</v>
      </c>
      <c r="G420" s="1"/>
      <c r="H420" s="1"/>
      <c r="I420" s="1"/>
      <c r="J420" s="1"/>
    </row>
    <row r="421" spans="1:10" ht="14" customHeight="1" x14ac:dyDescent="0.3">
      <c r="A421" s="4">
        <v>420</v>
      </c>
      <c r="B421" s="20">
        <v>3549</v>
      </c>
      <c r="C421" s="10">
        <v>8743517.727</v>
      </c>
      <c r="D421" s="10">
        <v>66456.032000000007</v>
      </c>
      <c r="E421" s="7">
        <v>193.25800000000001</v>
      </c>
      <c r="F421" s="7">
        <v>2.0129000000000001</v>
      </c>
      <c r="G421" s="1"/>
      <c r="H421" s="1"/>
      <c r="I421" s="1"/>
      <c r="J421" s="1"/>
    </row>
    <row r="422" spans="1:10" ht="14" customHeight="1" x14ac:dyDescent="0.3">
      <c r="A422" s="4">
        <v>421</v>
      </c>
      <c r="B422" s="20">
        <v>3550</v>
      </c>
      <c r="C422" s="10">
        <v>8810167.0170000009</v>
      </c>
      <c r="D422" s="10">
        <v>66845.035000000003</v>
      </c>
      <c r="E422" s="7">
        <v>200.446</v>
      </c>
      <c r="F422" s="7">
        <v>2.0091000000000001</v>
      </c>
      <c r="G422" s="1"/>
      <c r="H422" s="1"/>
      <c r="I422" s="1"/>
      <c r="J422" s="1"/>
    </row>
    <row r="423" spans="1:10" ht="14" customHeight="1" x14ac:dyDescent="0.3">
      <c r="A423" s="4">
        <v>422</v>
      </c>
      <c r="B423" s="20">
        <v>3551</v>
      </c>
      <c r="C423" s="10">
        <v>8877212.4979999997</v>
      </c>
      <c r="D423" s="10">
        <v>67247.744999999995</v>
      </c>
      <c r="E423" s="7">
        <v>201.167</v>
      </c>
      <c r="F423" s="7">
        <v>2.0004</v>
      </c>
      <c r="G423" s="1"/>
      <c r="H423" s="1"/>
      <c r="I423" s="1"/>
      <c r="J423" s="1"/>
    </row>
    <row r="424" spans="1:10" ht="14" customHeight="1" x14ac:dyDescent="0.3">
      <c r="A424" s="5">
        <v>423</v>
      </c>
      <c r="B424" s="21">
        <v>3552</v>
      </c>
      <c r="C424" s="11">
        <v>8944661.4100000001</v>
      </c>
      <c r="D424" s="11">
        <v>67650.150999999998</v>
      </c>
      <c r="E424" s="8">
        <v>195.72499999999999</v>
      </c>
      <c r="F424" s="8">
        <v>2.0188000000000001</v>
      </c>
      <c r="G424" s="2"/>
      <c r="H424" s="2"/>
      <c r="I424" s="2"/>
      <c r="J424" s="2"/>
    </row>
    <row r="425" spans="1:10" ht="14" customHeight="1" x14ac:dyDescent="0.3">
      <c r="A425" s="4">
        <v>424</v>
      </c>
      <c r="B425" s="20">
        <v>3553</v>
      </c>
      <c r="C425" s="10">
        <v>9012507.2860000003</v>
      </c>
      <c r="D425" s="10">
        <v>68045.289999999994</v>
      </c>
      <c r="E425" s="7">
        <v>200.60300000000001</v>
      </c>
      <c r="F425" s="7">
        <v>2.0194999999999999</v>
      </c>
      <c r="G425" s="1"/>
      <c r="H425" s="1"/>
      <c r="I425" s="1"/>
      <c r="J425" s="1"/>
    </row>
    <row r="426" spans="1:10" ht="14" customHeight="1" x14ac:dyDescent="0.3">
      <c r="A426" s="4">
        <v>425</v>
      </c>
      <c r="B426" s="20">
        <v>3554</v>
      </c>
      <c r="C426" s="10">
        <v>9080753.1789999995</v>
      </c>
      <c r="D426" s="10">
        <v>68450.407000000007</v>
      </c>
      <c r="E426" s="7">
        <v>203.57599999999999</v>
      </c>
      <c r="F426" s="7">
        <v>2.0116999999999998</v>
      </c>
      <c r="G426" s="1"/>
      <c r="H426" s="1"/>
      <c r="I426" s="1"/>
      <c r="J426" s="1"/>
    </row>
    <row r="427" spans="1:10" ht="14" customHeight="1" x14ac:dyDescent="0.3">
      <c r="A427" s="4">
        <v>426</v>
      </c>
      <c r="B427" s="20">
        <v>3555</v>
      </c>
      <c r="C427" s="10">
        <v>9149407.1620000005</v>
      </c>
      <c r="D427" s="10">
        <v>68859.951000000001</v>
      </c>
      <c r="E427" s="7">
        <v>199.595</v>
      </c>
      <c r="F427" s="7">
        <v>2.0146999999999999</v>
      </c>
      <c r="G427" s="1"/>
      <c r="H427" s="1"/>
      <c r="I427" s="1"/>
      <c r="J427" s="1"/>
    </row>
    <row r="428" spans="1:10" ht="14" customHeight="1" x14ac:dyDescent="0.3">
      <c r="A428" s="4">
        <v>427</v>
      </c>
      <c r="B428" s="20">
        <v>3556</v>
      </c>
      <c r="C428" s="10">
        <v>9218466.7080000006</v>
      </c>
      <c r="D428" s="10">
        <v>69262.072</v>
      </c>
      <c r="E428" s="7">
        <v>202.56299999999999</v>
      </c>
      <c r="F428" s="7">
        <v>2.0024999999999999</v>
      </c>
      <c r="G428" s="1"/>
      <c r="H428" s="1"/>
      <c r="I428" s="1"/>
      <c r="J428" s="1"/>
    </row>
    <row r="429" spans="1:10" ht="14" customHeight="1" x14ac:dyDescent="0.3">
      <c r="A429" s="4">
        <v>428</v>
      </c>
      <c r="B429" s="20">
        <v>3557</v>
      </c>
      <c r="C429" s="10">
        <v>9287931.3430000003</v>
      </c>
      <c r="D429" s="10">
        <v>69667.698999999993</v>
      </c>
      <c r="E429" s="7">
        <v>200.57300000000001</v>
      </c>
      <c r="F429" s="7">
        <v>2.0028000000000001</v>
      </c>
      <c r="G429" s="1"/>
      <c r="H429" s="1"/>
      <c r="I429" s="1"/>
      <c r="J429" s="1"/>
    </row>
    <row r="430" spans="1:10" ht="14" customHeight="1" x14ac:dyDescent="0.3">
      <c r="A430" s="4">
        <v>429</v>
      </c>
      <c r="B430" s="20">
        <v>3558</v>
      </c>
      <c r="C430" s="10">
        <v>9357799.6150000002</v>
      </c>
      <c r="D430" s="10">
        <v>70069.399000000005</v>
      </c>
      <c r="E430" s="7">
        <v>200.35</v>
      </c>
      <c r="F430" s="7">
        <v>2.0124</v>
      </c>
      <c r="G430" s="1"/>
      <c r="H430" s="1"/>
      <c r="I430" s="1"/>
      <c r="J430" s="1"/>
    </row>
    <row r="431" spans="1:10" ht="14" customHeight="1" x14ac:dyDescent="0.3">
      <c r="A431" s="4">
        <v>430</v>
      </c>
      <c r="B431" s="20">
        <v>3559</v>
      </c>
      <c r="C431" s="10">
        <v>9428069.3640000001</v>
      </c>
      <c r="D431" s="10">
        <v>70472.588000000003</v>
      </c>
      <c r="E431" s="7">
        <v>204.43799999999999</v>
      </c>
      <c r="F431" s="7">
        <v>2.0234000000000001</v>
      </c>
      <c r="G431" s="1"/>
      <c r="H431" s="1"/>
      <c r="I431" s="1"/>
      <c r="J431" s="1"/>
    </row>
    <row r="432" spans="1:10" ht="14" customHeight="1" x14ac:dyDescent="0.3">
      <c r="A432" s="4">
        <v>431</v>
      </c>
      <c r="B432" s="20">
        <v>3560</v>
      </c>
      <c r="C432" s="10">
        <v>9498746.3900000006</v>
      </c>
      <c r="D432" s="10">
        <v>70886.258000000002</v>
      </c>
      <c r="E432" s="7">
        <v>209.86799999999999</v>
      </c>
      <c r="F432" s="7">
        <v>2.1503000000000001</v>
      </c>
      <c r="G432" s="1"/>
      <c r="H432" s="1"/>
      <c r="I432" s="1"/>
      <c r="J432" s="1"/>
    </row>
    <row r="433" spans="1:10" ht="14" customHeight="1" x14ac:dyDescent="0.3">
      <c r="A433" s="4">
        <v>432</v>
      </c>
      <c r="B433" s="20">
        <v>3561</v>
      </c>
      <c r="C433" s="10">
        <v>9569842.5160000008</v>
      </c>
      <c r="D433" s="10">
        <v>71337.538</v>
      </c>
      <c r="E433" s="7">
        <v>207.876</v>
      </c>
      <c r="F433" s="7">
        <v>2.0045999999999999</v>
      </c>
      <c r="G433" s="1"/>
      <c r="H433" s="1"/>
      <c r="I433" s="1"/>
      <c r="J433" s="1"/>
    </row>
    <row r="434" spans="1:10" ht="14" customHeight="1" x14ac:dyDescent="0.3">
      <c r="A434" s="4">
        <v>433</v>
      </c>
      <c r="B434" s="20">
        <v>3562</v>
      </c>
      <c r="C434" s="10">
        <v>9641387.9299999997</v>
      </c>
      <c r="D434" s="10">
        <v>71754.244999999995</v>
      </c>
      <c r="E434" s="7">
        <v>282.46199999999999</v>
      </c>
      <c r="F434" s="7">
        <v>1.9066000000000001</v>
      </c>
      <c r="G434" s="1"/>
      <c r="H434" s="1"/>
      <c r="I434" s="1"/>
      <c r="J434" s="1"/>
    </row>
    <row r="435" spans="1:10" ht="14" customHeight="1" x14ac:dyDescent="0.3">
      <c r="A435" s="4">
        <v>434</v>
      </c>
      <c r="B435" s="20">
        <v>3563</v>
      </c>
      <c r="C435" s="10">
        <v>9713424.6370000001</v>
      </c>
      <c r="D435" s="10">
        <v>72292.78</v>
      </c>
      <c r="E435" s="7">
        <v>210.608</v>
      </c>
      <c r="F435" s="7">
        <v>2.0257000000000001</v>
      </c>
      <c r="G435" s="1"/>
      <c r="H435" s="1"/>
      <c r="I435" s="1"/>
      <c r="J435" s="1"/>
    </row>
    <row r="436" spans="1:10" ht="14" customHeight="1" x14ac:dyDescent="0.3">
      <c r="A436" s="4">
        <v>435</v>
      </c>
      <c r="B436" s="20">
        <v>3564</v>
      </c>
      <c r="C436" s="10">
        <v>9785928.0250000004</v>
      </c>
      <c r="D436" s="10">
        <v>72719.406000000003</v>
      </c>
      <c r="E436" s="7">
        <v>217.98099999999999</v>
      </c>
      <c r="F436" s="7">
        <v>1.9964</v>
      </c>
      <c r="G436" s="1"/>
      <c r="H436" s="1"/>
      <c r="I436" s="1"/>
      <c r="J436" s="1"/>
    </row>
    <row r="437" spans="1:10" ht="14" customHeight="1" x14ac:dyDescent="0.3">
      <c r="A437" s="4">
        <v>436</v>
      </c>
      <c r="B437" s="20">
        <v>3565</v>
      </c>
      <c r="C437" s="10">
        <v>9858865.4120000005</v>
      </c>
      <c r="D437" s="10">
        <v>73154.577000000005</v>
      </c>
      <c r="E437" s="7">
        <v>209.815</v>
      </c>
      <c r="F437" s="7">
        <v>2.0133000000000001</v>
      </c>
      <c r="G437" s="1"/>
      <c r="H437" s="1"/>
      <c r="I437" s="1"/>
      <c r="J437" s="1"/>
    </row>
    <row r="438" spans="1:10" ht="14" customHeight="1" x14ac:dyDescent="0.3">
      <c r="A438" s="4">
        <v>437</v>
      </c>
      <c r="B438" s="20">
        <v>3566</v>
      </c>
      <c r="C438" s="10">
        <v>9932229.8039999995</v>
      </c>
      <c r="D438" s="10">
        <v>73577.005000000005</v>
      </c>
      <c r="E438" s="7">
        <v>212.99199999999999</v>
      </c>
      <c r="F438" s="7">
        <v>2.0223</v>
      </c>
      <c r="G438" s="1"/>
      <c r="H438" s="1"/>
      <c r="I438" s="1"/>
      <c r="J438" s="1"/>
    </row>
    <row r="439" spans="1:10" ht="14" customHeight="1" x14ac:dyDescent="0.3">
      <c r="A439" s="4">
        <v>438</v>
      </c>
      <c r="B439" s="20">
        <v>3567</v>
      </c>
      <c r="C439" s="10">
        <v>10006019.801000001</v>
      </c>
      <c r="D439" s="10">
        <v>74007.744999999995</v>
      </c>
      <c r="E439" s="7">
        <v>218.27699999999999</v>
      </c>
      <c r="F439" s="7">
        <v>2.0137</v>
      </c>
      <c r="G439" s="1"/>
      <c r="H439" s="1"/>
      <c r="I439" s="1"/>
      <c r="J439" s="1"/>
    </row>
    <row r="440" spans="1:10" ht="14" customHeight="1" x14ac:dyDescent="0.3">
      <c r="A440" s="4">
        <v>439</v>
      </c>
      <c r="B440" s="20">
        <v>3568</v>
      </c>
      <c r="C440" s="10">
        <v>10080245.823000001</v>
      </c>
      <c r="D440" s="10">
        <v>74447.285000000003</v>
      </c>
      <c r="E440" s="7">
        <v>219.655</v>
      </c>
      <c r="F440" s="7">
        <v>2.0110000000000001</v>
      </c>
      <c r="G440" s="1"/>
      <c r="H440" s="1"/>
      <c r="I440" s="1"/>
      <c r="J440" s="1"/>
    </row>
    <row r="441" spans="1:10" ht="14" customHeight="1" x14ac:dyDescent="0.3">
      <c r="A441" s="4">
        <v>440</v>
      </c>
      <c r="B441" s="20">
        <v>3569</v>
      </c>
      <c r="C441" s="10">
        <v>10154912.763</v>
      </c>
      <c r="D441" s="10">
        <v>74889.019</v>
      </c>
      <c r="E441" s="7">
        <v>226.876</v>
      </c>
      <c r="F441" s="7">
        <v>2.0219</v>
      </c>
      <c r="G441" s="1"/>
      <c r="H441" s="1"/>
      <c r="I441" s="1"/>
      <c r="J441" s="1"/>
    </row>
    <row r="442" spans="1:10" ht="14" customHeight="1" x14ac:dyDescent="0.3">
      <c r="A442" s="4">
        <v>441</v>
      </c>
      <c r="B442" s="20">
        <v>3570</v>
      </c>
      <c r="C442" s="10">
        <v>10230028.658</v>
      </c>
      <c r="D442" s="10">
        <v>75347.75</v>
      </c>
      <c r="E442" s="7">
        <v>234.49</v>
      </c>
      <c r="F442" s="7">
        <v>1.9875</v>
      </c>
      <c r="G442" s="1"/>
      <c r="H442" s="1"/>
      <c r="I442" s="1"/>
      <c r="J442" s="1"/>
    </row>
    <row r="443" spans="1:10" ht="14" customHeight="1" x14ac:dyDescent="0.3">
      <c r="A443" s="4">
        <v>442</v>
      </c>
      <c r="B443" s="20">
        <v>3571</v>
      </c>
      <c r="C443" s="10">
        <v>10305610.898</v>
      </c>
      <c r="D443" s="10">
        <v>75813.807000000001</v>
      </c>
      <c r="E443" s="7">
        <v>228.184</v>
      </c>
      <c r="F443" s="7">
        <v>2.0169000000000001</v>
      </c>
      <c r="G443" s="1"/>
      <c r="H443" s="1"/>
      <c r="I443" s="1"/>
      <c r="J443" s="1"/>
    </row>
    <row r="444" spans="1:10" ht="14" customHeight="1" x14ac:dyDescent="0.3">
      <c r="A444" s="4">
        <v>443</v>
      </c>
      <c r="B444" s="20">
        <v>3572</v>
      </c>
      <c r="C444" s="10">
        <v>10381652.889</v>
      </c>
      <c r="D444" s="10">
        <v>76274.024000000005</v>
      </c>
      <c r="E444" s="7">
        <v>227.952</v>
      </c>
      <c r="F444" s="7">
        <v>2.0066000000000002</v>
      </c>
      <c r="G444" s="1"/>
      <c r="H444" s="1"/>
      <c r="I444" s="1"/>
      <c r="J444" s="1"/>
    </row>
    <row r="445" spans="1:10" ht="14" customHeight="1" x14ac:dyDescent="0.3">
      <c r="A445" s="4">
        <v>444</v>
      </c>
      <c r="B445" s="20">
        <v>3573</v>
      </c>
      <c r="C445" s="10">
        <v>10458154.865</v>
      </c>
      <c r="D445" s="10">
        <v>76731.430999999997</v>
      </c>
      <c r="E445" s="7">
        <v>224.19399999999999</v>
      </c>
      <c r="F445" s="7">
        <v>2.0007000000000001</v>
      </c>
      <c r="G445" s="1"/>
      <c r="H445" s="1"/>
      <c r="I445" s="1"/>
      <c r="J445" s="1"/>
    </row>
    <row r="446" spans="1:10" ht="14" customHeight="1" x14ac:dyDescent="0.3">
      <c r="A446" s="4">
        <v>445</v>
      </c>
      <c r="B446" s="20">
        <v>3574</v>
      </c>
      <c r="C446" s="10">
        <v>10535110.49</v>
      </c>
      <c r="D446" s="10">
        <v>77179.985000000001</v>
      </c>
      <c r="E446" s="7">
        <v>221.73699999999999</v>
      </c>
      <c r="F446" s="7">
        <v>2.0047000000000001</v>
      </c>
      <c r="G446" s="1"/>
      <c r="H446" s="1"/>
      <c r="I446" s="1"/>
      <c r="J446" s="1"/>
    </row>
    <row r="447" spans="1:10" ht="14" customHeight="1" x14ac:dyDescent="0.3">
      <c r="A447" s="4">
        <v>446</v>
      </c>
      <c r="B447" s="20">
        <v>3575</v>
      </c>
      <c r="C447" s="10">
        <v>10612512.211999999</v>
      </c>
      <c r="D447" s="10">
        <v>77624.493000000002</v>
      </c>
      <c r="E447" s="7">
        <v>218.00899999999999</v>
      </c>
      <c r="F447" s="7">
        <v>2.0127999999999999</v>
      </c>
      <c r="G447" s="1"/>
      <c r="H447" s="1"/>
      <c r="I447" s="1"/>
      <c r="J447" s="1"/>
    </row>
    <row r="448" spans="1:10" ht="14" customHeight="1" x14ac:dyDescent="0.3">
      <c r="A448" s="4">
        <v>447</v>
      </c>
      <c r="B448" s="20">
        <v>3576</v>
      </c>
      <c r="C448" s="10">
        <v>10690354.714</v>
      </c>
      <c r="D448" s="10">
        <v>78063.305999999997</v>
      </c>
      <c r="E448" s="7">
        <v>219.291</v>
      </c>
      <c r="F448" s="7">
        <v>2.0238999999999998</v>
      </c>
      <c r="G448" s="1"/>
      <c r="H448" s="1"/>
      <c r="I448" s="1"/>
      <c r="J448" s="1"/>
    </row>
    <row r="449" spans="1:10" ht="14" customHeight="1" x14ac:dyDescent="0.3">
      <c r="A449" s="4">
        <v>448</v>
      </c>
      <c r="B449" s="20">
        <v>3577</v>
      </c>
      <c r="C449" s="10">
        <v>10768637.311000001</v>
      </c>
      <c r="D449" s="10">
        <v>78507.135999999999</v>
      </c>
      <c r="E449" s="7">
        <v>228.09100000000001</v>
      </c>
      <c r="F449" s="7">
        <v>2.0142000000000002</v>
      </c>
      <c r="G449" s="1"/>
      <c r="H449" s="1"/>
      <c r="I449" s="1"/>
      <c r="J449" s="1"/>
    </row>
    <row r="450" spans="1:10" ht="14" customHeight="1" x14ac:dyDescent="0.3">
      <c r="A450" s="4">
        <v>449</v>
      </c>
      <c r="B450" s="20">
        <v>3578</v>
      </c>
      <c r="C450" s="10">
        <v>10847372.538000001</v>
      </c>
      <c r="D450" s="10">
        <v>78966.557000000001</v>
      </c>
      <c r="E450" s="7">
        <v>224.18100000000001</v>
      </c>
      <c r="F450" s="7">
        <v>2.0217000000000001</v>
      </c>
      <c r="G450" s="1"/>
      <c r="H450" s="1"/>
      <c r="I450" s="1"/>
      <c r="J450" s="1"/>
    </row>
    <row r="451" spans="1:10" ht="14" customHeight="1" x14ac:dyDescent="0.3">
      <c r="A451" s="4">
        <v>450</v>
      </c>
      <c r="B451" s="20">
        <v>3579</v>
      </c>
      <c r="C451" s="10">
        <v>10926563.276000001</v>
      </c>
      <c r="D451" s="10">
        <v>79419.782000000007</v>
      </c>
      <c r="E451" s="7">
        <v>240.45400000000001</v>
      </c>
      <c r="F451" s="7">
        <v>1.9823999999999999</v>
      </c>
      <c r="G451" s="1"/>
      <c r="H451" s="1"/>
      <c r="I451" s="1"/>
      <c r="J451" s="1"/>
    </row>
    <row r="452" spans="1:10" ht="14" customHeight="1" x14ac:dyDescent="0.3">
      <c r="A452" s="4">
        <v>451</v>
      </c>
      <c r="B452" s="20">
        <v>3580</v>
      </c>
      <c r="C452" s="10">
        <v>11006223.512</v>
      </c>
      <c r="D452" s="10">
        <v>79896.447</v>
      </c>
      <c r="E452" s="7">
        <v>237.61799999999999</v>
      </c>
      <c r="F452" s="7">
        <v>2.0026999999999999</v>
      </c>
      <c r="G452" s="1"/>
      <c r="H452" s="1"/>
      <c r="I452" s="1"/>
      <c r="J452" s="1"/>
    </row>
    <row r="453" spans="1:10" ht="14" customHeight="1" x14ac:dyDescent="0.3">
      <c r="A453" s="4">
        <v>452</v>
      </c>
      <c r="B453" s="20">
        <v>3581</v>
      </c>
      <c r="C453" s="10">
        <v>11086357.577</v>
      </c>
      <c r="D453" s="10">
        <v>80372.335999999996</v>
      </c>
      <c r="E453" s="7">
        <v>227.52099999999999</v>
      </c>
      <c r="F453" s="7">
        <v>1.9997</v>
      </c>
      <c r="G453" s="1"/>
      <c r="H453" s="1"/>
      <c r="I453" s="1"/>
      <c r="J453" s="1"/>
    </row>
    <row r="454" spans="1:10" ht="14" customHeight="1" x14ac:dyDescent="0.3">
      <c r="A454" s="4">
        <v>453</v>
      </c>
      <c r="B454" s="20">
        <v>3582</v>
      </c>
      <c r="C454" s="10">
        <v>11166957.434</v>
      </c>
      <c r="D454" s="10">
        <v>80827.312999999995</v>
      </c>
      <c r="E454" s="7">
        <v>222.465</v>
      </c>
      <c r="F454" s="7">
        <v>2.0146999999999999</v>
      </c>
      <c r="G454" s="1"/>
      <c r="H454" s="1"/>
      <c r="I454" s="1"/>
      <c r="J454" s="1"/>
    </row>
    <row r="455" spans="1:10" ht="14" customHeight="1" x14ac:dyDescent="0.3">
      <c r="A455" s="4">
        <v>454</v>
      </c>
      <c r="B455" s="20">
        <v>3583</v>
      </c>
      <c r="C455" s="10">
        <v>11248007.211999999</v>
      </c>
      <c r="D455" s="10">
        <v>81275.510999999999</v>
      </c>
      <c r="E455" s="7">
        <v>223.078</v>
      </c>
      <c r="F455" s="7">
        <v>2.0183</v>
      </c>
      <c r="G455" s="1"/>
      <c r="H455" s="1"/>
      <c r="I455" s="1"/>
      <c r="J455" s="1"/>
    </row>
    <row r="456" spans="1:10" ht="14" customHeight="1" x14ac:dyDescent="0.3">
      <c r="A456" s="4">
        <v>455</v>
      </c>
      <c r="B456" s="20">
        <v>3584</v>
      </c>
      <c r="C456" s="10">
        <v>11329505.801000001</v>
      </c>
      <c r="D456" s="10">
        <v>81725.752999999997</v>
      </c>
      <c r="E456" s="7">
        <v>223.233</v>
      </c>
      <c r="F456" s="7">
        <v>2.0207000000000002</v>
      </c>
      <c r="G456" s="1"/>
      <c r="H456" s="1"/>
      <c r="I456" s="1"/>
      <c r="J456" s="1"/>
    </row>
    <row r="457" spans="1:10" ht="14" customHeight="1" x14ac:dyDescent="0.3">
      <c r="A457" s="4">
        <v>456</v>
      </c>
      <c r="B457" s="20">
        <v>3585</v>
      </c>
      <c r="C457" s="10">
        <v>11411454.787</v>
      </c>
      <c r="D457" s="10">
        <v>82176.835999999996</v>
      </c>
      <c r="E457" s="7">
        <v>223.596</v>
      </c>
      <c r="F457" s="7">
        <v>2.0099</v>
      </c>
      <c r="G457" s="1"/>
      <c r="H457" s="1"/>
      <c r="I457" s="1"/>
      <c r="J457" s="1"/>
    </row>
    <row r="458" spans="1:10" ht="14" customHeight="1" x14ac:dyDescent="0.3">
      <c r="A458" s="4">
        <v>457</v>
      </c>
      <c r="B458" s="20">
        <v>3586</v>
      </c>
      <c r="C458" s="10">
        <v>11493855.219000001</v>
      </c>
      <c r="D458" s="10">
        <v>82626.235000000001</v>
      </c>
      <c r="E458" s="7">
        <v>223.96799999999999</v>
      </c>
      <c r="F458" s="7">
        <v>2.0108999999999999</v>
      </c>
      <c r="G458" s="1"/>
      <c r="H458" s="1"/>
      <c r="I458" s="1"/>
      <c r="J458" s="1"/>
    </row>
    <row r="459" spans="1:10" ht="14" customHeight="1" x14ac:dyDescent="0.3">
      <c r="A459" s="4">
        <v>458</v>
      </c>
      <c r="B459" s="20">
        <v>3587</v>
      </c>
      <c r="C459" s="10">
        <v>11576705.422</v>
      </c>
      <c r="D459" s="10">
        <v>83076.61</v>
      </c>
      <c r="E459" s="7">
        <v>227.215</v>
      </c>
      <c r="F459" s="7">
        <v>2.0114000000000001</v>
      </c>
      <c r="G459" s="1"/>
      <c r="H459" s="1"/>
      <c r="I459" s="1"/>
      <c r="J459" s="1"/>
    </row>
    <row r="460" spans="1:10" ht="14" customHeight="1" x14ac:dyDescent="0.3">
      <c r="A460" s="4">
        <v>459</v>
      </c>
      <c r="B460" s="20">
        <v>3588</v>
      </c>
      <c r="C460" s="10">
        <v>11660009.247</v>
      </c>
      <c r="D460" s="10">
        <v>83533.623999999996</v>
      </c>
      <c r="E460" s="7">
        <v>233.23599999999999</v>
      </c>
      <c r="F460" s="7">
        <v>2.0181</v>
      </c>
      <c r="G460" s="1"/>
      <c r="H460" s="1"/>
      <c r="I460" s="1"/>
      <c r="J460" s="1"/>
    </row>
    <row r="461" spans="1:10" ht="14" customHeight="1" x14ac:dyDescent="0.3">
      <c r="A461" s="4">
        <v>460</v>
      </c>
      <c r="B461" s="20">
        <v>3589</v>
      </c>
      <c r="C461" s="10">
        <v>11743776.107000001</v>
      </c>
      <c r="D461" s="10">
        <v>84004.32</v>
      </c>
      <c r="E461" s="7">
        <v>241.48599999999999</v>
      </c>
      <c r="F461" s="7">
        <v>2.0274999999999999</v>
      </c>
      <c r="G461" s="1"/>
      <c r="H461" s="1"/>
      <c r="I461" s="1"/>
      <c r="J461" s="1"/>
    </row>
    <row r="462" spans="1:10" ht="14" customHeight="1" x14ac:dyDescent="0.3">
      <c r="A462" s="4">
        <v>461</v>
      </c>
      <c r="B462" s="20">
        <v>3590</v>
      </c>
      <c r="C462" s="10">
        <v>11828021.913000001</v>
      </c>
      <c r="D462" s="10">
        <v>84493.929000000004</v>
      </c>
      <c r="E462" s="7">
        <v>594.971</v>
      </c>
      <c r="F462" s="7">
        <v>1.7372000000000001</v>
      </c>
      <c r="G462" s="1"/>
      <c r="H462" s="1"/>
      <c r="I462" s="1"/>
      <c r="J462" s="1"/>
    </row>
    <row r="463" spans="1:10" ht="14" customHeight="1" x14ac:dyDescent="0.3">
      <c r="A463" s="4">
        <v>462</v>
      </c>
      <c r="B463" s="20">
        <v>3591</v>
      </c>
      <c r="C463" s="10">
        <v>11913110.812999999</v>
      </c>
      <c r="D463" s="10">
        <v>85527.532000000007</v>
      </c>
      <c r="E463" s="7">
        <v>253.59700000000001</v>
      </c>
      <c r="F463" s="7">
        <v>2.0078999999999998</v>
      </c>
      <c r="G463" s="1"/>
      <c r="H463" s="1"/>
      <c r="I463" s="1"/>
      <c r="J463" s="1"/>
    </row>
    <row r="464" spans="1:10" ht="14" customHeight="1" x14ac:dyDescent="0.3">
      <c r="A464" s="4">
        <v>463</v>
      </c>
      <c r="B464" s="20">
        <v>3592</v>
      </c>
      <c r="C464" s="10">
        <v>11998891.942</v>
      </c>
      <c r="D464" s="10">
        <v>86036.740999999995</v>
      </c>
      <c r="E464" s="7">
        <v>252.93199999999999</v>
      </c>
      <c r="F464" s="7">
        <v>2.0118</v>
      </c>
      <c r="G464" s="1"/>
      <c r="H464" s="1"/>
      <c r="I464" s="1"/>
      <c r="J464" s="1"/>
    </row>
    <row r="465" spans="1:10" ht="14" customHeight="1" x14ac:dyDescent="0.3">
      <c r="A465" s="4">
        <v>464</v>
      </c>
      <c r="B465" s="20">
        <v>3593</v>
      </c>
      <c r="C465" s="10">
        <v>12085181.615</v>
      </c>
      <c r="D465" s="10">
        <v>86545.581000000006</v>
      </c>
      <c r="E465" s="7">
        <v>251.434</v>
      </c>
      <c r="F465" s="7">
        <v>2.0072999999999999</v>
      </c>
      <c r="G465" s="1"/>
      <c r="H465" s="1"/>
      <c r="I465" s="1"/>
      <c r="J465" s="1"/>
    </row>
    <row r="466" spans="1:10" ht="14" customHeight="1" x14ac:dyDescent="0.3">
      <c r="A466" s="4">
        <v>465</v>
      </c>
      <c r="B466" s="20">
        <v>3594</v>
      </c>
      <c r="C466" s="10">
        <v>12171978.630000001</v>
      </c>
      <c r="D466" s="10">
        <v>87050.274999999994</v>
      </c>
      <c r="E466" s="7">
        <v>240.21700000000001</v>
      </c>
      <c r="F466" s="7">
        <v>2.02</v>
      </c>
      <c r="G466" s="1"/>
      <c r="H466" s="1"/>
      <c r="I466" s="1"/>
      <c r="J466" s="1"/>
    </row>
    <row r="467" spans="1:10" ht="14" customHeight="1" x14ac:dyDescent="0.3">
      <c r="A467" s="4">
        <v>466</v>
      </c>
      <c r="B467" s="20">
        <v>3595</v>
      </c>
      <c r="C467" s="10">
        <v>12259269.122</v>
      </c>
      <c r="D467" s="10">
        <v>87535.504000000001</v>
      </c>
      <c r="E467" s="7">
        <v>238.636</v>
      </c>
      <c r="F467" s="7">
        <v>2.0156999999999998</v>
      </c>
      <c r="G467" s="1"/>
      <c r="H467" s="1"/>
      <c r="I467" s="1"/>
      <c r="J467" s="1"/>
    </row>
    <row r="468" spans="1:10" ht="14" customHeight="1" x14ac:dyDescent="0.3">
      <c r="A468" s="4">
        <v>467</v>
      </c>
      <c r="B468" s="20">
        <v>3596</v>
      </c>
      <c r="C468" s="10">
        <v>12347043.262</v>
      </c>
      <c r="D468" s="10">
        <v>88016.513000000006</v>
      </c>
      <c r="E468" s="7">
        <v>238.637</v>
      </c>
      <c r="F468" s="7">
        <v>2.0272999999999999</v>
      </c>
      <c r="G468" s="1"/>
      <c r="H468" s="1"/>
      <c r="I468" s="1"/>
      <c r="J468" s="1"/>
    </row>
    <row r="469" spans="1:10" ht="14" customHeight="1" x14ac:dyDescent="0.3">
      <c r="A469" s="4">
        <v>468</v>
      </c>
      <c r="B469" s="20">
        <v>3597</v>
      </c>
      <c r="C469" s="10">
        <v>12435298.412</v>
      </c>
      <c r="D469" s="10">
        <v>88500.312999999995</v>
      </c>
      <c r="E469" s="7">
        <v>259.90100000000001</v>
      </c>
      <c r="F469" s="7">
        <v>2.0377000000000001</v>
      </c>
      <c r="G469" s="1"/>
      <c r="H469" s="1"/>
      <c r="I469" s="1"/>
      <c r="J469" s="1"/>
    </row>
    <row r="470" spans="1:10" ht="14" customHeight="1" x14ac:dyDescent="0.3">
      <c r="A470" s="4">
        <v>469</v>
      </c>
      <c r="B470" s="20">
        <v>3598</v>
      </c>
      <c r="C470" s="10">
        <v>12524058.626</v>
      </c>
      <c r="D470" s="10">
        <v>89029.91</v>
      </c>
      <c r="E470" s="7">
        <v>252.21700000000001</v>
      </c>
      <c r="F470" s="7">
        <v>2.0253999999999999</v>
      </c>
      <c r="G470" s="1"/>
      <c r="H470" s="1"/>
      <c r="I470" s="1"/>
      <c r="J470" s="1"/>
    </row>
    <row r="471" spans="1:10" ht="14" customHeight="1" x14ac:dyDescent="0.3">
      <c r="A471" s="4">
        <v>470</v>
      </c>
      <c r="B471" s="20">
        <v>3599</v>
      </c>
      <c r="C471" s="10">
        <v>12613340.753</v>
      </c>
      <c r="D471" s="10">
        <v>89540.752999999997</v>
      </c>
      <c r="E471" s="7">
        <v>263.15899999999999</v>
      </c>
      <c r="F471" s="7">
        <v>2.0598000000000001</v>
      </c>
      <c r="G471" s="1"/>
      <c r="H471" s="1"/>
      <c r="I471" s="1"/>
      <c r="J471" s="1"/>
    </row>
    <row r="472" spans="1:10" ht="14" customHeight="1" x14ac:dyDescent="0.3">
      <c r="A472" s="4">
        <v>471</v>
      </c>
      <c r="B472" s="20">
        <v>3600</v>
      </c>
      <c r="C472" s="10">
        <v>12703144.664999999</v>
      </c>
      <c r="D472" s="10">
        <v>90082.808000000005</v>
      </c>
      <c r="E472" s="7">
        <v>292.29300000000001</v>
      </c>
      <c r="F472" s="7">
        <v>1.9843</v>
      </c>
      <c r="G472" s="1"/>
      <c r="H472" s="1"/>
      <c r="I472" s="1"/>
      <c r="J472" s="1"/>
    </row>
    <row r="473" spans="1:10" ht="14" customHeight="1" x14ac:dyDescent="0.3">
      <c r="A473" s="4">
        <v>472</v>
      </c>
      <c r="B473" s="20">
        <v>3601</v>
      </c>
      <c r="C473" s="10">
        <v>12793519.766000001</v>
      </c>
      <c r="D473" s="10">
        <v>90662.812999999995</v>
      </c>
      <c r="E473" s="7">
        <v>257.58300000000003</v>
      </c>
      <c r="F473" s="7">
        <v>1.9908999999999999</v>
      </c>
      <c r="G473" s="1"/>
      <c r="H473" s="1"/>
      <c r="I473" s="1"/>
      <c r="J473" s="1"/>
    </row>
    <row r="474" spans="1:10" ht="14" customHeight="1" x14ac:dyDescent="0.3">
      <c r="A474" s="4">
        <v>473</v>
      </c>
      <c r="B474" s="20">
        <v>3602</v>
      </c>
      <c r="C474" s="10">
        <v>12884440.162</v>
      </c>
      <c r="D474" s="10">
        <v>91175.646999999997</v>
      </c>
      <c r="E474" s="7">
        <v>239.10400000000001</v>
      </c>
      <c r="F474" s="7">
        <v>1.9963</v>
      </c>
      <c r="G474" s="1"/>
      <c r="H474" s="1"/>
      <c r="I474" s="1"/>
      <c r="J474" s="1"/>
    </row>
    <row r="475" spans="1:10" ht="14" customHeight="1" x14ac:dyDescent="0.3">
      <c r="A475" s="4">
        <v>474</v>
      </c>
      <c r="B475" s="20">
        <v>3603</v>
      </c>
      <c r="C475" s="10">
        <v>12975854.913000001</v>
      </c>
      <c r="D475" s="10">
        <v>91652.960999999996</v>
      </c>
      <c r="E475" s="7">
        <v>269.738</v>
      </c>
      <c r="F475" s="7">
        <v>1.9464999999999999</v>
      </c>
      <c r="G475" s="1"/>
      <c r="H475" s="1"/>
      <c r="I475" s="1"/>
      <c r="J475" s="1"/>
    </row>
    <row r="476" spans="1:10" ht="14" customHeight="1" x14ac:dyDescent="0.3">
      <c r="A476" s="4">
        <v>475</v>
      </c>
      <c r="B476" s="20">
        <v>3604</v>
      </c>
      <c r="C476" s="10">
        <v>13067777.612</v>
      </c>
      <c r="D476" s="10">
        <v>92177.994999999995</v>
      </c>
      <c r="E476" s="7">
        <v>273.99700000000001</v>
      </c>
      <c r="F476" s="7">
        <v>1.8243</v>
      </c>
      <c r="G476" s="1"/>
      <c r="H476" s="1"/>
      <c r="I476" s="1"/>
      <c r="J476" s="1"/>
    </row>
    <row r="477" spans="1:10" ht="14" customHeight="1" x14ac:dyDescent="0.3">
      <c r="A477" s="4">
        <v>476</v>
      </c>
      <c r="B477" s="20">
        <v>3605</v>
      </c>
      <c r="C477" s="10">
        <v>13160229.604</v>
      </c>
      <c r="D477" s="10">
        <v>92677.845000000001</v>
      </c>
      <c r="E477" s="7">
        <v>254.37299999999999</v>
      </c>
      <c r="F477" s="7">
        <v>2.1181000000000001</v>
      </c>
      <c r="G477" s="1"/>
      <c r="H477" s="1"/>
      <c r="I477" s="1"/>
      <c r="J477" s="1"/>
    </row>
    <row r="478" spans="1:10" ht="14" customHeight="1" x14ac:dyDescent="0.3">
      <c r="A478" s="4">
        <v>477</v>
      </c>
      <c r="B478" s="20">
        <v>3606</v>
      </c>
      <c r="C478" s="10">
        <v>13253161.822000001</v>
      </c>
      <c r="D478" s="10">
        <v>93216.642999999996</v>
      </c>
      <c r="E478" s="7">
        <v>285.36399999999998</v>
      </c>
      <c r="F478" s="7">
        <v>2.1661999999999999</v>
      </c>
      <c r="G478" s="1"/>
      <c r="H478" s="1"/>
      <c r="I478" s="1"/>
      <c r="J478" s="1"/>
    </row>
    <row r="479" spans="1:10" ht="14" customHeight="1" x14ac:dyDescent="0.3">
      <c r="A479" s="4">
        <v>478</v>
      </c>
      <c r="B479" s="20">
        <v>3607</v>
      </c>
      <c r="C479" s="10">
        <v>13346663.829</v>
      </c>
      <c r="D479" s="10">
        <v>93834.792000000001</v>
      </c>
      <c r="E479" s="7">
        <v>381.56599999999997</v>
      </c>
      <c r="F479" s="7">
        <v>1.8466</v>
      </c>
      <c r="G479" s="1"/>
      <c r="H479" s="1"/>
      <c r="I479" s="1"/>
      <c r="J479" s="1"/>
    </row>
    <row r="480" spans="1:10" ht="14" customHeight="1" x14ac:dyDescent="0.3">
      <c r="A480" s="4">
        <v>479</v>
      </c>
      <c r="B480" s="20">
        <v>3608</v>
      </c>
      <c r="C480" s="10">
        <v>13440880.187000001</v>
      </c>
      <c r="D480" s="10">
        <v>94539.392999999996</v>
      </c>
      <c r="E480" s="7">
        <v>253.393</v>
      </c>
      <c r="F480" s="7">
        <v>1.9588000000000001</v>
      </c>
      <c r="G480" s="1"/>
      <c r="H480" s="1"/>
      <c r="I480" s="1"/>
      <c r="J480" s="1"/>
    </row>
    <row r="481" spans="1:10" ht="14" customHeight="1" x14ac:dyDescent="0.3">
      <c r="A481" s="4">
        <v>480</v>
      </c>
      <c r="B481" s="20">
        <v>3609</v>
      </c>
      <c r="C481" s="10">
        <v>13535672.972999999</v>
      </c>
      <c r="D481" s="10">
        <v>95035.739000000001</v>
      </c>
      <c r="E481" s="7">
        <v>253.333</v>
      </c>
      <c r="F481" s="7">
        <v>2.2885</v>
      </c>
      <c r="G481" s="1"/>
      <c r="H481" s="1"/>
      <c r="I481" s="1"/>
      <c r="J481" s="1"/>
    </row>
    <row r="482" spans="1:10" ht="14" customHeight="1" x14ac:dyDescent="0.3">
      <c r="A482" s="4">
        <v>481</v>
      </c>
      <c r="B482" s="20">
        <v>3610</v>
      </c>
      <c r="C482" s="10">
        <v>13630962.045</v>
      </c>
      <c r="D482" s="10">
        <v>95615.498999999996</v>
      </c>
      <c r="E482" s="7">
        <v>275.42500000000001</v>
      </c>
      <c r="F482" s="7">
        <v>1.9409000000000001</v>
      </c>
      <c r="G482" s="1"/>
      <c r="H482" s="1"/>
      <c r="I482" s="1"/>
      <c r="J482" s="1"/>
    </row>
    <row r="483" spans="1:10" ht="14" customHeight="1" x14ac:dyDescent="0.3">
      <c r="A483" s="4">
        <v>482</v>
      </c>
      <c r="B483" s="20">
        <v>3611</v>
      </c>
      <c r="C483" s="10">
        <v>13726852.969000001</v>
      </c>
      <c r="D483" s="10">
        <v>96150.066000000006</v>
      </c>
      <c r="E483" s="7">
        <v>263.67700000000002</v>
      </c>
      <c r="F483" s="7">
        <v>2.2664</v>
      </c>
      <c r="G483" s="1"/>
      <c r="H483" s="1"/>
      <c r="I483" s="1"/>
      <c r="J483" s="1"/>
    </row>
    <row r="484" spans="1:10" ht="14" customHeight="1" x14ac:dyDescent="0.3">
      <c r="A484" s="4">
        <v>483</v>
      </c>
      <c r="B484" s="20">
        <v>3612</v>
      </c>
      <c r="C484" s="10">
        <v>13823266.711999999</v>
      </c>
      <c r="D484" s="10">
        <v>96747.654999999999</v>
      </c>
      <c r="E484" s="7">
        <v>392.69200000000001</v>
      </c>
      <c r="F484" s="7">
        <v>2.0316999999999998</v>
      </c>
      <c r="G484" s="1"/>
      <c r="H484" s="1"/>
      <c r="I484" s="1"/>
      <c r="J484" s="1"/>
    </row>
    <row r="485" spans="1:10" ht="14" customHeight="1" x14ac:dyDescent="0.3">
      <c r="A485" s="4">
        <v>484</v>
      </c>
      <c r="B485" s="20">
        <v>3613</v>
      </c>
      <c r="C485" s="10">
        <v>13920407.059</v>
      </c>
      <c r="D485" s="10">
        <v>97545.495999999999</v>
      </c>
      <c r="E485" s="7">
        <v>372.745</v>
      </c>
      <c r="F485" s="7">
        <v>2.0095999999999998</v>
      </c>
      <c r="G485" s="1"/>
      <c r="H485" s="1"/>
      <c r="I485" s="1"/>
      <c r="J485" s="1"/>
    </row>
    <row r="486" spans="1:10" ht="14" customHeight="1" x14ac:dyDescent="0.3">
      <c r="A486" s="5">
        <v>485</v>
      </c>
      <c r="B486" s="21">
        <v>3614</v>
      </c>
      <c r="C486" s="11">
        <v>14018325.300000001</v>
      </c>
      <c r="D486" s="11">
        <v>98294.566000000006</v>
      </c>
      <c r="E486" s="8">
        <v>405.47399999999999</v>
      </c>
      <c r="F486" s="8">
        <v>1.9478</v>
      </c>
      <c r="G486" s="2"/>
      <c r="H486" s="2"/>
      <c r="I486" s="2"/>
      <c r="J486" s="2"/>
    </row>
    <row r="487" spans="1:10" ht="14" customHeight="1" x14ac:dyDescent="0.3">
      <c r="A487" s="4">
        <v>486</v>
      </c>
      <c r="B487" s="20">
        <v>3615</v>
      </c>
      <c r="C487" s="10">
        <v>14117025.34</v>
      </c>
      <c r="D487" s="10">
        <v>99084.331000000006</v>
      </c>
      <c r="E487" s="7">
        <v>389.79199999999997</v>
      </c>
      <c r="F487" s="7">
        <v>2.0244</v>
      </c>
      <c r="G487" s="1"/>
      <c r="H487" s="1"/>
      <c r="I487" s="1"/>
      <c r="J487" s="1"/>
    </row>
    <row r="488" spans="1:10" ht="14" customHeight="1" x14ac:dyDescent="0.3">
      <c r="A488" s="4">
        <v>487</v>
      </c>
      <c r="B488" s="20">
        <v>3616</v>
      </c>
      <c r="C488" s="10">
        <v>14216499.463</v>
      </c>
      <c r="D488" s="10">
        <v>99873.418000000005</v>
      </c>
      <c r="E488" s="7">
        <v>425.20699999999999</v>
      </c>
      <c r="F488" s="7">
        <v>1.9781</v>
      </c>
      <c r="G488" s="1"/>
      <c r="H488" s="1"/>
      <c r="I488" s="1"/>
      <c r="J488" s="1"/>
    </row>
    <row r="489" spans="1:10" ht="14" customHeight="1" x14ac:dyDescent="0.3">
      <c r="A489" s="4">
        <v>488</v>
      </c>
      <c r="B489" s="20">
        <v>3617</v>
      </c>
      <c r="C489" s="10">
        <v>14316798.088</v>
      </c>
      <c r="D489" s="10">
        <v>100714.53599999999</v>
      </c>
      <c r="E489" s="7">
        <v>407.55700000000002</v>
      </c>
      <c r="F489" s="7">
        <v>2.0428000000000002</v>
      </c>
      <c r="G489" s="1"/>
      <c r="H489" s="1"/>
      <c r="I489" s="1"/>
      <c r="J489" s="1"/>
    </row>
    <row r="490" spans="1:10" ht="14" customHeight="1" x14ac:dyDescent="0.3">
      <c r="A490" s="4">
        <v>489</v>
      </c>
      <c r="B490" s="20">
        <v>3618</v>
      </c>
      <c r="C490" s="10">
        <v>14417920.181</v>
      </c>
      <c r="D490" s="10">
        <v>101547.07399999999</v>
      </c>
      <c r="E490" s="7">
        <v>397.81299999999999</v>
      </c>
      <c r="F490" s="7">
        <v>2.0762</v>
      </c>
      <c r="G490" s="1"/>
      <c r="H490" s="1"/>
      <c r="I490" s="1"/>
      <c r="J490" s="1"/>
    </row>
    <row r="491" spans="1:10" ht="14" customHeight="1" x14ac:dyDescent="0.3">
      <c r="A491" s="4">
        <v>490</v>
      </c>
      <c r="B491" s="20">
        <v>3619</v>
      </c>
      <c r="C491" s="10">
        <v>14519865.068</v>
      </c>
      <c r="D491" s="10">
        <v>102373.00199999999</v>
      </c>
      <c r="E491" s="7">
        <v>369.77499999999998</v>
      </c>
      <c r="F491" s="7">
        <v>1.9688000000000001</v>
      </c>
      <c r="G491" s="1"/>
      <c r="H491" s="1"/>
      <c r="I491" s="1"/>
      <c r="J491" s="1"/>
    </row>
    <row r="492" spans="1:10" ht="14" customHeight="1" x14ac:dyDescent="0.3">
      <c r="A492" s="4">
        <v>491</v>
      </c>
      <c r="B492" s="20">
        <v>3620</v>
      </c>
      <c r="C492" s="10">
        <v>14622607.845000001</v>
      </c>
      <c r="D492" s="10">
        <v>103100.99800000001</v>
      </c>
      <c r="E492" s="7">
        <v>377.74599999999998</v>
      </c>
      <c r="F492" s="7">
        <v>1.9437</v>
      </c>
      <c r="G492" s="1"/>
      <c r="H492" s="1"/>
      <c r="I492" s="1"/>
      <c r="J492" s="1"/>
    </row>
    <row r="493" spans="1:10" ht="14" customHeight="1" x14ac:dyDescent="0.3">
      <c r="A493" s="4">
        <v>492</v>
      </c>
      <c r="B493" s="20">
        <v>3621</v>
      </c>
      <c r="C493" s="10">
        <v>14726086.589</v>
      </c>
      <c r="D493" s="10">
        <v>103835.20699999999</v>
      </c>
      <c r="E493" s="7">
        <v>336.137</v>
      </c>
      <c r="F493" s="7">
        <v>1.9971000000000001</v>
      </c>
      <c r="G493" s="1"/>
      <c r="H493" s="1"/>
      <c r="I493" s="1"/>
      <c r="J493" s="1"/>
    </row>
    <row r="494" spans="1:10" ht="14" customHeight="1" x14ac:dyDescent="0.3">
      <c r="A494" s="4">
        <v>493</v>
      </c>
      <c r="B494" s="20">
        <v>3622</v>
      </c>
      <c r="C494" s="10">
        <v>14830257.933</v>
      </c>
      <c r="D494" s="10">
        <v>104506.49400000001</v>
      </c>
      <c r="E494" s="7">
        <v>337.45</v>
      </c>
      <c r="F494" s="7">
        <v>1.9884999999999999</v>
      </c>
      <c r="G494" s="1"/>
      <c r="H494" s="1"/>
      <c r="I494" s="1"/>
      <c r="J494" s="1"/>
    </row>
    <row r="495" spans="1:10" ht="14" customHeight="1" x14ac:dyDescent="0.3">
      <c r="A495" s="4">
        <v>494</v>
      </c>
      <c r="B495" s="20">
        <v>3623</v>
      </c>
      <c r="C495" s="10">
        <v>14935101.877</v>
      </c>
      <c r="D495" s="10">
        <v>105177.516</v>
      </c>
      <c r="E495" s="7">
        <v>327.66000000000003</v>
      </c>
      <c r="F495" s="7">
        <v>1.9984</v>
      </c>
      <c r="G495" s="1"/>
      <c r="H495" s="1"/>
      <c r="I495" s="1"/>
      <c r="J495" s="1"/>
    </row>
    <row r="496" spans="1:10" ht="14" customHeight="1" x14ac:dyDescent="0.3">
      <c r="A496" s="4">
        <v>495</v>
      </c>
      <c r="B496" s="20">
        <v>3624</v>
      </c>
      <c r="C496" s="10">
        <v>15040607.052999999</v>
      </c>
      <c r="D496" s="10">
        <v>105832.319</v>
      </c>
      <c r="E496" s="7">
        <v>340.37299999999999</v>
      </c>
      <c r="F496" s="7">
        <v>2.0196000000000001</v>
      </c>
      <c r="G496" s="1"/>
      <c r="H496" s="1"/>
      <c r="I496" s="1"/>
      <c r="J496" s="1"/>
    </row>
    <row r="497" spans="1:10" ht="14" customHeight="1" x14ac:dyDescent="0.3">
      <c r="A497" s="4">
        <v>496</v>
      </c>
      <c r="B497" s="20">
        <v>3625</v>
      </c>
      <c r="C497" s="10">
        <v>15146779.744999999</v>
      </c>
      <c r="D497" s="10">
        <v>106519.731</v>
      </c>
      <c r="E497" s="7">
        <v>347.39100000000002</v>
      </c>
      <c r="F497" s="7">
        <v>1.9805999999999999</v>
      </c>
      <c r="G497" s="1"/>
      <c r="H497" s="1"/>
      <c r="I497" s="1"/>
      <c r="J497" s="1"/>
    </row>
    <row r="498" spans="1:10" ht="14" customHeight="1" x14ac:dyDescent="0.3">
      <c r="A498" s="4">
        <v>497</v>
      </c>
      <c r="B498" s="20">
        <v>3626</v>
      </c>
      <c r="C498" s="10">
        <v>15253646.867000001</v>
      </c>
      <c r="D498" s="10">
        <v>107207.776</v>
      </c>
      <c r="E498" s="7">
        <v>330.6</v>
      </c>
      <c r="F498" s="7">
        <v>2.0207000000000002</v>
      </c>
      <c r="G498" s="1"/>
      <c r="H498" s="1"/>
      <c r="I498" s="1"/>
      <c r="J498" s="1"/>
    </row>
    <row r="499" spans="1:10" ht="14" customHeight="1" x14ac:dyDescent="0.3">
      <c r="A499" s="4">
        <v>498</v>
      </c>
      <c r="B499" s="20">
        <v>3627</v>
      </c>
      <c r="C499" s="10">
        <v>15361185.243000001</v>
      </c>
      <c r="D499" s="10">
        <v>107875.823</v>
      </c>
      <c r="E499" s="7">
        <v>341.75799999999998</v>
      </c>
      <c r="F499" s="7">
        <v>1.9915</v>
      </c>
      <c r="G499" s="1"/>
      <c r="H499" s="1"/>
      <c r="I499" s="1"/>
      <c r="J499" s="1"/>
    </row>
    <row r="500" spans="1:10" ht="14" customHeight="1" x14ac:dyDescent="0.3">
      <c r="A500" s="4">
        <v>499</v>
      </c>
      <c r="B500" s="20">
        <v>3628</v>
      </c>
      <c r="C500" s="10">
        <v>15469402.823999999</v>
      </c>
      <c r="D500" s="10">
        <v>108556.44500000001</v>
      </c>
      <c r="E500" s="7">
        <v>333.80799999999999</v>
      </c>
      <c r="F500" s="7">
        <v>2.0097999999999998</v>
      </c>
      <c r="G500" s="1"/>
      <c r="H500" s="1"/>
      <c r="I500" s="1"/>
      <c r="J500" s="1"/>
    </row>
    <row r="501" spans="1:10" ht="14" customHeight="1" x14ac:dyDescent="0.3">
      <c r="A501" s="4">
        <v>500</v>
      </c>
      <c r="B501" s="20">
        <v>3629</v>
      </c>
      <c r="C501" s="10">
        <v>15578293.077</v>
      </c>
      <c r="D501" s="10">
        <v>109227.323</v>
      </c>
      <c r="E501" s="7">
        <v>329.41800000000001</v>
      </c>
      <c r="F501" s="7">
        <v>2.0065</v>
      </c>
      <c r="G501" s="1"/>
      <c r="H501" s="1"/>
      <c r="I501" s="1"/>
      <c r="J501" s="1"/>
    </row>
    <row r="502" spans="1:10" ht="14" customHeight="1" x14ac:dyDescent="0.3">
      <c r="A502" s="4">
        <v>501</v>
      </c>
      <c r="B502" s="20">
        <v>3630</v>
      </c>
      <c r="C502" s="10">
        <v>15687849.818</v>
      </c>
      <c r="D502" s="10">
        <v>109888.303</v>
      </c>
      <c r="E502" s="7">
        <v>329.56400000000002</v>
      </c>
      <c r="F502" s="7">
        <v>2.0346000000000002</v>
      </c>
      <c r="G502" s="1"/>
      <c r="H502" s="1"/>
      <c r="I502" s="1"/>
      <c r="J502" s="1"/>
    </row>
    <row r="503" spans="1:10" ht="14" customHeight="1" x14ac:dyDescent="0.3">
      <c r="A503" s="4">
        <v>502</v>
      </c>
      <c r="B503" s="20">
        <v>3631</v>
      </c>
      <c r="C503" s="10">
        <v>15798067.685000001</v>
      </c>
      <c r="D503" s="10">
        <v>110558.819</v>
      </c>
      <c r="E503" s="7">
        <v>342.601</v>
      </c>
      <c r="F503" s="7">
        <v>2.0150999999999999</v>
      </c>
      <c r="G503" s="1"/>
      <c r="H503" s="1"/>
      <c r="I503" s="1"/>
      <c r="J503" s="1"/>
    </row>
    <row r="504" spans="1:10" ht="14" customHeight="1" x14ac:dyDescent="0.3">
      <c r="A504" s="4">
        <v>503</v>
      </c>
      <c r="B504" s="20">
        <v>3632</v>
      </c>
      <c r="C504" s="10">
        <v>15908969.105</v>
      </c>
      <c r="D504" s="10">
        <v>111249.18799999999</v>
      </c>
      <c r="E504" s="7">
        <v>355.17700000000002</v>
      </c>
      <c r="F504" s="7">
        <v>2.0337999999999998</v>
      </c>
      <c r="G504" s="1"/>
      <c r="H504" s="1"/>
      <c r="I504" s="1"/>
      <c r="J504" s="1"/>
    </row>
    <row r="505" spans="1:10" ht="14" customHeight="1" x14ac:dyDescent="0.3">
      <c r="A505" s="4">
        <v>504</v>
      </c>
      <c r="B505" s="20">
        <v>3633</v>
      </c>
      <c r="C505" s="10">
        <v>16020573.470000001</v>
      </c>
      <c r="D505" s="10">
        <v>111971.552</v>
      </c>
      <c r="E505" s="7">
        <v>390.11399999999998</v>
      </c>
      <c r="F505" s="7">
        <v>2.0211999999999999</v>
      </c>
      <c r="G505" s="1"/>
      <c r="H505" s="1"/>
      <c r="I505" s="1"/>
      <c r="J505" s="1"/>
    </row>
    <row r="506" spans="1:10" ht="14" customHeight="1" x14ac:dyDescent="0.3">
      <c r="A506" s="4">
        <v>505</v>
      </c>
      <c r="B506" s="20">
        <v>3634</v>
      </c>
      <c r="C506" s="10">
        <v>16132935.136</v>
      </c>
      <c r="D506" s="10">
        <v>112760.04399999999</v>
      </c>
      <c r="E506" s="7">
        <v>391.154</v>
      </c>
      <c r="F506" s="7">
        <v>1.9695</v>
      </c>
      <c r="G506" s="1"/>
      <c r="H506" s="1"/>
      <c r="I506" s="1"/>
      <c r="J506" s="1"/>
    </row>
    <row r="507" spans="1:10" ht="14" customHeight="1" x14ac:dyDescent="0.3">
      <c r="A507" s="4">
        <v>506</v>
      </c>
      <c r="B507" s="20">
        <v>3635</v>
      </c>
      <c r="C507" s="10">
        <v>16246086.334000001</v>
      </c>
      <c r="D507" s="10">
        <v>113530.423</v>
      </c>
      <c r="E507" s="7">
        <v>342.46100000000001</v>
      </c>
      <c r="F507" s="7">
        <v>1.9945999999999999</v>
      </c>
      <c r="G507" s="1"/>
      <c r="H507" s="1"/>
      <c r="I507" s="1"/>
      <c r="J507" s="1"/>
    </row>
    <row r="508" spans="1:10" ht="14" customHeight="1" x14ac:dyDescent="0.3">
      <c r="A508" s="4">
        <v>507</v>
      </c>
      <c r="B508" s="20">
        <v>3636</v>
      </c>
      <c r="C508" s="10">
        <v>16359959.218</v>
      </c>
      <c r="D508" s="10">
        <v>114213.49</v>
      </c>
      <c r="E508" s="7">
        <v>322.61</v>
      </c>
      <c r="F508" s="7">
        <v>2.0137</v>
      </c>
      <c r="G508" s="1"/>
      <c r="H508" s="1"/>
      <c r="I508" s="1"/>
      <c r="J508" s="1"/>
    </row>
    <row r="509" spans="1:10" ht="14" customHeight="1" x14ac:dyDescent="0.3">
      <c r="A509" s="4">
        <v>508</v>
      </c>
      <c r="B509" s="20">
        <v>3637</v>
      </c>
      <c r="C509" s="10">
        <v>16474495.318</v>
      </c>
      <c r="D509" s="10">
        <v>114863.145</v>
      </c>
      <c r="E509" s="7">
        <v>321.41300000000001</v>
      </c>
      <c r="F509" s="7">
        <v>2.0141</v>
      </c>
      <c r="G509" s="1"/>
      <c r="H509" s="1"/>
      <c r="I509" s="1"/>
      <c r="J509" s="1"/>
    </row>
    <row r="510" spans="1:10" ht="14" customHeight="1" x14ac:dyDescent="0.3">
      <c r="A510" s="4">
        <v>509</v>
      </c>
      <c r="B510" s="20">
        <v>3638</v>
      </c>
      <c r="C510" s="10">
        <v>16589679.876</v>
      </c>
      <c r="D510" s="10">
        <v>115510.511</v>
      </c>
      <c r="E510" s="7">
        <v>314.98099999999999</v>
      </c>
      <c r="F510" s="7">
        <v>2.0057999999999998</v>
      </c>
      <c r="G510" s="1"/>
      <c r="H510" s="1"/>
      <c r="I510" s="1"/>
      <c r="J510" s="1"/>
    </row>
    <row r="511" spans="1:10" ht="14" customHeight="1" x14ac:dyDescent="0.3">
      <c r="A511" s="4">
        <v>510</v>
      </c>
      <c r="B511" s="20">
        <v>3639</v>
      </c>
      <c r="C511" s="10">
        <v>16705505.368000001</v>
      </c>
      <c r="D511" s="10">
        <v>116142.31</v>
      </c>
      <c r="E511" s="7">
        <v>316.39600000000002</v>
      </c>
      <c r="F511" s="7">
        <v>2.0110999999999999</v>
      </c>
      <c r="G511" s="1"/>
      <c r="H511" s="1"/>
      <c r="I511" s="1"/>
      <c r="J511" s="1"/>
    </row>
    <row r="512" spans="1:10" ht="14" customHeight="1" x14ac:dyDescent="0.3">
      <c r="A512" s="4">
        <v>511</v>
      </c>
      <c r="B512" s="20">
        <v>3640</v>
      </c>
      <c r="C512" s="10">
        <v>16821964.074000001</v>
      </c>
      <c r="D512" s="10">
        <v>116778.607</v>
      </c>
      <c r="E512" s="7">
        <v>320.33300000000003</v>
      </c>
      <c r="F512" s="7">
        <v>1.9965999999999999</v>
      </c>
      <c r="G512" s="1"/>
      <c r="H512" s="1"/>
      <c r="I512" s="1"/>
      <c r="J512" s="1"/>
    </row>
    <row r="513" spans="1:10" ht="14" customHeight="1" x14ac:dyDescent="0.3">
      <c r="A513" s="4">
        <v>512</v>
      </c>
      <c r="B513" s="20">
        <v>3641</v>
      </c>
      <c r="C513" s="10">
        <v>16939063.013999999</v>
      </c>
      <c r="D513" s="10">
        <v>117418.193</v>
      </c>
      <c r="E513" s="7">
        <v>311.66899999999998</v>
      </c>
      <c r="F513" s="7">
        <v>2.0004</v>
      </c>
      <c r="G513" s="1"/>
      <c r="H513" s="1"/>
      <c r="I513" s="1"/>
      <c r="J513" s="1"/>
    </row>
    <row r="514" spans="1:10" ht="14" customHeight="1" x14ac:dyDescent="0.3">
      <c r="A514" s="4">
        <v>513</v>
      </c>
      <c r="B514" s="20">
        <v>3642</v>
      </c>
      <c r="C514" s="10">
        <v>17056792.875999998</v>
      </c>
      <c r="D514" s="10">
        <v>118041.65700000001</v>
      </c>
      <c r="E514" s="7">
        <v>305.88299999999998</v>
      </c>
      <c r="F514" s="7">
        <v>2.0102000000000002</v>
      </c>
      <c r="G514" s="1"/>
      <c r="H514" s="1"/>
      <c r="I514" s="1"/>
      <c r="J514" s="1"/>
    </row>
    <row r="515" spans="1:10" ht="14" customHeight="1" x14ac:dyDescent="0.3">
      <c r="A515" s="4">
        <v>514</v>
      </c>
      <c r="B515" s="20">
        <v>3643</v>
      </c>
      <c r="C515" s="10">
        <v>17175140.416000001</v>
      </c>
      <c r="D515" s="10">
        <v>118656.552</v>
      </c>
      <c r="E515" s="7">
        <v>311.78699999999998</v>
      </c>
      <c r="F515" s="7">
        <v>2.0205000000000002</v>
      </c>
      <c r="G515" s="1"/>
      <c r="H515" s="1"/>
      <c r="I515" s="1"/>
      <c r="J515" s="1"/>
    </row>
    <row r="516" spans="1:10" ht="14" customHeight="1" x14ac:dyDescent="0.3">
      <c r="A516" s="4">
        <v>515</v>
      </c>
      <c r="B516" s="20">
        <v>3644</v>
      </c>
      <c r="C516" s="10">
        <v>17294108.754999999</v>
      </c>
      <c r="D516" s="10">
        <v>119286.504</v>
      </c>
      <c r="E516" s="7">
        <v>320.64699999999999</v>
      </c>
      <c r="F516" s="7">
        <v>2.0032999999999999</v>
      </c>
      <c r="G516" s="1"/>
      <c r="H516" s="1"/>
      <c r="I516" s="1"/>
      <c r="J516" s="1"/>
    </row>
    <row r="517" spans="1:10" ht="14" customHeight="1" x14ac:dyDescent="0.3">
      <c r="A517" s="4">
        <v>516</v>
      </c>
      <c r="B517" s="20">
        <v>3645</v>
      </c>
      <c r="C517" s="10">
        <v>17413715.905999999</v>
      </c>
      <c r="D517" s="10">
        <v>119928.848</v>
      </c>
      <c r="E517" s="7">
        <v>320.89</v>
      </c>
      <c r="F517" s="7">
        <v>2.0095999999999998</v>
      </c>
      <c r="G517" s="1"/>
      <c r="H517" s="1"/>
      <c r="I517" s="1"/>
      <c r="J517" s="1"/>
    </row>
    <row r="518" spans="1:10" ht="14" customHeight="1" x14ac:dyDescent="0.3">
      <c r="A518" s="4">
        <v>517</v>
      </c>
      <c r="B518" s="20">
        <v>3646</v>
      </c>
      <c r="C518" s="10">
        <v>17533965.644000001</v>
      </c>
      <c r="D518" s="10">
        <v>120573.697</v>
      </c>
      <c r="E518" s="7">
        <v>320.41500000000002</v>
      </c>
      <c r="F518" s="7">
        <v>2.0116999999999998</v>
      </c>
      <c r="G518" s="1"/>
      <c r="H518" s="1"/>
      <c r="I518" s="1"/>
      <c r="J518" s="1"/>
    </row>
    <row r="519" spans="1:10" ht="14" customHeight="1" x14ac:dyDescent="0.3">
      <c r="A519" s="4">
        <v>518</v>
      </c>
      <c r="B519" s="20">
        <v>3647</v>
      </c>
      <c r="C519" s="10">
        <v>17654859.756000001</v>
      </c>
      <c r="D519" s="10">
        <v>121218.273</v>
      </c>
      <c r="E519" s="7">
        <v>322.10700000000003</v>
      </c>
      <c r="F519" s="7">
        <v>2.0042</v>
      </c>
      <c r="G519" s="1"/>
      <c r="H519" s="1"/>
      <c r="I519" s="1"/>
      <c r="J519" s="1"/>
    </row>
    <row r="520" spans="1:10" ht="14" customHeight="1" x14ac:dyDescent="0.3">
      <c r="A520" s="4">
        <v>519</v>
      </c>
      <c r="B520" s="20">
        <v>3648</v>
      </c>
      <c r="C520" s="10">
        <v>17776400.136</v>
      </c>
      <c r="D520" s="10">
        <v>121863.83500000001</v>
      </c>
      <c r="E520" s="7">
        <v>320.24799999999999</v>
      </c>
      <c r="F520" s="7">
        <v>2.0099999999999998</v>
      </c>
      <c r="G520" s="1"/>
      <c r="H520" s="1"/>
      <c r="I520" s="1"/>
      <c r="J520" s="1"/>
    </row>
    <row r="521" spans="1:10" ht="14" customHeight="1" x14ac:dyDescent="0.3">
      <c r="A521" s="4">
        <v>520</v>
      </c>
      <c r="B521" s="20">
        <v>3649</v>
      </c>
      <c r="C521" s="10">
        <v>17898584.219000001</v>
      </c>
      <c r="D521" s="10">
        <v>122507.52</v>
      </c>
      <c r="E521" s="7">
        <v>315.40100000000001</v>
      </c>
      <c r="F521" s="7">
        <v>1.9939</v>
      </c>
      <c r="G521" s="1"/>
      <c r="H521" s="1"/>
      <c r="I521" s="1"/>
      <c r="J521" s="1"/>
    </row>
    <row r="522" spans="1:10" ht="14" customHeight="1" x14ac:dyDescent="0.3">
      <c r="A522" s="4">
        <v>521</v>
      </c>
      <c r="B522" s="20">
        <v>3650</v>
      </c>
      <c r="C522" s="10">
        <v>18021407.140000001</v>
      </c>
      <c r="D522" s="10">
        <v>123136.401</v>
      </c>
      <c r="E522" s="7">
        <v>306.47800000000001</v>
      </c>
      <c r="F522" s="7">
        <v>2.0177999999999998</v>
      </c>
      <c r="G522" s="1"/>
      <c r="H522" s="1"/>
      <c r="I522" s="1"/>
      <c r="J522" s="1"/>
    </row>
    <row r="523" spans="1:10" ht="14" customHeight="1" x14ac:dyDescent="0.3">
      <c r="A523" s="4">
        <v>522</v>
      </c>
      <c r="B523" s="20">
        <v>3651</v>
      </c>
      <c r="C523" s="10">
        <v>18144850.019000001</v>
      </c>
      <c r="D523" s="10">
        <v>123754.82399999999</v>
      </c>
      <c r="E523" s="7">
        <v>314.43099999999998</v>
      </c>
      <c r="F523" s="7">
        <v>2.0188000000000001</v>
      </c>
      <c r="G523" s="1"/>
      <c r="H523" s="1"/>
      <c r="I523" s="1"/>
      <c r="J523" s="1"/>
    </row>
    <row r="524" spans="1:10" ht="14" customHeight="1" x14ac:dyDescent="0.3">
      <c r="A524" s="4">
        <v>523</v>
      </c>
      <c r="B524" s="20">
        <v>3652</v>
      </c>
      <c r="C524" s="10">
        <v>18268919.274</v>
      </c>
      <c r="D524" s="10">
        <v>124389.591</v>
      </c>
      <c r="E524" s="7">
        <v>314.27499999999998</v>
      </c>
      <c r="F524" s="7">
        <v>2.0118999999999998</v>
      </c>
      <c r="G524" s="1"/>
      <c r="H524" s="1"/>
      <c r="I524" s="1"/>
      <c r="J524" s="1"/>
    </row>
    <row r="525" spans="1:10" ht="14" customHeight="1" x14ac:dyDescent="0.3">
      <c r="A525" s="4">
        <v>524</v>
      </c>
      <c r="B525" s="20">
        <v>3653</v>
      </c>
      <c r="C525" s="10">
        <v>18393623.140000001</v>
      </c>
      <c r="D525" s="10">
        <v>125021.87</v>
      </c>
      <c r="E525" s="7">
        <v>313.40300000000002</v>
      </c>
      <c r="F525" s="7">
        <v>2.0051999999999999</v>
      </c>
      <c r="G525" s="1"/>
      <c r="H525" s="1"/>
      <c r="I525" s="1"/>
      <c r="J525" s="1"/>
    </row>
    <row r="526" spans="1:10" ht="14" customHeight="1" x14ac:dyDescent="0.3">
      <c r="A526" s="4">
        <v>525</v>
      </c>
      <c r="B526" s="20">
        <v>3654</v>
      </c>
      <c r="C526" s="10">
        <v>18518958.412999999</v>
      </c>
      <c r="D526" s="10">
        <v>125650.30499999999</v>
      </c>
      <c r="E526" s="7">
        <v>309.601</v>
      </c>
      <c r="F526" s="7">
        <v>2.0087000000000002</v>
      </c>
      <c r="G526" s="1"/>
      <c r="H526" s="1"/>
      <c r="I526" s="1"/>
      <c r="J526" s="1"/>
    </row>
    <row r="527" spans="1:10" ht="14" customHeight="1" x14ac:dyDescent="0.3">
      <c r="A527" s="4">
        <v>526</v>
      </c>
      <c r="B527" s="20">
        <v>3655</v>
      </c>
      <c r="C527" s="10">
        <v>18644918.318999998</v>
      </c>
      <c r="D527" s="10">
        <v>126272.198</v>
      </c>
      <c r="E527" s="7">
        <v>308.72699999999998</v>
      </c>
      <c r="F527" s="7">
        <v>2.0150999999999999</v>
      </c>
      <c r="G527" s="1"/>
      <c r="H527" s="1"/>
      <c r="I527" s="1"/>
      <c r="J527" s="1"/>
    </row>
    <row r="528" spans="1:10" ht="14" customHeight="1" x14ac:dyDescent="0.3">
      <c r="A528" s="4">
        <v>527</v>
      </c>
      <c r="B528" s="20">
        <v>3656</v>
      </c>
      <c r="C528" s="10">
        <v>18771499.243999999</v>
      </c>
      <c r="D528" s="10">
        <v>126894.314</v>
      </c>
      <c r="E528" s="7">
        <v>308.65800000000002</v>
      </c>
      <c r="F528" s="7">
        <v>2.0215000000000001</v>
      </c>
      <c r="G528" s="1"/>
      <c r="H528" s="1"/>
      <c r="I528" s="1"/>
      <c r="J528" s="1"/>
    </row>
    <row r="529" spans="1:10" ht="14" customHeight="1" x14ac:dyDescent="0.3">
      <c r="A529" s="4">
        <v>528</v>
      </c>
      <c r="B529" s="20">
        <v>3657</v>
      </c>
      <c r="C529" s="10">
        <v>18898702.215999998</v>
      </c>
      <c r="D529" s="10">
        <v>127518.277</v>
      </c>
      <c r="E529" s="7">
        <v>316.52800000000002</v>
      </c>
      <c r="F529" s="7">
        <v>2.0045999999999999</v>
      </c>
      <c r="G529" s="1"/>
      <c r="H529" s="1"/>
      <c r="I529" s="1"/>
      <c r="J529" s="1"/>
    </row>
    <row r="530" spans="1:10" ht="14" customHeight="1" x14ac:dyDescent="0.3">
      <c r="A530" s="4">
        <v>529</v>
      </c>
      <c r="B530" s="20">
        <v>3658</v>
      </c>
      <c r="C530" s="10">
        <v>19026537.021000002</v>
      </c>
      <c r="D530" s="10">
        <v>128152.78200000001</v>
      </c>
      <c r="E530" s="7">
        <v>318.19499999999999</v>
      </c>
      <c r="F530" s="7">
        <v>2.0145</v>
      </c>
      <c r="G530" s="1"/>
      <c r="H530" s="1"/>
      <c r="I530" s="1"/>
      <c r="J530" s="1"/>
    </row>
    <row r="531" spans="1:10" ht="14" customHeight="1" x14ac:dyDescent="0.3">
      <c r="A531" s="4">
        <v>530</v>
      </c>
      <c r="B531" s="20">
        <v>3659</v>
      </c>
      <c r="C531" s="10">
        <v>19155007.998</v>
      </c>
      <c r="D531" s="10">
        <v>128793.791</v>
      </c>
      <c r="E531" s="7">
        <v>322.21300000000002</v>
      </c>
      <c r="F531" s="7">
        <v>1.9996</v>
      </c>
      <c r="G531" s="1"/>
      <c r="H531" s="1"/>
      <c r="I531" s="1"/>
      <c r="J531" s="1"/>
    </row>
    <row r="532" spans="1:10" ht="14" customHeight="1" x14ac:dyDescent="0.3">
      <c r="A532" s="4">
        <v>531</v>
      </c>
      <c r="B532" s="20">
        <v>3660</v>
      </c>
      <c r="C532" s="10">
        <v>19284124.002</v>
      </c>
      <c r="D532" s="10">
        <v>129438.083</v>
      </c>
      <c r="E532" s="7">
        <v>310.10199999999998</v>
      </c>
      <c r="F532" s="7">
        <v>2.0407000000000002</v>
      </c>
      <c r="G532" s="1"/>
      <c r="H532" s="1"/>
      <c r="I532" s="1"/>
      <c r="J532" s="1"/>
    </row>
    <row r="533" spans="1:10" ht="14" customHeight="1" x14ac:dyDescent="0.3">
      <c r="A533" s="4">
        <v>532</v>
      </c>
      <c r="B533" s="20">
        <v>3661</v>
      </c>
      <c r="C533" s="10">
        <v>19413872.186999999</v>
      </c>
      <c r="D533" s="10">
        <v>130070.92200000001</v>
      </c>
      <c r="E533" s="7">
        <v>333.40300000000002</v>
      </c>
      <c r="F533" s="7">
        <v>2.0190000000000001</v>
      </c>
      <c r="G533" s="1"/>
      <c r="H533" s="1"/>
      <c r="I533" s="1"/>
      <c r="J533" s="1"/>
    </row>
    <row r="534" spans="1:10" ht="14" customHeight="1" x14ac:dyDescent="0.3">
      <c r="A534" s="4">
        <v>533</v>
      </c>
      <c r="B534" s="20">
        <v>3662</v>
      </c>
      <c r="C534" s="10">
        <v>19544276.511999998</v>
      </c>
      <c r="D534" s="10">
        <v>130744.054</v>
      </c>
      <c r="E534" s="7">
        <v>332.29599999999999</v>
      </c>
      <c r="F534" s="7">
        <v>2.0224000000000002</v>
      </c>
      <c r="G534" s="1"/>
      <c r="H534" s="1"/>
      <c r="I534" s="1"/>
      <c r="J534" s="1"/>
    </row>
    <row r="535" spans="1:10" ht="14" customHeight="1" x14ac:dyDescent="0.3">
      <c r="A535" s="4">
        <v>534</v>
      </c>
      <c r="B535" s="20">
        <v>3663</v>
      </c>
      <c r="C535" s="10">
        <v>19675352.862</v>
      </c>
      <c r="D535" s="10">
        <v>131416.08900000001</v>
      </c>
      <c r="E535" s="7">
        <v>324.59399999999999</v>
      </c>
      <c r="F535" s="7">
        <v>2.008</v>
      </c>
      <c r="G535" s="1"/>
      <c r="H535" s="1"/>
      <c r="I535" s="1"/>
      <c r="J535" s="1"/>
    </row>
    <row r="536" spans="1:10" ht="14" customHeight="1" x14ac:dyDescent="0.3">
      <c r="A536" s="4">
        <v>535</v>
      </c>
      <c r="B536" s="20">
        <v>3664</v>
      </c>
      <c r="C536" s="10">
        <v>19807093.545000002</v>
      </c>
      <c r="D536" s="10">
        <v>132067.86300000001</v>
      </c>
      <c r="E536" s="7">
        <v>328.971</v>
      </c>
      <c r="F536" s="7">
        <v>2.0167000000000002</v>
      </c>
      <c r="G536" s="1"/>
      <c r="H536" s="1"/>
      <c r="I536" s="1"/>
      <c r="J536" s="1"/>
    </row>
    <row r="537" spans="1:10" ht="14" customHeight="1" x14ac:dyDescent="0.3">
      <c r="A537" s="4">
        <v>536</v>
      </c>
      <c r="B537" s="20">
        <v>3665</v>
      </c>
      <c r="C537" s="10">
        <v>19939490.379000001</v>
      </c>
      <c r="D537" s="10">
        <v>132731.29699999999</v>
      </c>
      <c r="E537" s="7">
        <v>324.14</v>
      </c>
      <c r="F537" s="7">
        <v>2.0099999999999998</v>
      </c>
      <c r="G537" s="1"/>
      <c r="H537" s="1"/>
      <c r="I537" s="1"/>
      <c r="J537" s="1"/>
    </row>
    <row r="538" spans="1:10" ht="14" customHeight="1" x14ac:dyDescent="0.3">
      <c r="A538" s="4">
        <v>537</v>
      </c>
      <c r="B538" s="20">
        <v>3666</v>
      </c>
      <c r="C538" s="10">
        <v>20072545.816</v>
      </c>
      <c r="D538" s="10">
        <v>133382.807</v>
      </c>
      <c r="E538" s="7">
        <v>325.964</v>
      </c>
      <c r="F538" s="7">
        <v>2.0177</v>
      </c>
      <c r="G538" s="1"/>
      <c r="H538" s="1"/>
      <c r="I538" s="1"/>
      <c r="J538" s="1"/>
    </row>
    <row r="539" spans="1:10" ht="14" customHeight="1" x14ac:dyDescent="0.3">
      <c r="A539" s="4">
        <v>538</v>
      </c>
      <c r="B539" s="20">
        <v>3667</v>
      </c>
      <c r="C539" s="10">
        <v>20206254.587000001</v>
      </c>
      <c r="D539" s="10">
        <v>134040.49299999999</v>
      </c>
      <c r="E539" s="7">
        <v>332.91</v>
      </c>
      <c r="F539" s="7">
        <v>2.004</v>
      </c>
      <c r="G539" s="1"/>
      <c r="H539" s="1"/>
      <c r="I539" s="1"/>
      <c r="J539" s="1"/>
    </row>
    <row r="540" spans="1:10" ht="14" customHeight="1" x14ac:dyDescent="0.3">
      <c r="A540" s="4">
        <v>539</v>
      </c>
      <c r="B540" s="20">
        <v>3668</v>
      </c>
      <c r="C540" s="10">
        <v>20340627.989999998</v>
      </c>
      <c r="D540" s="10">
        <v>134707.644</v>
      </c>
      <c r="E540" s="7">
        <v>323.35599999999999</v>
      </c>
      <c r="F540" s="7">
        <v>2.0122</v>
      </c>
      <c r="G540" s="1"/>
      <c r="H540" s="1"/>
      <c r="I540" s="1"/>
      <c r="J540" s="1"/>
    </row>
    <row r="541" spans="1:10" ht="14" customHeight="1" x14ac:dyDescent="0.3">
      <c r="A541" s="4">
        <v>540</v>
      </c>
      <c r="B541" s="20">
        <v>3669</v>
      </c>
      <c r="C541" s="10">
        <v>20475658.989999998</v>
      </c>
      <c r="D541" s="10">
        <v>135358.30799999999</v>
      </c>
      <c r="E541" s="7">
        <v>330.32900000000001</v>
      </c>
      <c r="F541" s="7">
        <v>2.0225</v>
      </c>
      <c r="G541" s="1"/>
      <c r="H541" s="1"/>
      <c r="I541" s="1"/>
      <c r="J541" s="1"/>
    </row>
    <row r="542" spans="1:10" ht="14" customHeight="1" x14ac:dyDescent="0.3">
      <c r="A542" s="4">
        <v>541</v>
      </c>
      <c r="B542" s="20">
        <v>3670</v>
      </c>
      <c r="C542" s="10">
        <v>20611347.627</v>
      </c>
      <c r="D542" s="10">
        <v>136026.383</v>
      </c>
      <c r="E542" s="7">
        <v>344.04899999999998</v>
      </c>
      <c r="F542" s="7">
        <v>2.0282</v>
      </c>
      <c r="G542" s="1"/>
      <c r="H542" s="1"/>
      <c r="I542" s="1"/>
      <c r="J542" s="1"/>
    </row>
    <row r="543" spans="1:10" ht="14" customHeight="1" x14ac:dyDescent="0.3">
      <c r="A543" s="4">
        <v>542</v>
      </c>
      <c r="B543" s="20">
        <v>3671</v>
      </c>
      <c r="C543" s="10">
        <v>20747718.059</v>
      </c>
      <c r="D543" s="10">
        <v>136724.18100000001</v>
      </c>
      <c r="E543" s="7">
        <v>357.58800000000002</v>
      </c>
      <c r="F543" s="7">
        <v>2.0015999999999998</v>
      </c>
      <c r="G543" s="1"/>
      <c r="H543" s="1"/>
      <c r="I543" s="1"/>
      <c r="J543" s="1"/>
    </row>
    <row r="544" spans="1:10" ht="14" customHeight="1" x14ac:dyDescent="0.3">
      <c r="A544" s="4">
        <v>543</v>
      </c>
      <c r="B544" s="20">
        <v>3672</v>
      </c>
      <c r="C544" s="10">
        <v>20884799.828000002</v>
      </c>
      <c r="D544" s="10">
        <v>137439.935</v>
      </c>
      <c r="E544" s="7">
        <v>341.327</v>
      </c>
      <c r="F544" s="7">
        <v>1.9903</v>
      </c>
      <c r="G544" s="1"/>
      <c r="H544" s="1"/>
      <c r="I544" s="1"/>
      <c r="J544" s="1"/>
    </row>
    <row r="545" spans="1:10" ht="14" customHeight="1" x14ac:dyDescent="0.3">
      <c r="A545" s="4">
        <v>544</v>
      </c>
      <c r="B545" s="20">
        <v>3673</v>
      </c>
      <c r="C545" s="10">
        <v>21022581.09</v>
      </c>
      <c r="D545" s="10">
        <v>138119.29</v>
      </c>
      <c r="E545" s="7">
        <v>335.45800000000003</v>
      </c>
      <c r="F545" s="7">
        <v>2.0533000000000001</v>
      </c>
      <c r="G545" s="1"/>
      <c r="H545" s="1"/>
      <c r="I545" s="1"/>
      <c r="J545" s="1"/>
    </row>
    <row r="546" spans="1:10" ht="14" customHeight="1" x14ac:dyDescent="0.3">
      <c r="A546" s="4">
        <v>545</v>
      </c>
      <c r="B546" s="20">
        <v>3674</v>
      </c>
      <c r="C546" s="10">
        <v>21161035.838</v>
      </c>
      <c r="D546" s="10">
        <v>138808.087</v>
      </c>
      <c r="E546" s="7">
        <v>372.90699999999998</v>
      </c>
      <c r="F546" s="7">
        <v>2.0143</v>
      </c>
      <c r="G546" s="1"/>
      <c r="H546" s="1"/>
      <c r="I546" s="1"/>
      <c r="J546" s="1"/>
    </row>
    <row r="547" spans="1:10" ht="14" customHeight="1" x14ac:dyDescent="0.3">
      <c r="A547" s="4">
        <v>546</v>
      </c>
      <c r="B547" s="20">
        <v>3675</v>
      </c>
      <c r="C547" s="10">
        <v>21300216.831999999</v>
      </c>
      <c r="D547" s="10">
        <v>139559.215</v>
      </c>
      <c r="E547" s="7">
        <v>377.45299999999997</v>
      </c>
      <c r="F547" s="7">
        <v>2.0125000000000002</v>
      </c>
      <c r="G547" s="1"/>
      <c r="H547" s="1"/>
      <c r="I547" s="1"/>
      <c r="J547" s="1"/>
    </row>
    <row r="548" spans="1:10" ht="14" customHeight="1" x14ac:dyDescent="0.3">
      <c r="A548" s="5">
        <v>547</v>
      </c>
      <c r="B548" s="21">
        <v>3676</v>
      </c>
      <c r="C548" s="11">
        <v>21440153.5</v>
      </c>
      <c r="D548" s="11">
        <v>140318.85800000001</v>
      </c>
      <c r="E548" s="8">
        <v>383.38200000000001</v>
      </c>
      <c r="F548" s="8">
        <v>1.9927999999999999</v>
      </c>
      <c r="G548" s="2"/>
      <c r="H548" s="2"/>
      <c r="I548" s="2"/>
      <c r="J548" s="2"/>
    </row>
    <row r="549" spans="1:10" ht="14" customHeight="1" x14ac:dyDescent="0.3">
      <c r="A549" s="4">
        <v>548</v>
      </c>
      <c r="B549" s="20">
        <v>3677</v>
      </c>
      <c r="C549" s="10">
        <v>21580855.739999998</v>
      </c>
      <c r="D549" s="10">
        <v>141082.87100000001</v>
      </c>
      <c r="E549" s="7">
        <v>354.04700000000003</v>
      </c>
      <c r="F549" s="7">
        <v>1.9966999999999999</v>
      </c>
      <c r="G549" s="1"/>
      <c r="H549" s="1"/>
      <c r="I549" s="1"/>
      <c r="J549" s="1"/>
    </row>
    <row r="550" spans="1:10" ht="14" customHeight="1" x14ac:dyDescent="0.3">
      <c r="A550" s="4">
        <v>549</v>
      </c>
      <c r="B550" s="20">
        <v>3678</v>
      </c>
      <c r="C550" s="10">
        <v>21722292.658</v>
      </c>
      <c r="D550" s="10">
        <v>141789.81</v>
      </c>
      <c r="E550" s="7">
        <v>351.762</v>
      </c>
      <c r="F550" s="7">
        <v>2.0322</v>
      </c>
      <c r="G550" s="1"/>
      <c r="H550" s="1"/>
      <c r="I550" s="1"/>
      <c r="J550" s="1"/>
    </row>
    <row r="551" spans="1:10" ht="14" customHeight="1" x14ac:dyDescent="0.3">
      <c r="A551" s="4">
        <v>550</v>
      </c>
      <c r="B551" s="20">
        <v>3679</v>
      </c>
      <c r="C551" s="10">
        <v>21864434.23</v>
      </c>
      <c r="D551" s="10">
        <v>142504.67000000001</v>
      </c>
      <c r="E551" s="7">
        <v>376.77300000000002</v>
      </c>
      <c r="F551" s="7">
        <v>2.0289000000000001</v>
      </c>
      <c r="G551" s="1"/>
      <c r="H551" s="1"/>
      <c r="I551" s="1"/>
      <c r="J551" s="1"/>
    </row>
    <row r="552" spans="1:10" ht="14" customHeight="1" x14ac:dyDescent="0.3">
      <c r="A552" s="4">
        <v>551</v>
      </c>
      <c r="B552" s="20">
        <v>3680</v>
      </c>
      <c r="C552" s="10">
        <v>22007315.673</v>
      </c>
      <c r="D552" s="10">
        <v>143269.101</v>
      </c>
      <c r="E552" s="7">
        <v>390.298</v>
      </c>
      <c r="F552" s="7">
        <v>1.9956</v>
      </c>
      <c r="G552" s="1"/>
      <c r="H552" s="1"/>
      <c r="I552" s="1"/>
      <c r="J552" s="1"/>
    </row>
    <row r="553" spans="1:10" ht="14" customHeight="1" x14ac:dyDescent="0.3">
      <c r="A553" s="4">
        <v>552</v>
      </c>
      <c r="B553" s="20">
        <v>3681</v>
      </c>
      <c r="C553" s="10">
        <v>22150975.072000001</v>
      </c>
      <c r="D553" s="10">
        <v>144047.98699999999</v>
      </c>
      <c r="E553" s="7">
        <v>382.673</v>
      </c>
      <c r="F553" s="7">
        <v>2.0156999999999998</v>
      </c>
      <c r="G553" s="1"/>
      <c r="H553" s="1"/>
      <c r="I553" s="1"/>
      <c r="J553" s="1"/>
    </row>
    <row r="554" spans="1:10" ht="14" customHeight="1" x14ac:dyDescent="0.3">
      <c r="A554" s="4">
        <v>553</v>
      </c>
      <c r="B554" s="20">
        <v>3682</v>
      </c>
      <c r="C554" s="10">
        <v>22295405.732000001</v>
      </c>
      <c r="D554" s="10">
        <v>144819.342</v>
      </c>
      <c r="E554" s="7">
        <v>377.08699999999999</v>
      </c>
      <c r="F554" s="7">
        <v>1.9813000000000001</v>
      </c>
      <c r="G554" s="1"/>
      <c r="H554" s="1"/>
      <c r="I554" s="1"/>
      <c r="J554" s="1"/>
    </row>
    <row r="555" spans="1:10" ht="14" customHeight="1" x14ac:dyDescent="0.3">
      <c r="A555" s="4">
        <v>554</v>
      </c>
      <c r="B555" s="20">
        <v>3683</v>
      </c>
      <c r="C555" s="10">
        <v>22440602.160999998</v>
      </c>
      <c r="D555" s="10">
        <v>145566.45499999999</v>
      </c>
      <c r="E555" s="7">
        <v>367.59300000000002</v>
      </c>
      <c r="F555" s="7">
        <v>2.0251999999999999</v>
      </c>
      <c r="G555" s="1"/>
      <c r="H555" s="1"/>
      <c r="I555" s="1"/>
      <c r="J555" s="1"/>
    </row>
    <row r="556" spans="1:10" ht="14" customHeight="1" x14ac:dyDescent="0.3">
      <c r="A556" s="4">
        <v>555</v>
      </c>
      <c r="B556" s="20">
        <v>3684</v>
      </c>
      <c r="C556" s="10">
        <v>22586536.208999999</v>
      </c>
      <c r="D556" s="10">
        <v>146310.91800000001</v>
      </c>
      <c r="E556" s="7">
        <v>389.709</v>
      </c>
      <c r="F556" s="7">
        <v>2.0323000000000002</v>
      </c>
      <c r="G556" s="1"/>
      <c r="H556" s="1"/>
      <c r="I556" s="1"/>
      <c r="J556" s="1"/>
    </row>
    <row r="557" spans="1:10" ht="14" customHeight="1" x14ac:dyDescent="0.3">
      <c r="A557" s="4">
        <v>556</v>
      </c>
      <c r="B557" s="20">
        <v>3685</v>
      </c>
      <c r="C557" s="10">
        <v>22733236.835999999</v>
      </c>
      <c r="D557" s="10">
        <v>147102.91</v>
      </c>
      <c r="E557" s="7">
        <v>409.85599999999999</v>
      </c>
      <c r="F557" s="7">
        <v>2.0133000000000001</v>
      </c>
      <c r="G557" s="1"/>
      <c r="H557" s="1"/>
      <c r="I557" s="1"/>
      <c r="J557" s="1"/>
    </row>
    <row r="558" spans="1:10" ht="14" customHeight="1" x14ac:dyDescent="0.3">
      <c r="A558" s="4">
        <v>557</v>
      </c>
      <c r="B558" s="20">
        <v>3686</v>
      </c>
      <c r="C558" s="10">
        <v>22880749.602000002</v>
      </c>
      <c r="D558" s="10">
        <v>147928.07800000001</v>
      </c>
      <c r="E558" s="7">
        <v>396.59500000000003</v>
      </c>
      <c r="F558" s="7">
        <v>1.9794</v>
      </c>
      <c r="G558" s="1"/>
      <c r="H558" s="1"/>
      <c r="I558" s="1"/>
      <c r="J558" s="1"/>
    </row>
    <row r="559" spans="1:10" ht="14" customHeight="1" x14ac:dyDescent="0.3">
      <c r="A559" s="4">
        <v>558</v>
      </c>
      <c r="B559" s="20">
        <v>3687</v>
      </c>
      <c r="C559" s="10">
        <v>23029074.274999999</v>
      </c>
      <c r="D559" s="10">
        <v>148713.09599999999</v>
      </c>
      <c r="E559" s="7">
        <v>376.46</v>
      </c>
      <c r="F559" s="7">
        <v>2.0127000000000002</v>
      </c>
      <c r="G559" s="1"/>
      <c r="H559" s="1"/>
      <c r="I559" s="1"/>
      <c r="J559" s="1"/>
    </row>
    <row r="560" spans="1:10" ht="14" customHeight="1" x14ac:dyDescent="0.3">
      <c r="A560" s="4">
        <v>559</v>
      </c>
      <c r="B560" s="20">
        <v>3688</v>
      </c>
      <c r="C560" s="10">
        <v>23178163.831</v>
      </c>
      <c r="D560" s="10">
        <v>149470.799</v>
      </c>
      <c r="E560" s="7">
        <v>382.13799999999998</v>
      </c>
      <c r="F560" s="7">
        <v>2.0160999999999998</v>
      </c>
      <c r="G560" s="1"/>
      <c r="H560" s="1"/>
      <c r="I560" s="1"/>
      <c r="J560" s="1"/>
    </row>
    <row r="561" spans="1:10" ht="14" customHeight="1" x14ac:dyDescent="0.3">
      <c r="A561" s="4">
        <v>560</v>
      </c>
      <c r="B561" s="20">
        <v>3689</v>
      </c>
      <c r="C561" s="10">
        <v>23328016.767999999</v>
      </c>
      <c r="D561" s="10">
        <v>150241.21</v>
      </c>
      <c r="E561" s="7">
        <v>390.654</v>
      </c>
      <c r="F561" s="7">
        <v>1.9990000000000001</v>
      </c>
      <c r="G561" s="1"/>
      <c r="H561" s="1"/>
      <c r="I561" s="1"/>
      <c r="J561" s="1"/>
    </row>
    <row r="562" spans="1:10" ht="14" customHeight="1" x14ac:dyDescent="0.3">
      <c r="A562" s="4">
        <v>561</v>
      </c>
      <c r="B562" s="20">
        <v>3690</v>
      </c>
      <c r="C562" s="10">
        <v>23478648.631999999</v>
      </c>
      <c r="D562" s="10">
        <v>151022.14499999999</v>
      </c>
      <c r="E562" s="7">
        <v>377.38499999999999</v>
      </c>
      <c r="F562" s="7">
        <v>2.0059</v>
      </c>
      <c r="G562" s="1"/>
      <c r="H562" s="1"/>
      <c r="I562" s="1"/>
      <c r="J562" s="1"/>
    </row>
    <row r="563" spans="1:10" ht="14" customHeight="1" x14ac:dyDescent="0.3">
      <c r="A563" s="4">
        <v>562</v>
      </c>
      <c r="B563" s="20">
        <v>3691</v>
      </c>
      <c r="C563" s="10">
        <v>23630048.162</v>
      </c>
      <c r="D563" s="10">
        <v>151779.141</v>
      </c>
      <c r="E563" s="7">
        <v>386.52800000000002</v>
      </c>
      <c r="F563" s="7">
        <v>2.0165999999999999</v>
      </c>
      <c r="G563" s="1"/>
      <c r="H563" s="1"/>
      <c r="I563" s="1"/>
      <c r="J563" s="1"/>
    </row>
    <row r="564" spans="1:10" ht="14" customHeight="1" x14ac:dyDescent="0.3">
      <c r="A564" s="4">
        <v>563</v>
      </c>
      <c r="B564" s="20">
        <v>3692</v>
      </c>
      <c r="C564" s="10">
        <v>23782213.831</v>
      </c>
      <c r="D564" s="10">
        <v>152558.601</v>
      </c>
      <c r="E564" s="7">
        <v>384.84199999999998</v>
      </c>
      <c r="F564" s="7">
        <v>1.9871000000000001</v>
      </c>
      <c r="G564" s="1"/>
      <c r="H564" s="1"/>
      <c r="I564" s="1"/>
      <c r="J564" s="1"/>
    </row>
    <row r="565" spans="1:10" ht="14" customHeight="1" x14ac:dyDescent="0.3">
      <c r="A565" s="4">
        <v>564</v>
      </c>
      <c r="B565" s="20">
        <v>3693</v>
      </c>
      <c r="C565" s="10">
        <v>23935157.274</v>
      </c>
      <c r="D565" s="10">
        <v>153323.32800000001</v>
      </c>
      <c r="E565" s="7">
        <v>367.75</v>
      </c>
      <c r="F565" s="7">
        <v>2.0122</v>
      </c>
      <c r="G565" s="1"/>
      <c r="H565" s="1"/>
      <c r="I565" s="1"/>
      <c r="J565" s="1"/>
    </row>
    <row r="566" spans="1:10" ht="14" customHeight="1" x14ac:dyDescent="0.3">
      <c r="A566" s="4">
        <v>565</v>
      </c>
      <c r="B566" s="20">
        <v>3694</v>
      </c>
      <c r="C566" s="10">
        <v>24088848.352000002</v>
      </c>
      <c r="D566" s="10">
        <v>154063.32699999999</v>
      </c>
      <c r="E566" s="7">
        <v>355.69200000000001</v>
      </c>
      <c r="F566" s="7">
        <v>2.0093999999999999</v>
      </c>
      <c r="G566" s="1"/>
      <c r="H566" s="1"/>
      <c r="I566" s="1"/>
      <c r="J566" s="1"/>
    </row>
    <row r="567" spans="1:10" ht="14" customHeight="1" x14ac:dyDescent="0.3">
      <c r="A567" s="4">
        <v>566</v>
      </c>
      <c r="B567" s="20">
        <v>3695</v>
      </c>
      <c r="C567" s="10">
        <v>24243267.370999999</v>
      </c>
      <c r="D567" s="10">
        <v>154778.071</v>
      </c>
      <c r="E567" s="7">
        <v>351.69299999999998</v>
      </c>
      <c r="F567" s="7">
        <v>2.0219999999999998</v>
      </c>
      <c r="G567" s="1"/>
      <c r="H567" s="1"/>
      <c r="I567" s="1"/>
      <c r="J567" s="1"/>
    </row>
    <row r="568" spans="1:10" ht="14" customHeight="1" x14ac:dyDescent="0.3">
      <c r="A568" s="4">
        <v>567</v>
      </c>
      <c r="B568" s="20">
        <v>3696</v>
      </c>
      <c r="C568" s="10">
        <v>24398397.135000002</v>
      </c>
      <c r="D568" s="10">
        <v>155489.18400000001</v>
      </c>
      <c r="E568" s="7">
        <v>337.733</v>
      </c>
      <c r="F568" s="7">
        <v>2.0144000000000002</v>
      </c>
      <c r="G568" s="1"/>
      <c r="H568" s="1"/>
      <c r="I568" s="1"/>
      <c r="J568" s="1"/>
    </row>
    <row r="569" spans="1:10" ht="14" customHeight="1" x14ac:dyDescent="0.3">
      <c r="A569" s="4">
        <v>568</v>
      </c>
      <c r="B569" s="20">
        <v>3697</v>
      </c>
      <c r="C569" s="10">
        <v>24554224.052000001</v>
      </c>
      <c r="D569" s="10">
        <v>156169.52499999999</v>
      </c>
      <c r="E569" s="7">
        <v>344.48200000000003</v>
      </c>
      <c r="F569" s="7">
        <v>1.9957</v>
      </c>
      <c r="G569" s="1"/>
      <c r="H569" s="1"/>
      <c r="I569" s="1"/>
      <c r="J569" s="1"/>
    </row>
    <row r="570" spans="1:10" ht="14" customHeight="1" x14ac:dyDescent="0.3">
      <c r="A570" s="4">
        <v>569</v>
      </c>
      <c r="B570" s="20">
        <v>3698</v>
      </c>
      <c r="C570" s="10">
        <v>24710738.059</v>
      </c>
      <c r="D570" s="10">
        <v>156856.99400000001</v>
      </c>
      <c r="E570" s="7">
        <v>339.86900000000003</v>
      </c>
      <c r="F570" s="7">
        <v>2.0190000000000001</v>
      </c>
      <c r="G570" s="1"/>
      <c r="H570" s="1"/>
      <c r="I570" s="1"/>
      <c r="J570" s="1"/>
    </row>
    <row r="571" spans="1:10" ht="14" customHeight="1" x14ac:dyDescent="0.3">
      <c r="A571" s="4">
        <v>570</v>
      </c>
      <c r="B571" s="20">
        <v>3699</v>
      </c>
      <c r="C571" s="10">
        <v>24867934.921999998</v>
      </c>
      <c r="D571" s="10">
        <v>157543.20300000001</v>
      </c>
      <c r="E571" s="7">
        <v>348.065</v>
      </c>
      <c r="F571" s="7">
        <v>1.9834000000000001</v>
      </c>
      <c r="G571" s="1"/>
      <c r="H571" s="1"/>
      <c r="I571" s="1"/>
      <c r="J571" s="1"/>
    </row>
    <row r="572" spans="1:10" ht="14" customHeight="1" x14ac:dyDescent="0.3">
      <c r="A572" s="4">
        <v>571</v>
      </c>
      <c r="B572" s="20">
        <v>3700</v>
      </c>
      <c r="C572" s="10">
        <v>25025826.190000001</v>
      </c>
      <c r="D572" s="10">
        <v>158233.54300000001</v>
      </c>
      <c r="E572" s="7">
        <v>333.34699999999998</v>
      </c>
      <c r="F572" s="7">
        <v>2.0617999999999999</v>
      </c>
      <c r="G572" s="1"/>
      <c r="H572" s="1"/>
      <c r="I572" s="1"/>
      <c r="J572" s="1"/>
    </row>
    <row r="573" spans="1:10" ht="14" customHeight="1" x14ac:dyDescent="0.3">
      <c r="A573" s="4">
        <v>572</v>
      </c>
      <c r="B573" s="20">
        <v>3701</v>
      </c>
      <c r="C573" s="10">
        <v>25184393.079999998</v>
      </c>
      <c r="D573" s="10">
        <v>158920.83100000001</v>
      </c>
      <c r="E573" s="7">
        <v>339.89499999999998</v>
      </c>
      <c r="F573" s="7">
        <v>1.9961</v>
      </c>
      <c r="G573" s="1"/>
      <c r="H573" s="1"/>
      <c r="I573" s="1"/>
      <c r="J573" s="1"/>
    </row>
    <row r="574" spans="1:10" ht="14" customHeight="1" x14ac:dyDescent="0.3">
      <c r="A574" s="4">
        <v>573</v>
      </c>
      <c r="B574" s="20">
        <v>3702</v>
      </c>
      <c r="C574" s="10">
        <v>25343653.806000002</v>
      </c>
      <c r="D574" s="10">
        <v>159599.30900000001</v>
      </c>
      <c r="E574" s="7">
        <v>330.24799999999999</v>
      </c>
      <c r="F574" s="7">
        <v>2.0363000000000002</v>
      </c>
      <c r="G574" s="1"/>
      <c r="H574" s="1"/>
      <c r="I574" s="1"/>
      <c r="J574" s="1"/>
    </row>
    <row r="575" spans="1:10" ht="14" customHeight="1" x14ac:dyDescent="0.3">
      <c r="A575" s="4">
        <v>574</v>
      </c>
      <c r="B575" s="20">
        <v>3703</v>
      </c>
      <c r="C575" s="10">
        <v>25503583.363000002</v>
      </c>
      <c r="D575" s="10">
        <v>160271.807</v>
      </c>
      <c r="E575" s="7">
        <v>346.44900000000001</v>
      </c>
      <c r="F575" s="7">
        <v>2.0228000000000002</v>
      </c>
      <c r="G575" s="1"/>
      <c r="H575" s="1"/>
      <c r="I575" s="1"/>
      <c r="J575" s="1"/>
    </row>
    <row r="576" spans="1:10" ht="14" customHeight="1" x14ac:dyDescent="0.3">
      <c r="A576" s="4">
        <v>575</v>
      </c>
      <c r="B576" s="20">
        <v>3704</v>
      </c>
      <c r="C576" s="10">
        <v>25664201.618999999</v>
      </c>
      <c r="D576" s="10">
        <v>160972.59099999999</v>
      </c>
      <c r="E576" s="7">
        <v>357.30200000000002</v>
      </c>
      <c r="F576" s="7">
        <v>2.0059</v>
      </c>
      <c r="G576" s="1"/>
      <c r="H576" s="1"/>
      <c r="I576" s="1"/>
      <c r="J576" s="1"/>
    </row>
    <row r="577" spans="1:10" ht="14" customHeight="1" x14ac:dyDescent="0.3">
      <c r="A577" s="4">
        <v>576</v>
      </c>
      <c r="B577" s="20">
        <v>3705</v>
      </c>
      <c r="C577" s="10">
        <v>25825531.511999998</v>
      </c>
      <c r="D577" s="10">
        <v>161689.299</v>
      </c>
      <c r="E577" s="7">
        <v>358.47300000000001</v>
      </c>
      <c r="F577" s="7">
        <v>2.0004</v>
      </c>
      <c r="G577" s="1"/>
      <c r="H577" s="1"/>
      <c r="I577" s="1"/>
      <c r="J577" s="1"/>
    </row>
    <row r="578" spans="1:10" ht="14" customHeight="1" x14ac:dyDescent="0.3">
      <c r="A578" s="4">
        <v>577</v>
      </c>
      <c r="B578" s="20">
        <v>3706</v>
      </c>
      <c r="C578" s="10">
        <v>25987579.284000002</v>
      </c>
      <c r="D578" s="10">
        <v>162406.39199999999</v>
      </c>
      <c r="E578" s="7">
        <v>357.50700000000001</v>
      </c>
      <c r="F578" s="7">
        <v>2.0009999999999999</v>
      </c>
      <c r="G578" s="1"/>
      <c r="H578" s="1"/>
      <c r="I578" s="1"/>
      <c r="J578" s="1"/>
    </row>
    <row r="579" spans="1:10" ht="14" customHeight="1" x14ac:dyDescent="0.3">
      <c r="A579" s="4">
        <v>578</v>
      </c>
      <c r="B579" s="20">
        <v>3707</v>
      </c>
      <c r="C579" s="10">
        <v>26150343.182999998</v>
      </c>
      <c r="D579" s="10">
        <v>163121.74600000001</v>
      </c>
      <c r="E579" s="7">
        <v>355.47399999999999</v>
      </c>
      <c r="F579" s="7">
        <v>1.9902</v>
      </c>
      <c r="G579" s="1"/>
      <c r="H579" s="1"/>
      <c r="I579" s="1"/>
      <c r="J579" s="1"/>
    </row>
    <row r="580" spans="1:10" ht="14" customHeight="1" x14ac:dyDescent="0.3">
      <c r="A580" s="4">
        <v>579</v>
      </c>
      <c r="B580" s="20">
        <v>3708</v>
      </c>
      <c r="C580" s="10">
        <v>26313820.403000001</v>
      </c>
      <c r="D580" s="10">
        <v>163829.217</v>
      </c>
      <c r="E580" s="7">
        <v>343.48099999999999</v>
      </c>
      <c r="F580" s="7">
        <v>2.0198999999999998</v>
      </c>
      <c r="G580" s="1"/>
      <c r="H580" s="1"/>
      <c r="I580" s="1"/>
      <c r="J580" s="1"/>
    </row>
    <row r="581" spans="1:10" ht="14" customHeight="1" x14ac:dyDescent="0.3">
      <c r="A581" s="4">
        <v>580</v>
      </c>
      <c r="B581" s="20">
        <v>3709</v>
      </c>
      <c r="C581" s="10">
        <v>26477993.101</v>
      </c>
      <c r="D581" s="10">
        <v>164523.02900000001</v>
      </c>
      <c r="E581" s="7">
        <v>343.41</v>
      </c>
      <c r="F581" s="7">
        <v>2.0245000000000002</v>
      </c>
      <c r="G581" s="1"/>
      <c r="H581" s="1"/>
      <c r="I581" s="1"/>
      <c r="J581" s="1"/>
    </row>
    <row r="582" spans="1:10" ht="14" customHeight="1" x14ac:dyDescent="0.3">
      <c r="A582" s="4">
        <v>581</v>
      </c>
      <c r="B582" s="20">
        <v>3710</v>
      </c>
      <c r="C582" s="10">
        <v>26642859.539999999</v>
      </c>
      <c r="D582" s="10">
        <v>165218.247</v>
      </c>
      <c r="E582" s="7">
        <v>350.33</v>
      </c>
      <c r="F582" s="7">
        <v>2.0118</v>
      </c>
      <c r="G582" s="1"/>
      <c r="H582" s="1"/>
      <c r="I582" s="1"/>
      <c r="J58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ABA3-C448-4E11-A60B-7EE2C25093F0}">
  <dimension ref="A1:S689"/>
  <sheetViews>
    <sheetView topLeftCell="D1" zoomScale="160" zoomScaleNormal="160" workbookViewId="0">
      <selection activeCell="Q4" sqref="Q4"/>
    </sheetView>
  </sheetViews>
  <sheetFormatPr defaultRowHeight="14.5" x14ac:dyDescent="0.35"/>
  <cols>
    <col min="1" max="1" width="13.69921875" style="25" customWidth="1"/>
    <col min="2" max="3" width="15.69921875" style="25" customWidth="1"/>
    <col min="4" max="4" width="12.69921875" style="25" bestFit="1" customWidth="1"/>
    <col min="5" max="6" width="8.796875" style="25"/>
    <col min="7" max="7" width="16.19921875" style="25" customWidth="1"/>
    <col min="8" max="9" width="8.796875" style="25"/>
    <col min="10" max="10" width="15.19921875" style="25" customWidth="1"/>
    <col min="11" max="11" width="11.59765625" style="25" bestFit="1" customWidth="1"/>
    <col min="12" max="12" width="12.69921875" style="25" bestFit="1" customWidth="1"/>
    <col min="13" max="13" width="11.59765625" style="25" bestFit="1" customWidth="1"/>
    <col min="14" max="14" width="12.296875" style="25" customWidth="1"/>
    <col min="15" max="15" width="13.3984375" style="25" customWidth="1"/>
    <col min="16" max="16" width="11.59765625" style="25" bestFit="1" customWidth="1"/>
    <col min="17" max="16384" width="8.796875" style="25"/>
  </cols>
  <sheetData>
    <row r="1" spans="1:19" s="24" customFormat="1" x14ac:dyDescent="0.35">
      <c r="A1" s="24" t="s">
        <v>14</v>
      </c>
    </row>
    <row r="2" spans="1:19" x14ac:dyDescent="0.35">
      <c r="A2" s="25" t="s">
        <v>15</v>
      </c>
    </row>
    <row r="4" spans="1:19" x14ac:dyDescent="0.35">
      <c r="A4" s="26" t="s">
        <v>16</v>
      </c>
      <c r="B4" s="26" t="s">
        <v>17</v>
      </c>
      <c r="C4" s="26" t="s">
        <v>18</v>
      </c>
      <c r="D4" s="26" t="s">
        <v>19</v>
      </c>
      <c r="E4" s="27" t="s">
        <v>20</v>
      </c>
      <c r="G4" s="26" t="s">
        <v>21</v>
      </c>
      <c r="H4" s="26" t="s">
        <v>22</v>
      </c>
      <c r="J4" s="26" t="s">
        <v>23</v>
      </c>
      <c r="P4" s="40"/>
      <c r="Q4" s="40"/>
    </row>
    <row r="5" spans="1:19" x14ac:dyDescent="0.35">
      <c r="A5" s="28">
        <v>3370</v>
      </c>
      <c r="B5" s="29">
        <v>0</v>
      </c>
      <c r="C5" s="29">
        <v>1895000</v>
      </c>
      <c r="D5" s="29">
        <v>20303</v>
      </c>
      <c r="E5" s="30">
        <v>1</v>
      </c>
      <c r="G5" s="31">
        <f>C5</f>
        <v>1895000</v>
      </c>
      <c r="H5" s="32">
        <f>A5</f>
        <v>3370</v>
      </c>
      <c r="J5" s="25" t="s">
        <v>24</v>
      </c>
    </row>
    <row r="6" spans="1:19" x14ac:dyDescent="0.35">
      <c r="A6" s="28">
        <v>3370.5</v>
      </c>
      <c r="B6" s="29">
        <v>10173.99</v>
      </c>
      <c r="C6" s="29">
        <v>1905173.99</v>
      </c>
      <c r="D6" s="29">
        <v>20392.95</v>
      </c>
      <c r="E6" s="30">
        <v>2</v>
      </c>
      <c r="G6" s="31">
        <f t="shared" ref="G6:G69" si="0">C6</f>
        <v>1905173.99</v>
      </c>
      <c r="H6" s="32">
        <f t="shared" ref="H6:H69" si="1">A6</f>
        <v>3370.5</v>
      </c>
    </row>
    <row r="7" spans="1:19" x14ac:dyDescent="0.35">
      <c r="A7" s="28">
        <v>3371</v>
      </c>
      <c r="B7" s="29">
        <v>20392.95</v>
      </c>
      <c r="C7" s="29">
        <v>1915392.95</v>
      </c>
      <c r="D7" s="29">
        <v>20482.900000000001</v>
      </c>
      <c r="E7" s="30">
        <v>3</v>
      </c>
      <c r="G7" s="31">
        <f t="shared" si="0"/>
        <v>1915392.95</v>
      </c>
      <c r="H7" s="32">
        <f t="shared" si="1"/>
        <v>3371</v>
      </c>
      <c r="J7" s="25" t="s">
        <v>25</v>
      </c>
      <c r="K7" s="25" t="s">
        <v>19</v>
      </c>
    </row>
    <row r="8" spans="1:19" x14ac:dyDescent="0.35">
      <c r="A8" s="28">
        <v>3371.5</v>
      </c>
      <c r="B8" s="29">
        <v>30656.89</v>
      </c>
      <c r="C8" s="29">
        <v>1925656.89</v>
      </c>
      <c r="D8" s="29">
        <v>20572.849999999999</v>
      </c>
      <c r="E8" s="30">
        <v>4</v>
      </c>
      <c r="G8" s="31">
        <f t="shared" si="0"/>
        <v>1925656.89</v>
      </c>
      <c r="H8" s="32">
        <f t="shared" si="1"/>
        <v>3371.5</v>
      </c>
      <c r="J8" s="29">
        <v>2000000</v>
      </c>
      <c r="K8" s="29">
        <f>VLOOKUP(J8,$C$5:$D$689,2)</f>
        <v>21202.5</v>
      </c>
      <c r="S8" s="25">
        <f>8.23/12</f>
        <v>0.68583333333333341</v>
      </c>
    </row>
    <row r="9" spans="1:19" x14ac:dyDescent="0.35">
      <c r="A9" s="28">
        <v>3372</v>
      </c>
      <c r="B9" s="29">
        <v>40965.800000000003</v>
      </c>
      <c r="C9" s="29">
        <v>1935965.8</v>
      </c>
      <c r="D9" s="29">
        <v>20662.8</v>
      </c>
      <c r="E9" s="30">
        <v>5</v>
      </c>
      <c r="G9" s="31">
        <f t="shared" si="0"/>
        <v>1935965.8</v>
      </c>
      <c r="H9" s="32">
        <f t="shared" si="1"/>
        <v>3372</v>
      </c>
    </row>
    <row r="10" spans="1:19" x14ac:dyDescent="0.35">
      <c r="A10" s="28">
        <v>3372.5</v>
      </c>
      <c r="B10" s="29">
        <v>51319.69</v>
      </c>
      <c r="C10" s="29">
        <v>1946319.69</v>
      </c>
      <c r="D10" s="29">
        <v>20752.75</v>
      </c>
      <c r="E10" s="30">
        <v>6</v>
      </c>
      <c r="G10" s="31">
        <f t="shared" si="0"/>
        <v>1946319.69</v>
      </c>
      <c r="H10" s="32">
        <f t="shared" si="1"/>
        <v>3372.5</v>
      </c>
      <c r="J10" s="25" t="s">
        <v>26</v>
      </c>
    </row>
    <row r="11" spans="1:19" x14ac:dyDescent="0.35">
      <c r="A11" s="28">
        <v>3373</v>
      </c>
      <c r="B11" s="29">
        <v>61718.55</v>
      </c>
      <c r="C11" s="29">
        <v>1956718.55</v>
      </c>
      <c r="D11" s="29">
        <v>20842.7</v>
      </c>
      <c r="E11" s="30">
        <v>7</v>
      </c>
      <c r="G11" s="31">
        <f t="shared" si="0"/>
        <v>1956718.55</v>
      </c>
      <c r="H11" s="32">
        <f t="shared" si="1"/>
        <v>3373</v>
      </c>
    </row>
    <row r="12" spans="1:19" x14ac:dyDescent="0.35">
      <c r="A12" s="28">
        <v>3373.5</v>
      </c>
      <c r="B12" s="29">
        <v>72162.39</v>
      </c>
      <c r="C12" s="29">
        <v>1967162.39</v>
      </c>
      <c r="D12" s="29">
        <v>20932.650000000001</v>
      </c>
      <c r="E12" s="30">
        <v>8</v>
      </c>
      <c r="G12" s="31">
        <f t="shared" si="0"/>
        <v>1967162.39</v>
      </c>
      <c r="H12" s="32">
        <f t="shared" si="1"/>
        <v>3373.5</v>
      </c>
      <c r="J12" s="25" t="s">
        <v>25</v>
      </c>
      <c r="K12" s="33" t="s">
        <v>20</v>
      </c>
      <c r="L12" s="25" t="s">
        <v>27</v>
      </c>
      <c r="M12" s="25" t="s">
        <v>28</v>
      </c>
      <c r="N12" s="25" t="s">
        <v>29</v>
      </c>
      <c r="O12" s="25" t="s">
        <v>30</v>
      </c>
      <c r="P12" s="25" t="s">
        <v>31</v>
      </c>
    </row>
    <row r="13" spans="1:19" x14ac:dyDescent="0.35">
      <c r="A13" s="28">
        <v>3374</v>
      </c>
      <c r="B13" s="29">
        <v>82651.2000004</v>
      </c>
      <c r="C13" s="29">
        <v>1977651.2000004</v>
      </c>
      <c r="D13" s="29">
        <v>21022.6</v>
      </c>
      <c r="E13" s="30">
        <v>9</v>
      </c>
      <c r="G13" s="31">
        <f t="shared" si="0"/>
        <v>1977651.2000004</v>
      </c>
      <c r="H13" s="32">
        <f t="shared" si="1"/>
        <v>3374</v>
      </c>
      <c r="J13" s="31">
        <f>J8</f>
        <v>2000000</v>
      </c>
      <c r="K13" s="34">
        <f>VLOOKUP(J13,$C$5:$E$689,3)</f>
        <v>11</v>
      </c>
      <c r="L13" s="29">
        <f ca="1">OFFSET($C$5,$K13-1,0)</f>
        <v>1998763.75</v>
      </c>
      <c r="M13" s="29">
        <f ca="1">OFFSET($C$5,$K13,0)</f>
        <v>2009387.49</v>
      </c>
      <c r="N13" s="29">
        <f ca="1">OFFSET($C$5,$K13-1,1)</f>
        <v>21202.5</v>
      </c>
      <c r="O13" s="29">
        <f ca="1">OFFSET($C$5,$K13,1)</f>
        <v>21292.45</v>
      </c>
      <c r="P13" s="31">
        <f ca="1">N13+(O13-N13)/(M13-L13)*(J13-L13)</f>
        <v>21212.967188344217</v>
      </c>
    </row>
    <row r="14" spans="1:19" x14ac:dyDescent="0.35">
      <c r="A14" s="28">
        <v>3374.5</v>
      </c>
      <c r="B14" s="29">
        <v>93184.99</v>
      </c>
      <c r="C14" s="29">
        <v>1988184.99</v>
      </c>
      <c r="D14" s="29">
        <v>21112.55</v>
      </c>
      <c r="E14" s="30">
        <v>10</v>
      </c>
      <c r="G14" s="31">
        <f t="shared" si="0"/>
        <v>1988184.99</v>
      </c>
      <c r="H14" s="32">
        <f t="shared" si="1"/>
        <v>3374.5</v>
      </c>
    </row>
    <row r="15" spans="1:19" x14ac:dyDescent="0.35">
      <c r="A15" s="28">
        <v>3375</v>
      </c>
      <c r="B15" s="29">
        <v>103763.75</v>
      </c>
      <c r="C15" s="29">
        <v>1998763.75</v>
      </c>
      <c r="D15" s="29">
        <v>21202.5</v>
      </c>
      <c r="E15" s="30">
        <v>11</v>
      </c>
      <c r="G15" s="31">
        <f t="shared" si="0"/>
        <v>1998763.75</v>
      </c>
      <c r="H15" s="32">
        <f t="shared" si="1"/>
        <v>3375</v>
      </c>
    </row>
    <row r="16" spans="1:19" x14ac:dyDescent="0.35">
      <c r="A16" s="28">
        <v>3375.5</v>
      </c>
      <c r="B16" s="29">
        <v>114387.49</v>
      </c>
      <c r="C16" s="29">
        <v>2009387.49</v>
      </c>
      <c r="D16" s="29">
        <v>21292.45</v>
      </c>
      <c r="E16" s="30">
        <v>12</v>
      </c>
      <c r="G16" s="31">
        <f t="shared" si="0"/>
        <v>2009387.49</v>
      </c>
      <c r="H16" s="32">
        <f t="shared" si="1"/>
        <v>3375.5</v>
      </c>
    </row>
    <row r="17" spans="1:8" x14ac:dyDescent="0.35">
      <c r="A17" s="28">
        <v>3376</v>
      </c>
      <c r="B17" s="29">
        <v>125056.2</v>
      </c>
      <c r="C17" s="29">
        <v>2020056.2</v>
      </c>
      <c r="D17" s="29">
        <v>21382.400000000001</v>
      </c>
      <c r="E17" s="30">
        <v>13</v>
      </c>
      <c r="G17" s="31">
        <f t="shared" si="0"/>
        <v>2020056.2</v>
      </c>
      <c r="H17" s="32">
        <f t="shared" si="1"/>
        <v>3376</v>
      </c>
    </row>
    <row r="18" spans="1:8" x14ac:dyDescent="0.35">
      <c r="A18" s="28">
        <v>3376.5</v>
      </c>
      <c r="B18" s="29">
        <v>135769.89000000001</v>
      </c>
      <c r="C18" s="29">
        <v>2030769.8900000001</v>
      </c>
      <c r="D18" s="29">
        <v>21472.35</v>
      </c>
      <c r="E18" s="30">
        <v>14</v>
      </c>
      <c r="G18" s="31">
        <f t="shared" si="0"/>
        <v>2030769.8900000001</v>
      </c>
      <c r="H18" s="32">
        <f t="shared" si="1"/>
        <v>3376.5</v>
      </c>
    </row>
    <row r="19" spans="1:8" x14ac:dyDescent="0.35">
      <c r="A19" s="28">
        <v>3377</v>
      </c>
      <c r="B19" s="29">
        <v>146528.54999999999</v>
      </c>
      <c r="C19" s="29">
        <v>2041528.55</v>
      </c>
      <c r="D19" s="29">
        <v>21562.3</v>
      </c>
      <c r="E19" s="30">
        <v>15</v>
      </c>
      <c r="G19" s="31">
        <f t="shared" si="0"/>
        <v>2041528.55</v>
      </c>
      <c r="H19" s="32">
        <f t="shared" si="1"/>
        <v>3377</v>
      </c>
    </row>
    <row r="20" spans="1:8" x14ac:dyDescent="0.35">
      <c r="A20" s="28">
        <v>3377.5</v>
      </c>
      <c r="B20" s="29">
        <v>157332.19</v>
      </c>
      <c r="C20" s="29">
        <v>2052332.19</v>
      </c>
      <c r="D20" s="29">
        <v>21652.25</v>
      </c>
      <c r="E20" s="30">
        <v>16</v>
      </c>
      <c r="G20" s="31">
        <f t="shared" si="0"/>
        <v>2052332.19</v>
      </c>
      <c r="H20" s="32">
        <f t="shared" si="1"/>
        <v>3377.5</v>
      </c>
    </row>
    <row r="21" spans="1:8" x14ac:dyDescent="0.35">
      <c r="A21" s="28">
        <v>3378</v>
      </c>
      <c r="B21" s="29">
        <v>168180.8</v>
      </c>
      <c r="C21" s="29">
        <v>2063180.8</v>
      </c>
      <c r="D21" s="29">
        <v>21742.2</v>
      </c>
      <c r="E21" s="30">
        <v>17</v>
      </c>
      <c r="G21" s="31">
        <f t="shared" si="0"/>
        <v>2063180.8</v>
      </c>
      <c r="H21" s="32">
        <f t="shared" si="1"/>
        <v>3378</v>
      </c>
    </row>
    <row r="22" spans="1:8" x14ac:dyDescent="0.35">
      <c r="A22" s="28">
        <v>3378.5</v>
      </c>
      <c r="B22" s="29">
        <v>179074.39</v>
      </c>
      <c r="C22" s="29">
        <v>2074074.3900000001</v>
      </c>
      <c r="D22" s="29">
        <v>21832.15</v>
      </c>
      <c r="E22" s="30">
        <v>18</v>
      </c>
      <c r="G22" s="31">
        <f t="shared" si="0"/>
        <v>2074074.3900000001</v>
      </c>
      <c r="H22" s="32">
        <f t="shared" si="1"/>
        <v>3378.5</v>
      </c>
    </row>
    <row r="23" spans="1:8" x14ac:dyDescent="0.35">
      <c r="A23" s="28">
        <v>3379</v>
      </c>
      <c r="B23" s="29">
        <v>190012.95</v>
      </c>
      <c r="C23" s="29">
        <v>2085012.95</v>
      </c>
      <c r="D23" s="29">
        <v>21922.1</v>
      </c>
      <c r="E23" s="30">
        <v>19</v>
      </c>
      <c r="G23" s="31">
        <f t="shared" si="0"/>
        <v>2085012.95</v>
      </c>
      <c r="H23" s="32">
        <f t="shared" si="1"/>
        <v>3379</v>
      </c>
    </row>
    <row r="24" spans="1:8" x14ac:dyDescent="0.35">
      <c r="A24" s="28">
        <v>3379.5</v>
      </c>
      <c r="B24" s="29">
        <v>200996.49</v>
      </c>
      <c r="C24" s="29">
        <v>2095996.49</v>
      </c>
      <c r="D24" s="29">
        <v>22012.05</v>
      </c>
      <c r="E24" s="30">
        <v>20</v>
      </c>
      <c r="G24" s="31">
        <f t="shared" si="0"/>
        <v>2095996.49</v>
      </c>
      <c r="H24" s="32">
        <f t="shared" si="1"/>
        <v>3379.5</v>
      </c>
    </row>
    <row r="25" spans="1:8" x14ac:dyDescent="0.35">
      <c r="A25" s="28">
        <v>3380</v>
      </c>
      <c r="B25" s="29">
        <v>212025</v>
      </c>
      <c r="C25" s="29">
        <v>2107025</v>
      </c>
      <c r="D25" s="29">
        <v>22102</v>
      </c>
      <c r="E25" s="30">
        <v>21</v>
      </c>
      <c r="G25" s="31">
        <f t="shared" si="0"/>
        <v>2107025</v>
      </c>
      <c r="H25" s="32">
        <f t="shared" si="1"/>
        <v>3380</v>
      </c>
    </row>
    <row r="26" spans="1:8" x14ac:dyDescent="0.35">
      <c r="A26" s="28">
        <v>3380.5</v>
      </c>
      <c r="B26" s="29">
        <v>223100.75</v>
      </c>
      <c r="C26" s="29">
        <v>2118100.75</v>
      </c>
      <c r="D26" s="29">
        <v>22201</v>
      </c>
      <c r="E26" s="30">
        <v>22</v>
      </c>
      <c r="G26" s="31">
        <f t="shared" si="0"/>
        <v>2118100.75</v>
      </c>
      <c r="H26" s="32">
        <f t="shared" si="1"/>
        <v>3380.5</v>
      </c>
    </row>
    <row r="27" spans="1:8" x14ac:dyDescent="0.35">
      <c r="A27" s="28">
        <v>3381</v>
      </c>
      <c r="B27" s="29">
        <v>234226</v>
      </c>
      <c r="C27" s="29">
        <v>2129226</v>
      </c>
      <c r="D27" s="29">
        <v>22300</v>
      </c>
      <c r="E27" s="30">
        <v>23</v>
      </c>
      <c r="G27" s="31">
        <f t="shared" si="0"/>
        <v>2129226</v>
      </c>
      <c r="H27" s="32">
        <f t="shared" si="1"/>
        <v>3381</v>
      </c>
    </row>
    <row r="28" spans="1:8" x14ac:dyDescent="0.35">
      <c r="A28" s="28">
        <v>3381.5</v>
      </c>
      <c r="B28" s="29">
        <v>245400.75</v>
      </c>
      <c r="C28" s="29">
        <v>2140400.75</v>
      </c>
      <c r="D28" s="29">
        <v>22399</v>
      </c>
      <c r="E28" s="30">
        <v>24</v>
      </c>
      <c r="G28" s="31">
        <f t="shared" si="0"/>
        <v>2140400.75</v>
      </c>
      <c r="H28" s="32">
        <f t="shared" si="1"/>
        <v>3381.5</v>
      </c>
    </row>
    <row r="29" spans="1:8" x14ac:dyDescent="0.35">
      <c r="A29" s="28">
        <v>3382</v>
      </c>
      <c r="B29" s="29">
        <v>256625</v>
      </c>
      <c r="C29" s="29">
        <v>2151625</v>
      </c>
      <c r="D29" s="29">
        <v>22498</v>
      </c>
      <c r="E29" s="30">
        <v>25</v>
      </c>
      <c r="G29" s="31">
        <f t="shared" si="0"/>
        <v>2151625</v>
      </c>
      <c r="H29" s="32">
        <f t="shared" si="1"/>
        <v>3382</v>
      </c>
    </row>
    <row r="30" spans="1:8" x14ac:dyDescent="0.35">
      <c r="A30" s="28">
        <v>3382.5</v>
      </c>
      <c r="B30" s="29">
        <v>267898.75</v>
      </c>
      <c r="C30" s="29">
        <v>2162898.75</v>
      </c>
      <c r="D30" s="29">
        <v>22597</v>
      </c>
      <c r="E30" s="30">
        <v>26</v>
      </c>
      <c r="G30" s="31">
        <f t="shared" si="0"/>
        <v>2162898.75</v>
      </c>
      <c r="H30" s="32">
        <f t="shared" si="1"/>
        <v>3382.5</v>
      </c>
    </row>
    <row r="31" spans="1:8" x14ac:dyDescent="0.35">
      <c r="A31" s="28">
        <v>3383</v>
      </c>
      <c r="B31" s="29">
        <v>279222</v>
      </c>
      <c r="C31" s="29">
        <v>2174222</v>
      </c>
      <c r="D31" s="29">
        <v>22696</v>
      </c>
      <c r="E31" s="30">
        <v>27</v>
      </c>
      <c r="G31" s="31">
        <f t="shared" si="0"/>
        <v>2174222</v>
      </c>
      <c r="H31" s="32">
        <f t="shared" si="1"/>
        <v>3383</v>
      </c>
    </row>
    <row r="32" spans="1:8" x14ac:dyDescent="0.35">
      <c r="A32" s="28">
        <v>3383.5</v>
      </c>
      <c r="B32" s="29">
        <v>290594.75</v>
      </c>
      <c r="C32" s="29">
        <v>2185594.75</v>
      </c>
      <c r="D32" s="29">
        <v>22795</v>
      </c>
      <c r="E32" s="30">
        <v>28</v>
      </c>
      <c r="G32" s="31">
        <f t="shared" si="0"/>
        <v>2185594.75</v>
      </c>
      <c r="H32" s="32">
        <f t="shared" si="1"/>
        <v>3383.5</v>
      </c>
    </row>
    <row r="33" spans="1:8" x14ac:dyDescent="0.35">
      <c r="A33" s="28">
        <v>3384</v>
      </c>
      <c r="B33" s="29">
        <v>302017</v>
      </c>
      <c r="C33" s="29">
        <v>2197017</v>
      </c>
      <c r="D33" s="29">
        <v>22894</v>
      </c>
      <c r="E33" s="30">
        <v>29</v>
      </c>
      <c r="G33" s="31">
        <f t="shared" si="0"/>
        <v>2197017</v>
      </c>
      <c r="H33" s="32">
        <f t="shared" si="1"/>
        <v>3384</v>
      </c>
    </row>
    <row r="34" spans="1:8" x14ac:dyDescent="0.35">
      <c r="A34" s="28">
        <v>3384.5</v>
      </c>
      <c r="B34" s="29">
        <v>313488.75</v>
      </c>
      <c r="C34" s="29">
        <v>2208488.75</v>
      </c>
      <c r="D34" s="29">
        <v>22993</v>
      </c>
      <c r="E34" s="30">
        <v>30</v>
      </c>
      <c r="G34" s="31">
        <f t="shared" si="0"/>
        <v>2208488.75</v>
      </c>
      <c r="H34" s="32">
        <f t="shared" si="1"/>
        <v>3384.5</v>
      </c>
    </row>
    <row r="35" spans="1:8" x14ac:dyDescent="0.35">
      <c r="A35" s="28">
        <v>3385</v>
      </c>
      <c r="B35" s="29">
        <v>325010</v>
      </c>
      <c r="C35" s="29">
        <v>2220010</v>
      </c>
      <c r="D35" s="29">
        <v>23092</v>
      </c>
      <c r="E35" s="30">
        <v>31</v>
      </c>
      <c r="G35" s="31">
        <f t="shared" si="0"/>
        <v>2220010</v>
      </c>
      <c r="H35" s="32">
        <f t="shared" si="1"/>
        <v>3385</v>
      </c>
    </row>
    <row r="36" spans="1:8" x14ac:dyDescent="0.35">
      <c r="A36" s="28">
        <v>3385.5</v>
      </c>
      <c r="B36" s="29">
        <v>336580.75</v>
      </c>
      <c r="C36" s="29">
        <v>2231580.75</v>
      </c>
      <c r="D36" s="29">
        <v>23191</v>
      </c>
      <c r="E36" s="30">
        <v>32</v>
      </c>
      <c r="G36" s="31">
        <f t="shared" si="0"/>
        <v>2231580.75</v>
      </c>
      <c r="H36" s="32">
        <f t="shared" si="1"/>
        <v>3385.5</v>
      </c>
    </row>
    <row r="37" spans="1:8" x14ac:dyDescent="0.35">
      <c r="A37" s="28">
        <v>3386</v>
      </c>
      <c r="B37" s="29">
        <v>348201</v>
      </c>
      <c r="C37" s="29">
        <v>2243201</v>
      </c>
      <c r="D37" s="29">
        <v>23290</v>
      </c>
      <c r="E37" s="30">
        <v>33</v>
      </c>
      <c r="G37" s="31">
        <f t="shared" si="0"/>
        <v>2243201</v>
      </c>
      <c r="H37" s="32">
        <f t="shared" si="1"/>
        <v>3386</v>
      </c>
    </row>
    <row r="38" spans="1:8" x14ac:dyDescent="0.35">
      <c r="A38" s="28">
        <v>3386.5</v>
      </c>
      <c r="B38" s="29">
        <v>359870.75</v>
      </c>
      <c r="C38" s="29">
        <v>2254870.75</v>
      </c>
      <c r="D38" s="29">
        <v>23389</v>
      </c>
      <c r="E38" s="30">
        <v>34</v>
      </c>
      <c r="G38" s="31">
        <f t="shared" si="0"/>
        <v>2254870.75</v>
      </c>
      <c r="H38" s="32">
        <f t="shared" si="1"/>
        <v>3386.5</v>
      </c>
    </row>
    <row r="39" spans="1:8" x14ac:dyDescent="0.35">
      <c r="A39" s="28">
        <v>3387</v>
      </c>
      <c r="B39" s="29">
        <v>371590</v>
      </c>
      <c r="C39" s="29">
        <v>2266590</v>
      </c>
      <c r="D39" s="29">
        <v>23488</v>
      </c>
      <c r="E39" s="30">
        <v>35</v>
      </c>
      <c r="G39" s="31">
        <f t="shared" si="0"/>
        <v>2266590</v>
      </c>
      <c r="H39" s="32">
        <f t="shared" si="1"/>
        <v>3387</v>
      </c>
    </row>
    <row r="40" spans="1:8" x14ac:dyDescent="0.35">
      <c r="A40" s="28">
        <v>3387.5</v>
      </c>
      <c r="B40" s="29">
        <v>383358.75</v>
      </c>
      <c r="C40" s="29">
        <v>2278358.75</v>
      </c>
      <c r="D40" s="29">
        <v>23587</v>
      </c>
      <c r="E40" s="30">
        <v>36</v>
      </c>
      <c r="G40" s="31">
        <f t="shared" si="0"/>
        <v>2278358.75</v>
      </c>
      <c r="H40" s="32">
        <f t="shared" si="1"/>
        <v>3387.5</v>
      </c>
    </row>
    <row r="41" spans="1:8" x14ac:dyDescent="0.35">
      <c r="A41" s="28">
        <v>3388</v>
      </c>
      <c r="B41" s="29">
        <v>395177</v>
      </c>
      <c r="C41" s="29">
        <v>2290177</v>
      </c>
      <c r="D41" s="29">
        <v>23686</v>
      </c>
      <c r="E41" s="30">
        <v>37</v>
      </c>
      <c r="G41" s="31">
        <f t="shared" si="0"/>
        <v>2290177</v>
      </c>
      <c r="H41" s="32">
        <f t="shared" si="1"/>
        <v>3388</v>
      </c>
    </row>
    <row r="42" spans="1:8" x14ac:dyDescent="0.35">
      <c r="A42" s="28">
        <v>3388.5</v>
      </c>
      <c r="B42" s="29">
        <v>407044.75</v>
      </c>
      <c r="C42" s="29">
        <v>2302044.75</v>
      </c>
      <c r="D42" s="29">
        <v>23785</v>
      </c>
      <c r="E42" s="30">
        <v>38</v>
      </c>
      <c r="G42" s="31">
        <f t="shared" si="0"/>
        <v>2302044.75</v>
      </c>
      <c r="H42" s="32">
        <f t="shared" si="1"/>
        <v>3388.5</v>
      </c>
    </row>
    <row r="43" spans="1:8" x14ac:dyDescent="0.35">
      <c r="A43" s="28">
        <v>3389</v>
      </c>
      <c r="B43" s="29">
        <v>418962</v>
      </c>
      <c r="C43" s="29">
        <v>2313962</v>
      </c>
      <c r="D43" s="29">
        <v>23884</v>
      </c>
      <c r="E43" s="30">
        <v>39</v>
      </c>
      <c r="G43" s="31">
        <f t="shared" si="0"/>
        <v>2313962</v>
      </c>
      <c r="H43" s="32">
        <f t="shared" si="1"/>
        <v>3389</v>
      </c>
    </row>
    <row r="44" spans="1:8" x14ac:dyDescent="0.35">
      <c r="A44" s="28">
        <v>3389.5</v>
      </c>
      <c r="B44" s="29">
        <v>430928.75</v>
      </c>
      <c r="C44" s="29">
        <v>2325928.75</v>
      </c>
      <c r="D44" s="29">
        <v>23983</v>
      </c>
      <c r="E44" s="30">
        <v>40</v>
      </c>
      <c r="G44" s="31">
        <f t="shared" si="0"/>
        <v>2325928.75</v>
      </c>
      <c r="H44" s="32">
        <f t="shared" si="1"/>
        <v>3389.5</v>
      </c>
    </row>
    <row r="45" spans="1:8" x14ac:dyDescent="0.35">
      <c r="A45" s="28">
        <v>3390</v>
      </c>
      <c r="B45" s="29">
        <v>442945</v>
      </c>
      <c r="C45" s="29">
        <v>2337945</v>
      </c>
      <c r="D45" s="29">
        <v>24082</v>
      </c>
      <c r="E45" s="30">
        <v>41</v>
      </c>
      <c r="G45" s="31">
        <f t="shared" si="0"/>
        <v>2337945</v>
      </c>
      <c r="H45" s="32">
        <f t="shared" si="1"/>
        <v>3390</v>
      </c>
    </row>
    <row r="46" spans="1:8" x14ac:dyDescent="0.35">
      <c r="A46" s="28">
        <v>3390.5</v>
      </c>
      <c r="B46" s="29">
        <v>455010.75</v>
      </c>
      <c r="C46" s="29">
        <v>2350010.75</v>
      </c>
      <c r="D46" s="29">
        <v>24181</v>
      </c>
      <c r="E46" s="30">
        <v>42</v>
      </c>
      <c r="G46" s="31">
        <f t="shared" si="0"/>
        <v>2350010.75</v>
      </c>
      <c r="H46" s="32">
        <f t="shared" si="1"/>
        <v>3390.5</v>
      </c>
    </row>
    <row r="47" spans="1:8" x14ac:dyDescent="0.35">
      <c r="A47" s="28">
        <v>3391</v>
      </c>
      <c r="B47" s="29">
        <v>467126</v>
      </c>
      <c r="C47" s="29">
        <v>2362126</v>
      </c>
      <c r="D47" s="29">
        <v>24280</v>
      </c>
      <c r="E47" s="30">
        <v>43</v>
      </c>
      <c r="G47" s="31">
        <f t="shared" si="0"/>
        <v>2362126</v>
      </c>
      <c r="H47" s="32">
        <f t="shared" si="1"/>
        <v>3391</v>
      </c>
    </row>
    <row r="48" spans="1:8" x14ac:dyDescent="0.35">
      <c r="A48" s="28">
        <v>3391.5</v>
      </c>
      <c r="B48" s="29">
        <v>479290.75</v>
      </c>
      <c r="C48" s="29">
        <v>2374290.75</v>
      </c>
      <c r="D48" s="29">
        <v>24379</v>
      </c>
      <c r="E48" s="30">
        <v>44</v>
      </c>
      <c r="G48" s="31">
        <f t="shared" si="0"/>
        <v>2374290.75</v>
      </c>
      <c r="H48" s="32">
        <f t="shared" si="1"/>
        <v>3391.5</v>
      </c>
    </row>
    <row r="49" spans="1:8" x14ac:dyDescent="0.35">
      <c r="A49" s="28">
        <v>3392</v>
      </c>
      <c r="B49" s="29">
        <v>491505</v>
      </c>
      <c r="C49" s="29">
        <v>2386505</v>
      </c>
      <c r="D49" s="29">
        <v>24478</v>
      </c>
      <c r="E49" s="30">
        <v>45</v>
      </c>
      <c r="G49" s="31">
        <f t="shared" si="0"/>
        <v>2386505</v>
      </c>
      <c r="H49" s="32">
        <f t="shared" si="1"/>
        <v>3392</v>
      </c>
    </row>
    <row r="50" spans="1:8" x14ac:dyDescent="0.35">
      <c r="A50" s="28">
        <v>3392.5</v>
      </c>
      <c r="B50" s="29">
        <v>503768.75</v>
      </c>
      <c r="C50" s="29">
        <v>2398768.75</v>
      </c>
      <c r="D50" s="29">
        <v>24577</v>
      </c>
      <c r="E50" s="30">
        <v>46</v>
      </c>
      <c r="G50" s="31">
        <f t="shared" si="0"/>
        <v>2398768.75</v>
      </c>
      <c r="H50" s="32">
        <f t="shared" si="1"/>
        <v>3392.5</v>
      </c>
    </row>
    <row r="51" spans="1:8" x14ac:dyDescent="0.35">
      <c r="A51" s="28">
        <v>3393</v>
      </c>
      <c r="B51" s="29">
        <v>516082</v>
      </c>
      <c r="C51" s="29">
        <v>2411082</v>
      </c>
      <c r="D51" s="29">
        <v>24676</v>
      </c>
      <c r="E51" s="30">
        <v>47</v>
      </c>
      <c r="G51" s="31">
        <f t="shared" si="0"/>
        <v>2411082</v>
      </c>
      <c r="H51" s="32">
        <f t="shared" si="1"/>
        <v>3393</v>
      </c>
    </row>
    <row r="52" spans="1:8" x14ac:dyDescent="0.35">
      <c r="A52" s="28">
        <v>3393.5</v>
      </c>
      <c r="B52" s="29">
        <v>528444.75</v>
      </c>
      <c r="C52" s="29">
        <v>2423444.75</v>
      </c>
      <c r="D52" s="29">
        <v>24775</v>
      </c>
      <c r="E52" s="30">
        <v>48</v>
      </c>
      <c r="G52" s="31">
        <f t="shared" si="0"/>
        <v>2423444.75</v>
      </c>
      <c r="H52" s="32">
        <f t="shared" si="1"/>
        <v>3393.5</v>
      </c>
    </row>
    <row r="53" spans="1:8" x14ac:dyDescent="0.35">
      <c r="A53" s="28">
        <v>3394</v>
      </c>
      <c r="B53" s="29">
        <v>540857</v>
      </c>
      <c r="C53" s="29">
        <v>2435857</v>
      </c>
      <c r="D53" s="29">
        <v>24874.000000100001</v>
      </c>
      <c r="E53" s="30">
        <v>49</v>
      </c>
      <c r="G53" s="31">
        <f t="shared" si="0"/>
        <v>2435857</v>
      </c>
      <c r="H53" s="32">
        <f t="shared" si="1"/>
        <v>3394</v>
      </c>
    </row>
    <row r="54" spans="1:8" x14ac:dyDescent="0.35">
      <c r="A54" s="28">
        <v>3394.5</v>
      </c>
      <c r="B54" s="29">
        <v>553318.75</v>
      </c>
      <c r="C54" s="29">
        <v>2448318.75</v>
      </c>
      <c r="D54" s="29">
        <v>24973.000000100001</v>
      </c>
      <c r="E54" s="30">
        <v>50</v>
      </c>
      <c r="G54" s="31">
        <f t="shared" si="0"/>
        <v>2448318.75</v>
      </c>
      <c r="H54" s="32">
        <f t="shared" si="1"/>
        <v>3394.5</v>
      </c>
    </row>
    <row r="55" spans="1:8" x14ac:dyDescent="0.35">
      <c r="A55" s="28">
        <v>3395</v>
      </c>
      <c r="B55" s="29">
        <v>565830</v>
      </c>
      <c r="C55" s="29">
        <v>2460830</v>
      </c>
      <c r="D55" s="29">
        <v>25071.999999899999</v>
      </c>
      <c r="E55" s="30">
        <v>51</v>
      </c>
      <c r="G55" s="31">
        <f t="shared" si="0"/>
        <v>2460830</v>
      </c>
      <c r="H55" s="32">
        <f t="shared" si="1"/>
        <v>3395</v>
      </c>
    </row>
    <row r="56" spans="1:8" x14ac:dyDescent="0.35">
      <c r="A56" s="28">
        <v>3395.5</v>
      </c>
      <c r="B56" s="29">
        <v>578390.75</v>
      </c>
      <c r="C56" s="29">
        <v>2473390.75</v>
      </c>
      <c r="D56" s="29">
        <v>25170.999999899999</v>
      </c>
      <c r="E56" s="30">
        <v>52</v>
      </c>
      <c r="G56" s="31">
        <f t="shared" si="0"/>
        <v>2473390.75</v>
      </c>
      <c r="H56" s="32">
        <f t="shared" si="1"/>
        <v>3395.5</v>
      </c>
    </row>
    <row r="57" spans="1:8" x14ac:dyDescent="0.35">
      <c r="A57" s="28">
        <v>3396</v>
      </c>
      <c r="B57" s="29">
        <v>591001</v>
      </c>
      <c r="C57" s="29">
        <v>2486001</v>
      </c>
      <c r="D57" s="29">
        <v>25270</v>
      </c>
      <c r="E57" s="30">
        <v>53</v>
      </c>
      <c r="G57" s="31">
        <f t="shared" si="0"/>
        <v>2486001</v>
      </c>
      <c r="H57" s="32">
        <f t="shared" si="1"/>
        <v>3396</v>
      </c>
    </row>
    <row r="58" spans="1:8" x14ac:dyDescent="0.35">
      <c r="A58" s="28">
        <v>3396.5</v>
      </c>
      <c r="B58" s="29">
        <v>603660.75</v>
      </c>
      <c r="C58" s="29">
        <v>2498660.75</v>
      </c>
      <c r="D58" s="29">
        <v>25369</v>
      </c>
      <c r="E58" s="30">
        <v>54</v>
      </c>
      <c r="G58" s="31">
        <f t="shared" si="0"/>
        <v>2498660.75</v>
      </c>
      <c r="H58" s="32">
        <f t="shared" si="1"/>
        <v>3396.5</v>
      </c>
    </row>
    <row r="59" spans="1:8" x14ac:dyDescent="0.35">
      <c r="A59" s="28">
        <v>3397</v>
      </c>
      <c r="B59" s="29">
        <v>616370</v>
      </c>
      <c r="C59" s="29">
        <v>2511370</v>
      </c>
      <c r="D59" s="29">
        <v>25468.000000100001</v>
      </c>
      <c r="E59" s="30">
        <v>55</v>
      </c>
      <c r="G59" s="31">
        <f t="shared" si="0"/>
        <v>2511370</v>
      </c>
      <c r="H59" s="32">
        <f t="shared" si="1"/>
        <v>3397</v>
      </c>
    </row>
    <row r="60" spans="1:8" x14ac:dyDescent="0.35">
      <c r="A60" s="28">
        <v>3397.5</v>
      </c>
      <c r="B60" s="29">
        <v>629128.75</v>
      </c>
      <c r="C60" s="29">
        <v>2524128.75</v>
      </c>
      <c r="D60" s="29">
        <v>25567.000000100001</v>
      </c>
      <c r="E60" s="30">
        <v>56</v>
      </c>
      <c r="G60" s="31">
        <f t="shared" si="0"/>
        <v>2524128.75</v>
      </c>
      <c r="H60" s="32">
        <f t="shared" si="1"/>
        <v>3397.5</v>
      </c>
    </row>
    <row r="61" spans="1:8" x14ac:dyDescent="0.35">
      <c r="A61" s="28">
        <v>3398</v>
      </c>
      <c r="B61" s="29">
        <v>641937</v>
      </c>
      <c r="C61" s="29">
        <v>2536937</v>
      </c>
      <c r="D61" s="29">
        <v>25665.999999899999</v>
      </c>
      <c r="E61" s="30">
        <v>57</v>
      </c>
      <c r="G61" s="31">
        <f t="shared" si="0"/>
        <v>2536937</v>
      </c>
      <c r="H61" s="32">
        <f t="shared" si="1"/>
        <v>3398</v>
      </c>
    </row>
    <row r="62" spans="1:8" x14ac:dyDescent="0.35">
      <c r="A62" s="28">
        <v>3398.5</v>
      </c>
      <c r="B62" s="29">
        <v>654794.75</v>
      </c>
      <c r="C62" s="29">
        <v>2549794.75</v>
      </c>
      <c r="D62" s="29">
        <v>25765</v>
      </c>
      <c r="E62" s="30">
        <v>58</v>
      </c>
      <c r="G62" s="31">
        <f t="shared" si="0"/>
        <v>2549794.75</v>
      </c>
      <c r="H62" s="32">
        <f t="shared" si="1"/>
        <v>3398.5</v>
      </c>
    </row>
    <row r="63" spans="1:8" x14ac:dyDescent="0.35">
      <c r="A63" s="28">
        <v>3399</v>
      </c>
      <c r="B63" s="29">
        <v>667702</v>
      </c>
      <c r="C63" s="29">
        <v>2562702</v>
      </c>
      <c r="D63" s="29">
        <v>25864</v>
      </c>
      <c r="E63" s="30">
        <v>59</v>
      </c>
      <c r="G63" s="31">
        <f t="shared" si="0"/>
        <v>2562702</v>
      </c>
      <c r="H63" s="32">
        <f t="shared" si="1"/>
        <v>3399</v>
      </c>
    </row>
    <row r="64" spans="1:8" x14ac:dyDescent="0.35">
      <c r="A64" s="28">
        <v>3399.5</v>
      </c>
      <c r="B64" s="29">
        <v>680658.75</v>
      </c>
      <c r="C64" s="29">
        <v>2575658.75</v>
      </c>
      <c r="D64" s="29">
        <v>25963.000000100001</v>
      </c>
      <c r="E64" s="30">
        <v>60</v>
      </c>
      <c r="G64" s="31">
        <f t="shared" si="0"/>
        <v>2575658.75</v>
      </c>
      <c r="H64" s="32">
        <f t="shared" si="1"/>
        <v>3399.5</v>
      </c>
    </row>
    <row r="65" spans="1:8" x14ac:dyDescent="0.35">
      <c r="A65" s="28">
        <v>3400</v>
      </c>
      <c r="B65" s="29">
        <v>693665</v>
      </c>
      <c r="C65" s="29">
        <v>2588665</v>
      </c>
      <c r="D65" s="29">
        <v>26062.000000100001</v>
      </c>
      <c r="E65" s="30">
        <v>61</v>
      </c>
      <c r="G65" s="31">
        <f t="shared" si="0"/>
        <v>2588665</v>
      </c>
      <c r="H65" s="32">
        <f t="shared" si="1"/>
        <v>3400</v>
      </c>
    </row>
    <row r="66" spans="1:8" x14ac:dyDescent="0.35">
      <c r="A66" s="28">
        <v>3400.5</v>
      </c>
      <c r="B66" s="29">
        <v>706720.89</v>
      </c>
      <c r="C66" s="29">
        <v>2601720.89</v>
      </c>
      <c r="D66" s="29">
        <v>26161.5700001</v>
      </c>
      <c r="E66" s="30">
        <v>62</v>
      </c>
      <c r="G66" s="31">
        <f t="shared" si="0"/>
        <v>2601720.89</v>
      </c>
      <c r="H66" s="32">
        <f t="shared" si="1"/>
        <v>3400.5</v>
      </c>
    </row>
    <row r="67" spans="1:8" x14ac:dyDescent="0.35">
      <c r="A67" s="28">
        <v>3401</v>
      </c>
      <c r="B67" s="29">
        <v>719826.57</v>
      </c>
      <c r="C67" s="29">
        <v>2614826.5699999998</v>
      </c>
      <c r="D67" s="29">
        <v>26261.15</v>
      </c>
      <c r="E67" s="30">
        <v>63</v>
      </c>
      <c r="G67" s="31">
        <f t="shared" si="0"/>
        <v>2614826.5699999998</v>
      </c>
      <c r="H67" s="32">
        <f t="shared" si="1"/>
        <v>3401</v>
      </c>
    </row>
    <row r="68" spans="1:8" x14ac:dyDescent="0.35">
      <c r="A68" s="28">
        <v>3401.5</v>
      </c>
      <c r="B68" s="29">
        <v>732982.04</v>
      </c>
      <c r="C68" s="29">
        <v>2627982.04</v>
      </c>
      <c r="D68" s="29">
        <v>26360.720000000001</v>
      </c>
      <c r="E68" s="30">
        <v>64</v>
      </c>
      <c r="G68" s="31">
        <f t="shared" si="0"/>
        <v>2627982.04</v>
      </c>
      <c r="H68" s="32">
        <f t="shared" si="1"/>
        <v>3401.5</v>
      </c>
    </row>
    <row r="69" spans="1:8" x14ac:dyDescent="0.35">
      <c r="A69" s="28">
        <v>3402</v>
      </c>
      <c r="B69" s="29">
        <v>746187.3</v>
      </c>
      <c r="C69" s="29">
        <v>2641187.2999999998</v>
      </c>
      <c r="D69" s="29">
        <v>26460.3000001</v>
      </c>
      <c r="E69" s="30">
        <v>65</v>
      </c>
      <c r="G69" s="31">
        <f t="shared" si="0"/>
        <v>2641187.2999999998</v>
      </c>
      <c r="H69" s="32">
        <f t="shared" si="1"/>
        <v>3402</v>
      </c>
    </row>
    <row r="70" spans="1:8" x14ac:dyDescent="0.35">
      <c r="A70" s="28">
        <v>3402.5</v>
      </c>
      <c r="B70" s="29">
        <v>759442.34</v>
      </c>
      <c r="C70" s="29">
        <v>2654442.34</v>
      </c>
      <c r="D70" s="29">
        <v>26559.8700001</v>
      </c>
      <c r="E70" s="30">
        <v>66</v>
      </c>
      <c r="G70" s="31">
        <f t="shared" ref="G70:G133" si="2">C70</f>
        <v>2654442.34</v>
      </c>
      <c r="H70" s="32">
        <f t="shared" ref="H70:H133" si="3">A70</f>
        <v>3402.5</v>
      </c>
    </row>
    <row r="71" spans="1:8" x14ac:dyDescent="0.35">
      <c r="A71" s="28">
        <v>3403</v>
      </c>
      <c r="B71" s="29">
        <v>772747.17</v>
      </c>
      <c r="C71" s="29">
        <v>2667747.17</v>
      </c>
      <c r="D71" s="29">
        <v>26659.45</v>
      </c>
      <c r="E71" s="30">
        <v>67</v>
      </c>
      <c r="G71" s="31">
        <f t="shared" si="2"/>
        <v>2667747.17</v>
      </c>
      <c r="H71" s="32">
        <f t="shared" si="3"/>
        <v>3403</v>
      </c>
    </row>
    <row r="72" spans="1:8" x14ac:dyDescent="0.35">
      <c r="A72" s="28">
        <v>3403.5</v>
      </c>
      <c r="B72" s="29">
        <v>786101.79</v>
      </c>
      <c r="C72" s="29">
        <v>2681101.79</v>
      </c>
      <c r="D72" s="29">
        <v>26759.02</v>
      </c>
      <c r="E72" s="30">
        <v>68</v>
      </c>
      <c r="G72" s="31">
        <f t="shared" si="2"/>
        <v>2681101.79</v>
      </c>
      <c r="H72" s="32">
        <f t="shared" si="3"/>
        <v>3403.5</v>
      </c>
    </row>
    <row r="73" spans="1:8" x14ac:dyDescent="0.35">
      <c r="A73" s="28">
        <v>3404</v>
      </c>
      <c r="B73" s="29">
        <v>799506.2</v>
      </c>
      <c r="C73" s="29">
        <v>2694506.2</v>
      </c>
      <c r="D73" s="29">
        <v>26858.600000099999</v>
      </c>
      <c r="E73" s="30">
        <v>69</v>
      </c>
      <c r="G73" s="31">
        <f t="shared" si="2"/>
        <v>2694506.2</v>
      </c>
      <c r="H73" s="32">
        <f t="shared" si="3"/>
        <v>3404</v>
      </c>
    </row>
    <row r="74" spans="1:8" x14ac:dyDescent="0.35">
      <c r="A74" s="28">
        <v>3404.5</v>
      </c>
      <c r="B74" s="29">
        <v>812960.39</v>
      </c>
      <c r="C74" s="29">
        <v>2707960.39</v>
      </c>
      <c r="D74" s="29">
        <v>26958.170000099999</v>
      </c>
      <c r="E74" s="30">
        <v>70</v>
      </c>
      <c r="G74" s="31">
        <f t="shared" si="2"/>
        <v>2707960.39</v>
      </c>
      <c r="H74" s="32">
        <f t="shared" si="3"/>
        <v>3404.5</v>
      </c>
    </row>
    <row r="75" spans="1:8" x14ac:dyDescent="0.35">
      <c r="A75" s="28">
        <v>3405</v>
      </c>
      <c r="B75" s="29">
        <v>826464.37000400003</v>
      </c>
      <c r="C75" s="29">
        <v>2721464.3700040001</v>
      </c>
      <c r="D75" s="29">
        <v>27057.75</v>
      </c>
      <c r="E75" s="30">
        <v>71</v>
      </c>
      <c r="G75" s="31">
        <f t="shared" si="2"/>
        <v>2721464.3700040001</v>
      </c>
      <c r="H75" s="32">
        <f t="shared" si="3"/>
        <v>3405</v>
      </c>
    </row>
    <row r="76" spans="1:8" x14ac:dyDescent="0.35">
      <c r="A76" s="28">
        <v>3405.5</v>
      </c>
      <c r="B76" s="29">
        <v>840018.14</v>
      </c>
      <c r="C76" s="29">
        <v>2735018.14</v>
      </c>
      <c r="D76" s="29">
        <v>27157.32</v>
      </c>
      <c r="E76" s="30">
        <v>72</v>
      </c>
      <c r="G76" s="31">
        <f t="shared" si="2"/>
        <v>2735018.14</v>
      </c>
      <c r="H76" s="32">
        <f t="shared" si="3"/>
        <v>3405.5</v>
      </c>
    </row>
    <row r="77" spans="1:8" x14ac:dyDescent="0.35">
      <c r="A77" s="28">
        <v>3406</v>
      </c>
      <c r="B77" s="29">
        <v>853621.70000299998</v>
      </c>
      <c r="C77" s="29">
        <v>2748621.700003</v>
      </c>
      <c r="D77" s="29">
        <v>27256.900000099999</v>
      </c>
      <c r="E77" s="30">
        <v>73</v>
      </c>
      <c r="G77" s="31">
        <f t="shared" si="2"/>
        <v>2748621.700003</v>
      </c>
      <c r="H77" s="32">
        <f t="shared" si="3"/>
        <v>3406</v>
      </c>
    </row>
    <row r="78" spans="1:8" x14ac:dyDescent="0.35">
      <c r="A78" s="28">
        <v>3406.5</v>
      </c>
      <c r="B78" s="29">
        <v>867275.04000100004</v>
      </c>
      <c r="C78" s="29">
        <v>2762275.0400010003</v>
      </c>
      <c r="D78" s="29">
        <v>27356.470000099998</v>
      </c>
      <c r="E78" s="30">
        <v>74</v>
      </c>
      <c r="G78" s="31">
        <f t="shared" si="2"/>
        <v>2762275.0400010003</v>
      </c>
      <c r="H78" s="32">
        <f t="shared" si="3"/>
        <v>3406.5</v>
      </c>
    </row>
    <row r="79" spans="1:8" x14ac:dyDescent="0.35">
      <c r="A79" s="28">
        <v>3407</v>
      </c>
      <c r="B79" s="29">
        <v>880978.16999900003</v>
      </c>
      <c r="C79" s="29">
        <v>2775978.1699990002</v>
      </c>
      <c r="D79" s="29">
        <v>27456.049999899999</v>
      </c>
      <c r="E79" s="30">
        <v>75</v>
      </c>
      <c r="G79" s="31">
        <f t="shared" si="2"/>
        <v>2775978.1699990002</v>
      </c>
      <c r="H79" s="32">
        <f t="shared" si="3"/>
        <v>3407</v>
      </c>
    </row>
    <row r="80" spans="1:8" x14ac:dyDescent="0.35">
      <c r="A80" s="28">
        <v>3407.5</v>
      </c>
      <c r="B80" s="29">
        <v>894731.08999699994</v>
      </c>
      <c r="C80" s="29">
        <v>2789731.0899970001</v>
      </c>
      <c r="D80" s="29">
        <v>27555.619999899998</v>
      </c>
      <c r="E80" s="30">
        <v>76</v>
      </c>
      <c r="G80" s="31">
        <f t="shared" si="2"/>
        <v>2789731.0899970001</v>
      </c>
      <c r="H80" s="32">
        <f t="shared" si="3"/>
        <v>3407.5</v>
      </c>
    </row>
    <row r="81" spans="1:8" x14ac:dyDescent="0.35">
      <c r="A81" s="28">
        <v>3408</v>
      </c>
      <c r="B81" s="29">
        <v>908533.80000199995</v>
      </c>
      <c r="C81" s="29">
        <v>2803533.8000019998</v>
      </c>
      <c r="D81" s="29">
        <v>27655.200000100001</v>
      </c>
      <c r="E81" s="30">
        <v>77</v>
      </c>
      <c r="G81" s="31">
        <f t="shared" si="2"/>
        <v>2803533.8000019998</v>
      </c>
      <c r="H81" s="32">
        <f t="shared" si="3"/>
        <v>3408</v>
      </c>
    </row>
    <row r="82" spans="1:8" x14ac:dyDescent="0.35">
      <c r="A82" s="28">
        <v>3408.5</v>
      </c>
      <c r="B82" s="29">
        <v>922386.29000200005</v>
      </c>
      <c r="C82" s="29">
        <v>2817386.2900020001</v>
      </c>
      <c r="D82" s="29">
        <v>27754.770000100001</v>
      </c>
      <c r="E82" s="30">
        <v>78</v>
      </c>
      <c r="G82" s="31">
        <f t="shared" si="2"/>
        <v>2817386.2900020001</v>
      </c>
      <c r="H82" s="32">
        <f t="shared" si="3"/>
        <v>3408.5</v>
      </c>
    </row>
    <row r="83" spans="1:8" x14ac:dyDescent="0.35">
      <c r="A83" s="28">
        <v>3409</v>
      </c>
      <c r="B83" s="29">
        <v>936288.57000099996</v>
      </c>
      <c r="C83" s="29">
        <v>2831288.5700010001</v>
      </c>
      <c r="D83" s="29">
        <v>27854.349999900001</v>
      </c>
      <c r="E83" s="30">
        <v>79</v>
      </c>
      <c r="G83" s="31">
        <f t="shared" si="2"/>
        <v>2831288.5700010001</v>
      </c>
      <c r="H83" s="32">
        <f t="shared" si="3"/>
        <v>3409</v>
      </c>
    </row>
    <row r="84" spans="1:8" x14ac:dyDescent="0.35">
      <c r="A84" s="28">
        <v>3409.5</v>
      </c>
      <c r="B84" s="29">
        <v>950240.64</v>
      </c>
      <c r="C84" s="29">
        <v>2845240.64</v>
      </c>
      <c r="D84" s="29">
        <v>27953.919999900001</v>
      </c>
      <c r="E84" s="30">
        <v>80</v>
      </c>
      <c r="G84" s="31">
        <f t="shared" si="2"/>
        <v>2845240.64</v>
      </c>
      <c r="H84" s="32">
        <f t="shared" si="3"/>
        <v>3409.5</v>
      </c>
    </row>
    <row r="85" spans="1:8" x14ac:dyDescent="0.35">
      <c r="A85" s="28">
        <v>3410</v>
      </c>
      <c r="B85" s="29">
        <v>964242.49999899999</v>
      </c>
      <c r="C85" s="29">
        <v>2859242.4999989998</v>
      </c>
      <c r="D85" s="29">
        <v>28053.5</v>
      </c>
      <c r="E85" s="30">
        <v>81</v>
      </c>
      <c r="G85" s="31">
        <f t="shared" si="2"/>
        <v>2859242.4999989998</v>
      </c>
      <c r="H85" s="32">
        <f t="shared" si="3"/>
        <v>3410</v>
      </c>
    </row>
    <row r="86" spans="1:8" x14ac:dyDescent="0.35">
      <c r="A86" s="28">
        <v>3410.5</v>
      </c>
      <c r="B86" s="29">
        <v>978294.14000100002</v>
      </c>
      <c r="C86" s="29">
        <v>2873294.1400009999</v>
      </c>
      <c r="D86" s="29">
        <v>28153.0700001</v>
      </c>
      <c r="E86" s="30">
        <v>82</v>
      </c>
      <c r="G86" s="31">
        <f t="shared" si="2"/>
        <v>2873294.1400009999</v>
      </c>
      <c r="H86" s="32">
        <f t="shared" si="3"/>
        <v>3410.5</v>
      </c>
    </row>
    <row r="87" spans="1:8" x14ac:dyDescent="0.35">
      <c r="A87" s="28">
        <v>3411</v>
      </c>
      <c r="B87" s="29">
        <v>992395.57000199996</v>
      </c>
      <c r="C87" s="29">
        <v>2887395.5700019998</v>
      </c>
      <c r="D87" s="29">
        <v>28252.649999900001</v>
      </c>
      <c r="E87" s="30">
        <v>83</v>
      </c>
      <c r="G87" s="31">
        <f t="shared" si="2"/>
        <v>2887395.5700019998</v>
      </c>
      <c r="H87" s="32">
        <f t="shared" si="3"/>
        <v>3411</v>
      </c>
    </row>
    <row r="88" spans="1:8" x14ac:dyDescent="0.35">
      <c r="A88" s="28">
        <v>3411.5</v>
      </c>
      <c r="B88" s="29">
        <v>1006546.79</v>
      </c>
      <c r="C88" s="29">
        <v>2901546.79</v>
      </c>
      <c r="D88" s="29">
        <v>28352.2199999</v>
      </c>
      <c r="E88" s="30">
        <v>84</v>
      </c>
      <c r="G88" s="31">
        <f t="shared" si="2"/>
        <v>2901546.79</v>
      </c>
      <c r="H88" s="32">
        <f t="shared" si="3"/>
        <v>3411.5</v>
      </c>
    </row>
    <row r="89" spans="1:8" x14ac:dyDescent="0.35">
      <c r="A89" s="28">
        <v>3412</v>
      </c>
      <c r="B89" s="29">
        <v>1020747.8</v>
      </c>
      <c r="C89" s="29">
        <v>2915747.8</v>
      </c>
      <c r="D89" s="29">
        <v>28451.8</v>
      </c>
      <c r="E89" s="30">
        <v>85</v>
      </c>
      <c r="G89" s="31">
        <f t="shared" si="2"/>
        <v>2915747.8</v>
      </c>
      <c r="H89" s="32">
        <f t="shared" si="3"/>
        <v>3412</v>
      </c>
    </row>
    <row r="90" spans="1:8" x14ac:dyDescent="0.35">
      <c r="A90" s="28">
        <v>3412.5</v>
      </c>
      <c r="B90" s="29">
        <v>1034998.59</v>
      </c>
      <c r="C90" s="29">
        <v>2929998.59</v>
      </c>
      <c r="D90" s="29">
        <v>28551.37</v>
      </c>
      <c r="E90" s="30">
        <v>86</v>
      </c>
      <c r="G90" s="31">
        <f t="shared" si="2"/>
        <v>2929998.59</v>
      </c>
      <c r="H90" s="32">
        <f t="shared" si="3"/>
        <v>3412.5</v>
      </c>
    </row>
    <row r="91" spans="1:8" x14ac:dyDescent="0.35">
      <c r="A91" s="28">
        <v>3413</v>
      </c>
      <c r="B91" s="29">
        <v>1049299.17</v>
      </c>
      <c r="C91" s="29">
        <v>2944299.17</v>
      </c>
      <c r="D91" s="29">
        <v>28650.9499999</v>
      </c>
      <c r="E91" s="30">
        <v>87</v>
      </c>
      <c r="G91" s="31">
        <f t="shared" si="2"/>
        <v>2944299.17</v>
      </c>
      <c r="H91" s="32">
        <f t="shared" si="3"/>
        <v>3413</v>
      </c>
    </row>
    <row r="92" spans="1:8" x14ac:dyDescent="0.35">
      <c r="A92" s="28">
        <v>3413.5</v>
      </c>
      <c r="B92" s="29">
        <v>1063649.54</v>
      </c>
      <c r="C92" s="29">
        <v>2958649.54</v>
      </c>
      <c r="D92" s="29">
        <v>28750.5199999</v>
      </c>
      <c r="E92" s="30">
        <v>88</v>
      </c>
      <c r="G92" s="31">
        <f t="shared" si="2"/>
        <v>2958649.54</v>
      </c>
      <c r="H92" s="32">
        <f t="shared" si="3"/>
        <v>3413.5</v>
      </c>
    </row>
    <row r="93" spans="1:8" x14ac:dyDescent="0.35">
      <c r="A93" s="28">
        <v>3414</v>
      </c>
      <c r="B93" s="29">
        <v>1078049.7</v>
      </c>
      <c r="C93" s="29">
        <v>2973049.7</v>
      </c>
      <c r="D93" s="29">
        <v>28850.1</v>
      </c>
      <c r="E93" s="30">
        <v>89</v>
      </c>
      <c r="G93" s="31">
        <f t="shared" si="2"/>
        <v>2973049.7</v>
      </c>
      <c r="H93" s="32">
        <f t="shared" si="3"/>
        <v>3414</v>
      </c>
    </row>
    <row r="94" spans="1:8" x14ac:dyDescent="0.35">
      <c r="A94" s="28">
        <v>3414.5</v>
      </c>
      <c r="B94" s="29">
        <v>1092499.6399999999</v>
      </c>
      <c r="C94" s="29">
        <v>2987499.6399999997</v>
      </c>
      <c r="D94" s="29">
        <v>28949.67</v>
      </c>
      <c r="E94" s="30">
        <v>90</v>
      </c>
      <c r="G94" s="31">
        <f t="shared" si="2"/>
        <v>2987499.6399999997</v>
      </c>
      <c r="H94" s="32">
        <f t="shared" si="3"/>
        <v>3414.5</v>
      </c>
    </row>
    <row r="95" spans="1:8" x14ac:dyDescent="0.35">
      <c r="A95" s="28">
        <v>3415</v>
      </c>
      <c r="B95" s="29">
        <v>1106999.3700000001</v>
      </c>
      <c r="C95" s="29">
        <v>3001999.37</v>
      </c>
      <c r="D95" s="29">
        <v>29049.249999899999</v>
      </c>
      <c r="E95" s="30">
        <v>91</v>
      </c>
      <c r="G95" s="31">
        <f t="shared" si="2"/>
        <v>3001999.37</v>
      </c>
      <c r="H95" s="32">
        <f t="shared" si="3"/>
        <v>3415</v>
      </c>
    </row>
    <row r="96" spans="1:8" x14ac:dyDescent="0.35">
      <c r="A96" s="28">
        <v>3415.5</v>
      </c>
      <c r="B96" s="29">
        <v>1121548.8899999999</v>
      </c>
      <c r="C96" s="29">
        <v>3016548.8899999997</v>
      </c>
      <c r="D96" s="29">
        <v>29148.819999899999</v>
      </c>
      <c r="E96" s="30">
        <v>92</v>
      </c>
      <c r="G96" s="31">
        <f t="shared" si="2"/>
        <v>3016548.8899999997</v>
      </c>
      <c r="H96" s="32">
        <f t="shared" si="3"/>
        <v>3415.5</v>
      </c>
    </row>
    <row r="97" spans="1:8" x14ac:dyDescent="0.35">
      <c r="A97" s="28">
        <v>3416</v>
      </c>
      <c r="B97" s="29">
        <v>1136148.2</v>
      </c>
      <c r="C97" s="29">
        <v>3031148.2</v>
      </c>
      <c r="D97" s="29">
        <v>29248.400000000001</v>
      </c>
      <c r="E97" s="30">
        <v>93</v>
      </c>
      <c r="G97" s="31">
        <f t="shared" si="2"/>
        <v>3031148.2</v>
      </c>
      <c r="H97" s="32">
        <f t="shared" si="3"/>
        <v>3416</v>
      </c>
    </row>
    <row r="98" spans="1:8" x14ac:dyDescent="0.35">
      <c r="A98" s="28">
        <v>3416.5</v>
      </c>
      <c r="B98" s="29">
        <v>1150797.29</v>
      </c>
      <c r="C98" s="29">
        <v>3045797.29</v>
      </c>
      <c r="D98" s="29">
        <v>29347.97</v>
      </c>
      <c r="E98" s="30">
        <v>94</v>
      </c>
      <c r="G98" s="31">
        <f t="shared" si="2"/>
        <v>3045797.29</v>
      </c>
      <c r="H98" s="32">
        <f t="shared" si="3"/>
        <v>3416.5</v>
      </c>
    </row>
    <row r="99" spans="1:8" x14ac:dyDescent="0.35">
      <c r="A99" s="28">
        <v>3417</v>
      </c>
      <c r="B99" s="29">
        <v>1165496.17</v>
      </c>
      <c r="C99" s="29">
        <v>3060496.17</v>
      </c>
      <c r="D99" s="29">
        <v>29447.549999899999</v>
      </c>
      <c r="E99" s="30">
        <v>95</v>
      </c>
      <c r="G99" s="31">
        <f t="shared" si="2"/>
        <v>3060496.17</v>
      </c>
      <c r="H99" s="32">
        <f t="shared" si="3"/>
        <v>3417</v>
      </c>
    </row>
    <row r="100" spans="1:8" x14ac:dyDescent="0.35">
      <c r="A100" s="28">
        <v>3417.5</v>
      </c>
      <c r="B100" s="29">
        <v>1180244.8400000001</v>
      </c>
      <c r="C100" s="29">
        <v>3075244.84</v>
      </c>
      <c r="D100" s="29">
        <v>29547.119999899998</v>
      </c>
      <c r="E100" s="30">
        <v>96</v>
      </c>
      <c r="G100" s="31">
        <f t="shared" si="2"/>
        <v>3075244.84</v>
      </c>
      <c r="H100" s="32">
        <f t="shared" si="3"/>
        <v>3417.5</v>
      </c>
    </row>
    <row r="101" spans="1:8" x14ac:dyDescent="0.35">
      <c r="A101" s="28">
        <v>3418</v>
      </c>
      <c r="B101" s="29">
        <v>1195043.3</v>
      </c>
      <c r="C101" s="29">
        <v>3090043.3</v>
      </c>
      <c r="D101" s="29">
        <v>29646.7</v>
      </c>
      <c r="E101" s="30">
        <v>97</v>
      </c>
      <c r="G101" s="31">
        <f t="shared" si="2"/>
        <v>3090043.3</v>
      </c>
      <c r="H101" s="32">
        <f t="shared" si="3"/>
        <v>3418</v>
      </c>
    </row>
    <row r="102" spans="1:8" x14ac:dyDescent="0.35">
      <c r="A102" s="28">
        <v>3418.5</v>
      </c>
      <c r="B102" s="29">
        <v>1209891.54</v>
      </c>
      <c r="C102" s="29">
        <v>3104891.54</v>
      </c>
      <c r="D102" s="29">
        <v>29746.27</v>
      </c>
      <c r="E102" s="30">
        <v>98</v>
      </c>
      <c r="G102" s="31">
        <f t="shared" si="2"/>
        <v>3104891.54</v>
      </c>
      <c r="H102" s="32">
        <f t="shared" si="3"/>
        <v>3418.5</v>
      </c>
    </row>
    <row r="103" spans="1:8" x14ac:dyDescent="0.35">
      <c r="A103" s="28">
        <v>3419</v>
      </c>
      <c r="B103" s="29">
        <v>1224789.57</v>
      </c>
      <c r="C103" s="29">
        <v>3119789.5700000003</v>
      </c>
      <c r="D103" s="29">
        <v>29845.849999900001</v>
      </c>
      <c r="E103" s="30">
        <v>99</v>
      </c>
      <c r="G103" s="31">
        <f t="shared" si="2"/>
        <v>3119789.5700000003</v>
      </c>
      <c r="H103" s="32">
        <f t="shared" si="3"/>
        <v>3419</v>
      </c>
    </row>
    <row r="104" spans="1:8" x14ac:dyDescent="0.35">
      <c r="A104" s="28">
        <v>3419.5</v>
      </c>
      <c r="B104" s="29">
        <v>1239737.3899999999</v>
      </c>
      <c r="C104" s="29">
        <v>3134737.3899999997</v>
      </c>
      <c r="D104" s="29">
        <v>29945.419999900001</v>
      </c>
      <c r="E104" s="30">
        <v>100</v>
      </c>
      <c r="G104" s="31">
        <f t="shared" si="2"/>
        <v>3134737.3899999997</v>
      </c>
      <c r="H104" s="32">
        <f t="shared" si="3"/>
        <v>3419.5</v>
      </c>
    </row>
    <row r="105" spans="1:8" x14ac:dyDescent="0.35">
      <c r="A105" s="28">
        <v>3420</v>
      </c>
      <c r="B105" s="29">
        <v>1254735</v>
      </c>
      <c r="C105" s="29">
        <v>3149735</v>
      </c>
      <c r="D105" s="29">
        <v>30045</v>
      </c>
      <c r="E105" s="30">
        <v>101</v>
      </c>
      <c r="G105" s="31">
        <f t="shared" si="2"/>
        <v>3149735</v>
      </c>
      <c r="H105" s="32">
        <f t="shared" si="3"/>
        <v>3420</v>
      </c>
    </row>
    <row r="106" spans="1:8" x14ac:dyDescent="0.35">
      <c r="A106" s="28">
        <v>3420.5</v>
      </c>
      <c r="B106" s="29">
        <v>1269786.5900000001</v>
      </c>
      <c r="C106" s="29">
        <v>3164786.59</v>
      </c>
      <c r="D106" s="29">
        <v>30161.350000099999</v>
      </c>
      <c r="E106" s="30">
        <v>102</v>
      </c>
      <c r="G106" s="31">
        <f t="shared" si="2"/>
        <v>3164786.59</v>
      </c>
      <c r="H106" s="32">
        <f t="shared" si="3"/>
        <v>3420.5</v>
      </c>
    </row>
    <row r="107" spans="1:8" x14ac:dyDescent="0.35">
      <c r="A107" s="28">
        <v>3421</v>
      </c>
      <c r="B107" s="29">
        <v>1284896.3500000001</v>
      </c>
      <c r="C107" s="29">
        <v>3179896.35</v>
      </c>
      <c r="D107" s="29">
        <v>30277.700000100001</v>
      </c>
      <c r="E107" s="30">
        <v>103</v>
      </c>
      <c r="G107" s="31">
        <f t="shared" si="2"/>
        <v>3179896.35</v>
      </c>
      <c r="H107" s="32">
        <f t="shared" si="3"/>
        <v>3421</v>
      </c>
    </row>
    <row r="108" spans="1:8" x14ac:dyDescent="0.35">
      <c r="A108" s="28">
        <v>3421.5</v>
      </c>
      <c r="B108" s="29">
        <v>1300064.29</v>
      </c>
      <c r="C108" s="29">
        <v>3195064.29</v>
      </c>
      <c r="D108" s="29">
        <v>30394.049999899999</v>
      </c>
      <c r="E108" s="30">
        <v>104</v>
      </c>
      <c r="G108" s="31">
        <f t="shared" si="2"/>
        <v>3195064.29</v>
      </c>
      <c r="H108" s="32">
        <f t="shared" si="3"/>
        <v>3421.5</v>
      </c>
    </row>
    <row r="109" spans="1:8" x14ac:dyDescent="0.35">
      <c r="A109" s="28">
        <v>3422</v>
      </c>
      <c r="B109" s="29">
        <v>1315290.3999999999</v>
      </c>
      <c r="C109" s="29">
        <v>3210290.4</v>
      </c>
      <c r="D109" s="29">
        <v>30510.400000000001</v>
      </c>
      <c r="E109" s="30">
        <v>105</v>
      </c>
      <c r="G109" s="31">
        <f t="shared" si="2"/>
        <v>3210290.4</v>
      </c>
      <c r="H109" s="32">
        <f t="shared" si="3"/>
        <v>3422</v>
      </c>
    </row>
    <row r="110" spans="1:8" x14ac:dyDescent="0.35">
      <c r="A110" s="28">
        <v>3422.5</v>
      </c>
      <c r="B110" s="29">
        <v>1330574.69</v>
      </c>
      <c r="C110" s="29">
        <v>3225574.69</v>
      </c>
      <c r="D110" s="29">
        <v>30626.750000100001</v>
      </c>
      <c r="E110" s="30">
        <v>106</v>
      </c>
      <c r="G110" s="31">
        <f t="shared" si="2"/>
        <v>3225574.69</v>
      </c>
      <c r="H110" s="32">
        <f t="shared" si="3"/>
        <v>3422.5</v>
      </c>
    </row>
    <row r="111" spans="1:8" x14ac:dyDescent="0.35">
      <c r="A111" s="28">
        <v>3423</v>
      </c>
      <c r="B111" s="29">
        <v>1345917.15</v>
      </c>
      <c r="C111" s="29">
        <v>3240917.15</v>
      </c>
      <c r="D111" s="29">
        <v>30743.099999900001</v>
      </c>
      <c r="E111" s="30">
        <v>107</v>
      </c>
      <c r="G111" s="31">
        <f t="shared" si="2"/>
        <v>3240917.15</v>
      </c>
      <c r="H111" s="32">
        <f t="shared" si="3"/>
        <v>3423</v>
      </c>
    </row>
    <row r="112" spans="1:8" x14ac:dyDescent="0.35">
      <c r="A112" s="28">
        <v>3423.5</v>
      </c>
      <c r="B112" s="29">
        <v>1361317.79</v>
      </c>
      <c r="C112" s="29">
        <v>3256317.79</v>
      </c>
      <c r="D112" s="29">
        <v>30859.4499999</v>
      </c>
      <c r="E112" s="30">
        <v>108</v>
      </c>
      <c r="G112" s="31">
        <f t="shared" si="2"/>
        <v>3256317.79</v>
      </c>
      <c r="H112" s="32">
        <f t="shared" si="3"/>
        <v>3423.5</v>
      </c>
    </row>
    <row r="113" spans="1:8" x14ac:dyDescent="0.35">
      <c r="A113" s="28">
        <v>3424</v>
      </c>
      <c r="B113" s="29">
        <v>1376776.6</v>
      </c>
      <c r="C113" s="29">
        <v>3271776.6</v>
      </c>
      <c r="D113" s="29">
        <v>30975.8</v>
      </c>
      <c r="E113" s="30">
        <v>109</v>
      </c>
      <c r="G113" s="31">
        <f t="shared" si="2"/>
        <v>3271776.6</v>
      </c>
      <c r="H113" s="32">
        <f t="shared" si="3"/>
        <v>3424</v>
      </c>
    </row>
    <row r="114" spans="1:8" x14ac:dyDescent="0.35">
      <c r="A114" s="28">
        <v>3424.5</v>
      </c>
      <c r="B114" s="29">
        <v>1392293.59</v>
      </c>
      <c r="C114" s="29">
        <v>3287293.59</v>
      </c>
      <c r="D114" s="29">
        <v>31092.150000099999</v>
      </c>
      <c r="E114" s="30">
        <v>110</v>
      </c>
      <c r="G114" s="31">
        <f t="shared" si="2"/>
        <v>3287293.59</v>
      </c>
      <c r="H114" s="32">
        <f t="shared" si="3"/>
        <v>3424.5</v>
      </c>
    </row>
    <row r="115" spans="1:8" x14ac:dyDescent="0.35">
      <c r="A115" s="28">
        <v>3425</v>
      </c>
      <c r="B115" s="29">
        <v>1407868.75</v>
      </c>
      <c r="C115" s="29">
        <v>3302868.75</v>
      </c>
      <c r="D115" s="29">
        <v>31208.499999899999</v>
      </c>
      <c r="E115" s="30">
        <v>111</v>
      </c>
      <c r="G115" s="31">
        <f t="shared" si="2"/>
        <v>3302868.75</v>
      </c>
      <c r="H115" s="32">
        <f t="shared" si="3"/>
        <v>3425</v>
      </c>
    </row>
    <row r="116" spans="1:8" x14ac:dyDescent="0.35">
      <c r="A116" s="28">
        <v>3425.5</v>
      </c>
      <c r="B116" s="29">
        <v>1423502.09</v>
      </c>
      <c r="C116" s="29">
        <v>3318502.09</v>
      </c>
      <c r="D116" s="29">
        <v>31324.849999900001</v>
      </c>
      <c r="E116" s="30">
        <v>112</v>
      </c>
      <c r="G116" s="31">
        <f t="shared" si="2"/>
        <v>3318502.09</v>
      </c>
      <c r="H116" s="32">
        <f t="shared" si="3"/>
        <v>3425.5</v>
      </c>
    </row>
    <row r="117" spans="1:8" x14ac:dyDescent="0.35">
      <c r="A117" s="28">
        <v>3426</v>
      </c>
      <c r="B117" s="29">
        <v>1439193.6</v>
      </c>
      <c r="C117" s="29">
        <v>3334193.6</v>
      </c>
      <c r="D117" s="29">
        <v>31441.200000000001</v>
      </c>
      <c r="E117" s="30">
        <v>113</v>
      </c>
      <c r="G117" s="31">
        <f t="shared" si="2"/>
        <v>3334193.6</v>
      </c>
      <c r="H117" s="32">
        <f t="shared" si="3"/>
        <v>3426</v>
      </c>
    </row>
    <row r="118" spans="1:8" x14ac:dyDescent="0.35">
      <c r="A118" s="28">
        <v>3426.5</v>
      </c>
      <c r="B118" s="29">
        <v>1454943.29</v>
      </c>
      <c r="C118" s="29">
        <v>3349943.29</v>
      </c>
      <c r="D118" s="29">
        <v>31557.5500001</v>
      </c>
      <c r="E118" s="30">
        <v>114</v>
      </c>
      <c r="G118" s="31">
        <f t="shared" si="2"/>
        <v>3349943.29</v>
      </c>
      <c r="H118" s="32">
        <f t="shared" si="3"/>
        <v>3426.5</v>
      </c>
    </row>
    <row r="119" spans="1:8" x14ac:dyDescent="0.35">
      <c r="A119" s="28">
        <v>3427</v>
      </c>
      <c r="B119" s="29">
        <v>1470751.15</v>
      </c>
      <c r="C119" s="29">
        <v>3365751.15</v>
      </c>
      <c r="D119" s="29">
        <v>31673.899999900001</v>
      </c>
      <c r="E119" s="30">
        <v>115</v>
      </c>
      <c r="G119" s="31">
        <f t="shared" si="2"/>
        <v>3365751.15</v>
      </c>
      <c r="H119" s="32">
        <f t="shared" si="3"/>
        <v>3427</v>
      </c>
    </row>
    <row r="120" spans="1:8" x14ac:dyDescent="0.35">
      <c r="A120" s="28">
        <v>3427.5</v>
      </c>
      <c r="B120" s="29">
        <v>1486617.19</v>
      </c>
      <c r="C120" s="29">
        <v>3381617.19</v>
      </c>
      <c r="D120" s="29">
        <v>31790.25</v>
      </c>
      <c r="E120" s="30">
        <v>116</v>
      </c>
      <c r="G120" s="31">
        <f t="shared" si="2"/>
        <v>3381617.19</v>
      </c>
      <c r="H120" s="32">
        <f t="shared" si="3"/>
        <v>3427.5</v>
      </c>
    </row>
    <row r="121" spans="1:8" x14ac:dyDescent="0.35">
      <c r="A121" s="28">
        <v>3428</v>
      </c>
      <c r="B121" s="29">
        <v>1502541.4</v>
      </c>
      <c r="C121" s="29">
        <v>3397541.4</v>
      </c>
      <c r="D121" s="29">
        <v>31906.6</v>
      </c>
      <c r="E121" s="30">
        <v>117</v>
      </c>
      <c r="G121" s="31">
        <f t="shared" si="2"/>
        <v>3397541.4</v>
      </c>
      <c r="H121" s="32">
        <f t="shared" si="3"/>
        <v>3428</v>
      </c>
    </row>
    <row r="122" spans="1:8" x14ac:dyDescent="0.35">
      <c r="A122" s="28">
        <v>3428.5</v>
      </c>
      <c r="B122" s="29">
        <v>1518523.79</v>
      </c>
      <c r="C122" s="29">
        <v>3413523.79</v>
      </c>
      <c r="D122" s="29">
        <v>32022.950000100001</v>
      </c>
      <c r="E122" s="30">
        <v>118</v>
      </c>
      <c r="G122" s="31">
        <f t="shared" si="2"/>
        <v>3413523.79</v>
      </c>
      <c r="H122" s="32">
        <f t="shared" si="3"/>
        <v>3428.5</v>
      </c>
    </row>
    <row r="123" spans="1:8" x14ac:dyDescent="0.35">
      <c r="A123" s="28">
        <v>3429</v>
      </c>
      <c r="B123" s="29">
        <v>1534564.35</v>
      </c>
      <c r="C123" s="29">
        <v>3429564.35</v>
      </c>
      <c r="D123" s="29">
        <v>32139.299999899999</v>
      </c>
      <c r="E123" s="30">
        <v>119</v>
      </c>
      <c r="G123" s="31">
        <f t="shared" si="2"/>
        <v>3429564.35</v>
      </c>
      <c r="H123" s="32">
        <f t="shared" si="3"/>
        <v>3429</v>
      </c>
    </row>
    <row r="124" spans="1:8" x14ac:dyDescent="0.35">
      <c r="A124" s="28">
        <v>3429.5</v>
      </c>
      <c r="B124" s="29">
        <v>1550663.09</v>
      </c>
      <c r="C124" s="29">
        <v>3445663.09</v>
      </c>
      <c r="D124" s="29">
        <v>32255.65</v>
      </c>
      <c r="E124" s="30">
        <v>120</v>
      </c>
      <c r="G124" s="31">
        <f t="shared" si="2"/>
        <v>3445663.09</v>
      </c>
      <c r="H124" s="32">
        <f t="shared" si="3"/>
        <v>3429.5</v>
      </c>
    </row>
    <row r="125" spans="1:8" x14ac:dyDescent="0.35">
      <c r="A125" s="28">
        <v>3430</v>
      </c>
      <c r="B125" s="29">
        <v>1566820</v>
      </c>
      <c r="C125" s="29">
        <v>3461820</v>
      </c>
      <c r="D125" s="29">
        <v>32372</v>
      </c>
      <c r="E125" s="30">
        <v>121</v>
      </c>
      <c r="G125" s="31">
        <f t="shared" si="2"/>
        <v>3461820</v>
      </c>
      <c r="H125" s="32">
        <f t="shared" si="3"/>
        <v>3430</v>
      </c>
    </row>
    <row r="126" spans="1:8" x14ac:dyDescent="0.35">
      <c r="A126" s="28">
        <v>3430.5</v>
      </c>
      <c r="B126" s="29">
        <v>1583035.09</v>
      </c>
      <c r="C126" s="29">
        <v>3478035.09</v>
      </c>
      <c r="D126" s="29">
        <v>32488.350000099999</v>
      </c>
      <c r="E126" s="30">
        <v>122</v>
      </c>
      <c r="G126" s="31">
        <f t="shared" si="2"/>
        <v>3478035.09</v>
      </c>
      <c r="H126" s="32">
        <f t="shared" si="3"/>
        <v>3430.5</v>
      </c>
    </row>
    <row r="127" spans="1:8" x14ac:dyDescent="0.35">
      <c r="A127" s="28">
        <v>3431</v>
      </c>
      <c r="B127" s="29">
        <v>1599308.35</v>
      </c>
      <c r="C127" s="29">
        <v>3494308.35</v>
      </c>
      <c r="D127" s="29">
        <v>32604.6999999</v>
      </c>
      <c r="E127" s="30">
        <v>123</v>
      </c>
      <c r="G127" s="31">
        <f t="shared" si="2"/>
        <v>3494308.35</v>
      </c>
      <c r="H127" s="32">
        <f t="shared" si="3"/>
        <v>3431</v>
      </c>
    </row>
    <row r="128" spans="1:8" x14ac:dyDescent="0.35">
      <c r="A128" s="28">
        <v>3431.5</v>
      </c>
      <c r="B128" s="29">
        <v>1615639.79</v>
      </c>
      <c r="C128" s="29">
        <v>3510639.79</v>
      </c>
      <c r="D128" s="29">
        <v>32721.05</v>
      </c>
      <c r="E128" s="30">
        <v>124</v>
      </c>
      <c r="G128" s="31">
        <f t="shared" si="2"/>
        <v>3510639.79</v>
      </c>
      <c r="H128" s="32">
        <f t="shared" si="3"/>
        <v>3431.5</v>
      </c>
    </row>
    <row r="129" spans="1:8" x14ac:dyDescent="0.35">
      <c r="A129" s="28">
        <v>3432</v>
      </c>
      <c r="B129" s="29">
        <v>1632029.4</v>
      </c>
      <c r="C129" s="29">
        <v>3527029.4</v>
      </c>
      <c r="D129" s="29">
        <v>32837.4</v>
      </c>
      <c r="E129" s="30">
        <v>125</v>
      </c>
      <c r="G129" s="31">
        <f t="shared" si="2"/>
        <v>3527029.4</v>
      </c>
      <c r="H129" s="32">
        <f t="shared" si="3"/>
        <v>3432</v>
      </c>
    </row>
    <row r="130" spans="1:8" x14ac:dyDescent="0.35">
      <c r="A130" s="28">
        <v>3432.5</v>
      </c>
      <c r="B130" s="29">
        <v>1648477.19</v>
      </c>
      <c r="C130" s="29">
        <v>3543477.19</v>
      </c>
      <c r="D130" s="29">
        <v>32953.750000100001</v>
      </c>
      <c r="E130" s="30">
        <v>126</v>
      </c>
      <c r="G130" s="31">
        <f t="shared" si="2"/>
        <v>3543477.19</v>
      </c>
      <c r="H130" s="32">
        <f t="shared" si="3"/>
        <v>3432.5</v>
      </c>
    </row>
    <row r="131" spans="1:8" x14ac:dyDescent="0.35">
      <c r="A131" s="28">
        <v>3433</v>
      </c>
      <c r="B131" s="29">
        <v>1664983.15</v>
      </c>
      <c r="C131" s="29">
        <v>3559983.15</v>
      </c>
      <c r="D131" s="29">
        <v>33070.099999899998</v>
      </c>
      <c r="E131" s="30">
        <v>127</v>
      </c>
      <c r="G131" s="31">
        <f t="shared" si="2"/>
        <v>3559983.15</v>
      </c>
      <c r="H131" s="32">
        <f t="shared" si="3"/>
        <v>3433</v>
      </c>
    </row>
    <row r="132" spans="1:8" x14ac:dyDescent="0.35">
      <c r="A132" s="28">
        <v>3433.5</v>
      </c>
      <c r="B132" s="29">
        <v>1681547.29</v>
      </c>
      <c r="C132" s="29">
        <v>3576547.29</v>
      </c>
      <c r="D132" s="29">
        <v>33186.449999999997</v>
      </c>
      <c r="E132" s="30">
        <v>128</v>
      </c>
      <c r="G132" s="31">
        <f t="shared" si="2"/>
        <v>3576547.29</v>
      </c>
      <c r="H132" s="32">
        <f t="shared" si="3"/>
        <v>3433.5</v>
      </c>
    </row>
    <row r="133" spans="1:8" x14ac:dyDescent="0.35">
      <c r="A133" s="28">
        <v>3434</v>
      </c>
      <c r="B133" s="29">
        <v>1698169.6</v>
      </c>
      <c r="C133" s="29">
        <v>3593169.6</v>
      </c>
      <c r="D133" s="29">
        <v>33302.800000000003</v>
      </c>
      <c r="E133" s="30">
        <v>129</v>
      </c>
      <c r="G133" s="31">
        <f t="shared" si="2"/>
        <v>3593169.6</v>
      </c>
      <c r="H133" s="32">
        <f t="shared" si="3"/>
        <v>3434</v>
      </c>
    </row>
    <row r="134" spans="1:8" x14ac:dyDescent="0.35">
      <c r="A134" s="28">
        <v>3434.5</v>
      </c>
      <c r="B134" s="29">
        <v>1714850.09</v>
      </c>
      <c r="C134" s="29">
        <v>3609850.09</v>
      </c>
      <c r="D134" s="29">
        <v>33419.150000100002</v>
      </c>
      <c r="E134" s="30">
        <v>130</v>
      </c>
      <c r="G134" s="31">
        <f t="shared" ref="G134:G197" si="4">C134</f>
        <v>3609850.09</v>
      </c>
      <c r="H134" s="32">
        <f t="shared" ref="H134:H197" si="5">A134</f>
        <v>3434.5</v>
      </c>
    </row>
    <row r="135" spans="1:8" x14ac:dyDescent="0.35">
      <c r="A135" s="28">
        <v>3435</v>
      </c>
      <c r="B135" s="29">
        <v>1731588.75</v>
      </c>
      <c r="C135" s="29">
        <v>3626588.75</v>
      </c>
      <c r="D135" s="29">
        <v>33535.499999899999</v>
      </c>
      <c r="E135" s="30">
        <v>131</v>
      </c>
      <c r="G135" s="31">
        <f t="shared" si="4"/>
        <v>3626588.75</v>
      </c>
      <c r="H135" s="32">
        <f t="shared" si="5"/>
        <v>3435</v>
      </c>
    </row>
    <row r="136" spans="1:8" x14ac:dyDescent="0.35">
      <c r="A136" s="28">
        <v>3435.5</v>
      </c>
      <c r="B136" s="29">
        <v>1748385.59</v>
      </c>
      <c r="C136" s="29">
        <v>3643385.59</v>
      </c>
      <c r="D136" s="29">
        <v>33651.85</v>
      </c>
      <c r="E136" s="30">
        <v>132</v>
      </c>
      <c r="G136" s="31">
        <f t="shared" si="4"/>
        <v>3643385.59</v>
      </c>
      <c r="H136" s="32">
        <f t="shared" si="5"/>
        <v>3435.5</v>
      </c>
    </row>
    <row r="137" spans="1:8" x14ac:dyDescent="0.35">
      <c r="A137" s="28">
        <v>3436</v>
      </c>
      <c r="B137" s="29">
        <v>1765240.6</v>
      </c>
      <c r="C137" s="29">
        <v>3660240.6</v>
      </c>
      <c r="D137" s="29">
        <v>33768.199999999997</v>
      </c>
      <c r="E137" s="30">
        <v>133</v>
      </c>
      <c r="G137" s="31">
        <f t="shared" si="4"/>
        <v>3660240.6</v>
      </c>
      <c r="H137" s="32">
        <f t="shared" si="5"/>
        <v>3436</v>
      </c>
    </row>
    <row r="138" spans="1:8" x14ac:dyDescent="0.35">
      <c r="A138" s="28">
        <v>3436.5</v>
      </c>
      <c r="B138" s="29">
        <v>1782153.79</v>
      </c>
      <c r="C138" s="29">
        <v>3677153.79</v>
      </c>
      <c r="D138" s="29">
        <v>33884.550000099996</v>
      </c>
      <c r="E138" s="30">
        <v>134</v>
      </c>
      <c r="G138" s="31">
        <f t="shared" si="4"/>
        <v>3677153.79</v>
      </c>
      <c r="H138" s="32">
        <f t="shared" si="5"/>
        <v>3436.5</v>
      </c>
    </row>
    <row r="139" spans="1:8" x14ac:dyDescent="0.35">
      <c r="A139" s="28">
        <v>3437</v>
      </c>
      <c r="B139" s="29">
        <v>1799125.15</v>
      </c>
      <c r="C139" s="29">
        <v>3694125.15</v>
      </c>
      <c r="D139" s="29">
        <v>34000.899999900001</v>
      </c>
      <c r="E139" s="30">
        <v>135</v>
      </c>
      <c r="G139" s="31">
        <f t="shared" si="4"/>
        <v>3694125.15</v>
      </c>
      <c r="H139" s="32">
        <f t="shared" si="5"/>
        <v>3437</v>
      </c>
    </row>
    <row r="140" spans="1:8" x14ac:dyDescent="0.35">
      <c r="A140" s="28">
        <v>3437.5</v>
      </c>
      <c r="B140" s="29">
        <v>1816154.69</v>
      </c>
      <c r="C140" s="29">
        <v>3711154.69</v>
      </c>
      <c r="D140" s="29">
        <v>34117.25</v>
      </c>
      <c r="E140" s="30">
        <v>136</v>
      </c>
      <c r="G140" s="31">
        <f t="shared" si="4"/>
        <v>3711154.69</v>
      </c>
      <c r="H140" s="32">
        <f t="shared" si="5"/>
        <v>3437.5</v>
      </c>
    </row>
    <row r="141" spans="1:8" x14ac:dyDescent="0.35">
      <c r="A141" s="28">
        <v>3438</v>
      </c>
      <c r="B141" s="29">
        <v>1833242.4</v>
      </c>
      <c r="C141" s="29">
        <v>3728242.4</v>
      </c>
      <c r="D141" s="29">
        <v>34233.599999999999</v>
      </c>
      <c r="E141" s="30">
        <v>137</v>
      </c>
      <c r="G141" s="31">
        <f t="shared" si="4"/>
        <v>3728242.4</v>
      </c>
      <c r="H141" s="32">
        <f t="shared" si="5"/>
        <v>3438</v>
      </c>
    </row>
    <row r="142" spans="1:8" x14ac:dyDescent="0.35">
      <c r="A142" s="28">
        <v>3438.5</v>
      </c>
      <c r="B142" s="29">
        <v>1850388.29</v>
      </c>
      <c r="C142" s="29">
        <v>3745388.29</v>
      </c>
      <c r="D142" s="29">
        <v>34349.950000099998</v>
      </c>
      <c r="E142" s="30">
        <v>138</v>
      </c>
      <c r="G142" s="31">
        <f t="shared" si="4"/>
        <v>3745388.29</v>
      </c>
      <c r="H142" s="32">
        <f t="shared" si="5"/>
        <v>3438.5</v>
      </c>
    </row>
    <row r="143" spans="1:8" x14ac:dyDescent="0.35">
      <c r="A143" s="28">
        <v>3439</v>
      </c>
      <c r="B143" s="29">
        <v>1867592.35</v>
      </c>
      <c r="C143" s="29">
        <v>3762592.35</v>
      </c>
      <c r="D143" s="29">
        <v>34466.299999900002</v>
      </c>
      <c r="E143" s="30">
        <v>139</v>
      </c>
      <c r="G143" s="31">
        <f t="shared" si="4"/>
        <v>3762592.35</v>
      </c>
      <c r="H143" s="32">
        <f t="shared" si="5"/>
        <v>3439</v>
      </c>
    </row>
    <row r="144" spans="1:8" x14ac:dyDescent="0.35">
      <c r="A144" s="28">
        <v>3439.5</v>
      </c>
      <c r="B144" s="29">
        <v>1884854.59</v>
      </c>
      <c r="C144" s="29">
        <v>3779854.59</v>
      </c>
      <c r="D144" s="29">
        <v>34582.65</v>
      </c>
      <c r="E144" s="30">
        <v>140</v>
      </c>
      <c r="G144" s="31">
        <f t="shared" si="4"/>
        <v>3779854.59</v>
      </c>
      <c r="H144" s="32">
        <f t="shared" si="5"/>
        <v>3439.5</v>
      </c>
    </row>
    <row r="145" spans="1:8" x14ac:dyDescent="0.35">
      <c r="A145" s="28">
        <v>3440</v>
      </c>
      <c r="B145" s="29">
        <v>1902175</v>
      </c>
      <c r="C145" s="29">
        <v>3797175</v>
      </c>
      <c r="D145" s="29">
        <v>34699</v>
      </c>
      <c r="E145" s="30">
        <v>141</v>
      </c>
      <c r="G145" s="31">
        <f t="shared" si="4"/>
        <v>3797175</v>
      </c>
      <c r="H145" s="32">
        <f t="shared" si="5"/>
        <v>3440</v>
      </c>
    </row>
    <row r="146" spans="1:8" x14ac:dyDescent="0.35">
      <c r="A146" s="28">
        <v>3440.5</v>
      </c>
      <c r="B146" s="29">
        <v>1919559.89</v>
      </c>
      <c r="C146" s="29">
        <v>3814559.8899999997</v>
      </c>
      <c r="D146" s="29">
        <v>34840.549999900002</v>
      </c>
      <c r="E146" s="30">
        <v>142</v>
      </c>
      <c r="G146" s="31">
        <f t="shared" si="4"/>
        <v>3814559.8899999997</v>
      </c>
      <c r="H146" s="32">
        <f t="shared" si="5"/>
        <v>3440.5</v>
      </c>
    </row>
    <row r="147" spans="1:8" x14ac:dyDescent="0.35">
      <c r="A147" s="28">
        <v>3441</v>
      </c>
      <c r="B147" s="29">
        <v>1937015.55</v>
      </c>
      <c r="C147" s="29">
        <v>3832015.55</v>
      </c>
      <c r="D147" s="29">
        <v>34982.1</v>
      </c>
      <c r="E147" s="30">
        <v>143</v>
      </c>
      <c r="G147" s="31">
        <f t="shared" si="4"/>
        <v>3832015.55</v>
      </c>
      <c r="H147" s="32">
        <f t="shared" si="5"/>
        <v>3441</v>
      </c>
    </row>
    <row r="148" spans="1:8" x14ac:dyDescent="0.35">
      <c r="A148" s="28">
        <v>3441.5</v>
      </c>
      <c r="B148" s="29">
        <v>1954541.99</v>
      </c>
      <c r="C148" s="29">
        <v>3849541.99</v>
      </c>
      <c r="D148" s="29">
        <v>35123.650000100002</v>
      </c>
      <c r="E148" s="30">
        <v>144</v>
      </c>
      <c r="G148" s="31">
        <f t="shared" si="4"/>
        <v>3849541.99</v>
      </c>
      <c r="H148" s="32">
        <f t="shared" si="5"/>
        <v>3441.5</v>
      </c>
    </row>
    <row r="149" spans="1:8" x14ac:dyDescent="0.35">
      <c r="A149" s="28">
        <v>3442</v>
      </c>
      <c r="B149" s="29">
        <v>1972139.2</v>
      </c>
      <c r="C149" s="29">
        <v>3867139.2</v>
      </c>
      <c r="D149" s="29">
        <v>35265.199999900004</v>
      </c>
      <c r="E149" s="30">
        <v>145</v>
      </c>
      <c r="G149" s="31">
        <f t="shared" si="4"/>
        <v>3867139.2</v>
      </c>
      <c r="H149" s="32">
        <f t="shared" si="5"/>
        <v>3442</v>
      </c>
    </row>
    <row r="150" spans="1:8" x14ac:dyDescent="0.35">
      <c r="A150" s="28">
        <v>3442.5</v>
      </c>
      <c r="B150" s="29">
        <v>1989807.19</v>
      </c>
      <c r="C150" s="29">
        <v>3884807.19</v>
      </c>
      <c r="D150" s="29">
        <v>35406.75</v>
      </c>
      <c r="E150" s="30">
        <v>146</v>
      </c>
      <c r="G150" s="31">
        <f t="shared" si="4"/>
        <v>3884807.19</v>
      </c>
      <c r="H150" s="32">
        <f t="shared" si="5"/>
        <v>3442.5</v>
      </c>
    </row>
    <row r="151" spans="1:8" x14ac:dyDescent="0.35">
      <c r="A151" s="28">
        <v>3443</v>
      </c>
      <c r="B151" s="29">
        <v>2007545.95</v>
      </c>
      <c r="C151" s="29">
        <v>3902545.95</v>
      </c>
      <c r="D151" s="29">
        <v>35548.299999900002</v>
      </c>
      <c r="E151" s="30">
        <v>147</v>
      </c>
      <c r="G151" s="31">
        <f t="shared" si="4"/>
        <v>3902545.95</v>
      </c>
      <c r="H151" s="32">
        <f t="shared" si="5"/>
        <v>3443</v>
      </c>
    </row>
    <row r="152" spans="1:8" x14ac:dyDescent="0.35">
      <c r="A152" s="28">
        <v>3443.5</v>
      </c>
      <c r="B152" s="29">
        <v>2025355.49</v>
      </c>
      <c r="C152" s="29">
        <v>3920355.49</v>
      </c>
      <c r="D152" s="29">
        <v>35689.85</v>
      </c>
      <c r="E152" s="30">
        <v>148</v>
      </c>
      <c r="G152" s="31">
        <f t="shared" si="4"/>
        <v>3920355.49</v>
      </c>
      <c r="H152" s="32">
        <f t="shared" si="5"/>
        <v>3443.5</v>
      </c>
    </row>
    <row r="153" spans="1:8" x14ac:dyDescent="0.35">
      <c r="A153" s="28">
        <v>3444</v>
      </c>
      <c r="B153" s="29">
        <v>2043235.8</v>
      </c>
      <c r="C153" s="29">
        <v>3938235.8</v>
      </c>
      <c r="D153" s="29">
        <v>35831.400000100002</v>
      </c>
      <c r="E153" s="30">
        <v>149</v>
      </c>
      <c r="G153" s="31">
        <f t="shared" si="4"/>
        <v>3938235.8</v>
      </c>
      <c r="H153" s="32">
        <f t="shared" si="5"/>
        <v>3444</v>
      </c>
    </row>
    <row r="154" spans="1:8" x14ac:dyDescent="0.35">
      <c r="A154" s="28">
        <v>3444.5</v>
      </c>
      <c r="B154" s="29">
        <v>2061186.89</v>
      </c>
      <c r="C154" s="29">
        <v>3956186.8899999997</v>
      </c>
      <c r="D154" s="29">
        <v>35972.949999999997</v>
      </c>
      <c r="E154" s="30">
        <v>150</v>
      </c>
      <c r="G154" s="31">
        <f t="shared" si="4"/>
        <v>3956186.8899999997</v>
      </c>
      <c r="H154" s="32">
        <f t="shared" si="5"/>
        <v>3444.5</v>
      </c>
    </row>
    <row r="155" spans="1:8" x14ac:dyDescent="0.35">
      <c r="A155" s="28">
        <v>3445</v>
      </c>
      <c r="B155" s="29">
        <v>2079208.75</v>
      </c>
      <c r="C155" s="29">
        <v>3974208.75</v>
      </c>
      <c r="D155" s="29">
        <v>36114.500000100001</v>
      </c>
      <c r="E155" s="30">
        <v>151</v>
      </c>
      <c r="G155" s="31">
        <f t="shared" si="4"/>
        <v>3974208.75</v>
      </c>
      <c r="H155" s="32">
        <f t="shared" si="5"/>
        <v>3445</v>
      </c>
    </row>
    <row r="156" spans="1:8" x14ac:dyDescent="0.35">
      <c r="A156" s="28">
        <v>3445.5</v>
      </c>
      <c r="B156" s="29">
        <v>2097301.39</v>
      </c>
      <c r="C156" s="29">
        <v>3992301.39</v>
      </c>
      <c r="D156" s="29">
        <v>36256.049999900002</v>
      </c>
      <c r="E156" s="30">
        <v>152</v>
      </c>
      <c r="G156" s="31">
        <f t="shared" si="4"/>
        <v>3992301.39</v>
      </c>
      <c r="H156" s="32">
        <f t="shared" si="5"/>
        <v>3445.5</v>
      </c>
    </row>
    <row r="157" spans="1:8" x14ac:dyDescent="0.35">
      <c r="A157" s="28">
        <v>3446</v>
      </c>
      <c r="B157" s="29">
        <v>2115464.7999999998</v>
      </c>
      <c r="C157" s="29">
        <v>4010464.8</v>
      </c>
      <c r="D157" s="29">
        <v>36397.599999999999</v>
      </c>
      <c r="E157" s="30">
        <v>153</v>
      </c>
      <c r="G157" s="31">
        <f t="shared" si="4"/>
        <v>4010464.8</v>
      </c>
      <c r="H157" s="32">
        <f t="shared" si="5"/>
        <v>3446</v>
      </c>
    </row>
    <row r="158" spans="1:8" x14ac:dyDescent="0.35">
      <c r="A158" s="28">
        <v>3446.5</v>
      </c>
      <c r="B158" s="29">
        <v>2133698.9900000002</v>
      </c>
      <c r="C158" s="29">
        <v>4028698.99</v>
      </c>
      <c r="D158" s="29">
        <v>36539.150000100002</v>
      </c>
      <c r="E158" s="30">
        <v>154</v>
      </c>
      <c r="G158" s="31">
        <f t="shared" si="4"/>
        <v>4028698.99</v>
      </c>
      <c r="H158" s="32">
        <f t="shared" si="5"/>
        <v>3446.5</v>
      </c>
    </row>
    <row r="159" spans="1:8" x14ac:dyDescent="0.35">
      <c r="A159" s="28">
        <v>3447</v>
      </c>
      <c r="B159" s="29">
        <v>2152003.9500000002</v>
      </c>
      <c r="C159" s="29">
        <v>4047003.95</v>
      </c>
      <c r="D159" s="29">
        <v>36680.699999999997</v>
      </c>
      <c r="E159" s="30">
        <v>155</v>
      </c>
      <c r="G159" s="31">
        <f t="shared" si="4"/>
        <v>4047003.95</v>
      </c>
      <c r="H159" s="32">
        <f t="shared" si="5"/>
        <v>3447</v>
      </c>
    </row>
    <row r="160" spans="1:8" x14ac:dyDescent="0.35">
      <c r="A160" s="28">
        <v>3447.5</v>
      </c>
      <c r="B160" s="29">
        <v>2170379.69</v>
      </c>
      <c r="C160" s="29">
        <v>4065379.69</v>
      </c>
      <c r="D160" s="29">
        <v>36822.250000100001</v>
      </c>
      <c r="E160" s="30">
        <v>156</v>
      </c>
      <c r="G160" s="31">
        <f t="shared" si="4"/>
        <v>4065379.69</v>
      </c>
      <c r="H160" s="32">
        <f t="shared" si="5"/>
        <v>3447.5</v>
      </c>
    </row>
    <row r="161" spans="1:8" x14ac:dyDescent="0.35">
      <c r="A161" s="28">
        <v>3448</v>
      </c>
      <c r="B161" s="29">
        <v>2188826.2000000002</v>
      </c>
      <c r="C161" s="29">
        <v>4083826.2</v>
      </c>
      <c r="D161" s="29">
        <v>36963.799999900002</v>
      </c>
      <c r="E161" s="30">
        <v>157</v>
      </c>
      <c r="G161" s="31">
        <f t="shared" si="4"/>
        <v>4083826.2</v>
      </c>
      <c r="H161" s="32">
        <f t="shared" si="5"/>
        <v>3448</v>
      </c>
    </row>
    <row r="162" spans="1:8" x14ac:dyDescent="0.35">
      <c r="A162" s="28">
        <v>3448.5</v>
      </c>
      <c r="B162" s="29">
        <v>2207343.4900000002</v>
      </c>
      <c r="C162" s="29">
        <v>4102343.49</v>
      </c>
      <c r="D162" s="29">
        <v>37105.35</v>
      </c>
      <c r="E162" s="30">
        <v>158</v>
      </c>
      <c r="G162" s="31">
        <f t="shared" si="4"/>
        <v>4102343.49</v>
      </c>
      <c r="H162" s="32">
        <f t="shared" si="5"/>
        <v>3448.5</v>
      </c>
    </row>
    <row r="163" spans="1:8" x14ac:dyDescent="0.35">
      <c r="A163" s="28">
        <v>3449</v>
      </c>
      <c r="B163" s="29">
        <v>2225931.5499999998</v>
      </c>
      <c r="C163" s="29">
        <v>4120931.55</v>
      </c>
      <c r="D163" s="29">
        <v>37246.899999900001</v>
      </c>
      <c r="E163" s="30">
        <v>159</v>
      </c>
      <c r="G163" s="31">
        <f t="shared" si="4"/>
        <v>4120931.55</v>
      </c>
      <c r="H163" s="32">
        <f t="shared" si="5"/>
        <v>3449</v>
      </c>
    </row>
    <row r="164" spans="1:8" x14ac:dyDescent="0.35">
      <c r="A164" s="28">
        <v>3449.5</v>
      </c>
      <c r="B164" s="29">
        <v>2244590.39</v>
      </c>
      <c r="C164" s="29">
        <v>4139590.39</v>
      </c>
      <c r="D164" s="29">
        <v>37388.449999999997</v>
      </c>
      <c r="E164" s="30">
        <v>160</v>
      </c>
      <c r="G164" s="31">
        <f t="shared" si="4"/>
        <v>4139590.39</v>
      </c>
      <c r="H164" s="32">
        <f t="shared" si="5"/>
        <v>3449.5</v>
      </c>
    </row>
    <row r="165" spans="1:8" x14ac:dyDescent="0.35">
      <c r="A165" s="28">
        <v>3450</v>
      </c>
      <c r="B165" s="29">
        <v>2263320</v>
      </c>
      <c r="C165" s="29">
        <v>4158320</v>
      </c>
      <c r="D165" s="29">
        <v>37530.000000100001</v>
      </c>
      <c r="E165" s="30">
        <v>161</v>
      </c>
      <c r="G165" s="31">
        <f t="shared" si="4"/>
        <v>4158320</v>
      </c>
      <c r="H165" s="32">
        <f t="shared" si="5"/>
        <v>3450</v>
      </c>
    </row>
    <row r="166" spans="1:8" x14ac:dyDescent="0.35">
      <c r="A166" s="28">
        <v>3450.5</v>
      </c>
      <c r="B166" s="29">
        <v>2282120.39</v>
      </c>
      <c r="C166" s="29">
        <v>4177120.39</v>
      </c>
      <c r="D166" s="29">
        <v>37671.549999900002</v>
      </c>
      <c r="E166" s="30">
        <v>162</v>
      </c>
      <c r="G166" s="31">
        <f t="shared" si="4"/>
        <v>4177120.39</v>
      </c>
      <c r="H166" s="32">
        <f t="shared" si="5"/>
        <v>3450.5</v>
      </c>
    </row>
    <row r="167" spans="1:8" x14ac:dyDescent="0.35">
      <c r="A167" s="28">
        <v>3451</v>
      </c>
      <c r="B167" s="29">
        <v>2300991.5499999998</v>
      </c>
      <c r="C167" s="29">
        <v>4195991.55</v>
      </c>
      <c r="D167" s="29">
        <v>37813.1</v>
      </c>
      <c r="E167" s="30">
        <v>163</v>
      </c>
      <c r="G167" s="31">
        <f t="shared" si="4"/>
        <v>4195991.55</v>
      </c>
      <c r="H167" s="32">
        <f t="shared" si="5"/>
        <v>3451</v>
      </c>
    </row>
    <row r="168" spans="1:8" x14ac:dyDescent="0.35">
      <c r="A168" s="28">
        <v>3451.5</v>
      </c>
      <c r="B168" s="29">
        <v>2319933.4900000002</v>
      </c>
      <c r="C168" s="29">
        <v>4214933.49</v>
      </c>
      <c r="D168" s="29">
        <v>37954.649999900001</v>
      </c>
      <c r="E168" s="30">
        <v>164</v>
      </c>
      <c r="G168" s="31">
        <f t="shared" si="4"/>
        <v>4214933.49</v>
      </c>
      <c r="H168" s="32">
        <f t="shared" si="5"/>
        <v>3451.5</v>
      </c>
    </row>
    <row r="169" spans="1:8" x14ac:dyDescent="0.35">
      <c r="A169" s="28">
        <v>3452</v>
      </c>
      <c r="B169" s="29">
        <v>2338946.2000000002</v>
      </c>
      <c r="C169" s="29">
        <v>4233946.2</v>
      </c>
      <c r="D169" s="29">
        <v>38096.199999999997</v>
      </c>
      <c r="E169" s="30">
        <v>165</v>
      </c>
      <c r="G169" s="31">
        <f t="shared" si="4"/>
        <v>4233946.2</v>
      </c>
      <c r="H169" s="32">
        <f t="shared" si="5"/>
        <v>3452</v>
      </c>
    </row>
    <row r="170" spans="1:8" x14ac:dyDescent="0.35">
      <c r="A170" s="28">
        <v>3452.5</v>
      </c>
      <c r="B170" s="29">
        <v>2358029.69</v>
      </c>
      <c r="C170" s="29">
        <v>4253029.6899999995</v>
      </c>
      <c r="D170" s="29">
        <v>38237.750000100001</v>
      </c>
      <c r="E170" s="30">
        <v>166</v>
      </c>
      <c r="G170" s="31">
        <f t="shared" si="4"/>
        <v>4253029.6899999995</v>
      </c>
      <c r="H170" s="32">
        <f t="shared" si="5"/>
        <v>3452.5</v>
      </c>
    </row>
    <row r="171" spans="1:8" x14ac:dyDescent="0.35">
      <c r="A171" s="28">
        <v>3453</v>
      </c>
      <c r="B171" s="29">
        <v>2377183.9500000002</v>
      </c>
      <c r="C171" s="29">
        <v>4272183.95</v>
      </c>
      <c r="D171" s="29">
        <v>38379.299999900002</v>
      </c>
      <c r="E171" s="30">
        <v>167</v>
      </c>
      <c r="G171" s="31">
        <f t="shared" si="4"/>
        <v>4272183.95</v>
      </c>
      <c r="H171" s="32">
        <f t="shared" si="5"/>
        <v>3453</v>
      </c>
    </row>
    <row r="172" spans="1:8" x14ac:dyDescent="0.35">
      <c r="A172" s="28">
        <v>3453.5</v>
      </c>
      <c r="B172" s="29">
        <v>2396408.9900000002</v>
      </c>
      <c r="C172" s="29">
        <v>4291408.99</v>
      </c>
      <c r="D172" s="29">
        <v>38520.85</v>
      </c>
      <c r="E172" s="30">
        <v>168</v>
      </c>
      <c r="G172" s="31">
        <f t="shared" si="4"/>
        <v>4291408.99</v>
      </c>
      <c r="H172" s="32">
        <f t="shared" si="5"/>
        <v>3453.5</v>
      </c>
    </row>
    <row r="173" spans="1:8" x14ac:dyDescent="0.35">
      <c r="A173" s="28">
        <v>3454</v>
      </c>
      <c r="B173" s="29">
        <v>2415704.7999999998</v>
      </c>
      <c r="C173" s="29">
        <v>4310704.8</v>
      </c>
      <c r="D173" s="29">
        <v>38662.399999900001</v>
      </c>
      <c r="E173" s="30">
        <v>169</v>
      </c>
      <c r="G173" s="31">
        <f t="shared" si="4"/>
        <v>4310704.8</v>
      </c>
      <c r="H173" s="32">
        <f t="shared" si="5"/>
        <v>3454</v>
      </c>
    </row>
    <row r="174" spans="1:8" x14ac:dyDescent="0.35">
      <c r="A174" s="28">
        <v>3454.5</v>
      </c>
      <c r="B174" s="29">
        <v>2435071.39</v>
      </c>
      <c r="C174" s="29">
        <v>4330071.3900000006</v>
      </c>
      <c r="D174" s="29">
        <v>38803.949999999997</v>
      </c>
      <c r="E174" s="30">
        <v>170</v>
      </c>
      <c r="G174" s="31">
        <f t="shared" si="4"/>
        <v>4330071.3900000006</v>
      </c>
      <c r="H174" s="32">
        <f t="shared" si="5"/>
        <v>3454.5</v>
      </c>
    </row>
    <row r="175" spans="1:8" x14ac:dyDescent="0.35">
      <c r="A175" s="28">
        <v>3455</v>
      </c>
      <c r="B175" s="29">
        <v>2454508.75</v>
      </c>
      <c r="C175" s="29">
        <v>4349508.75</v>
      </c>
      <c r="D175" s="29">
        <v>38945.500000100001</v>
      </c>
      <c r="E175" s="30">
        <v>171</v>
      </c>
      <c r="G175" s="31">
        <f t="shared" si="4"/>
        <v>4349508.75</v>
      </c>
      <c r="H175" s="32">
        <f t="shared" si="5"/>
        <v>3455</v>
      </c>
    </row>
    <row r="176" spans="1:8" x14ac:dyDescent="0.35">
      <c r="A176" s="28">
        <v>3455.5</v>
      </c>
      <c r="B176" s="29">
        <v>2474016.89</v>
      </c>
      <c r="C176" s="29">
        <v>4369016.8900000006</v>
      </c>
      <c r="D176" s="29">
        <v>39087.050000000003</v>
      </c>
      <c r="E176" s="30">
        <v>172</v>
      </c>
      <c r="G176" s="31">
        <f t="shared" si="4"/>
        <v>4369016.8900000006</v>
      </c>
      <c r="H176" s="32">
        <f t="shared" si="5"/>
        <v>3455.5</v>
      </c>
    </row>
    <row r="177" spans="1:8" x14ac:dyDescent="0.35">
      <c r="A177" s="28">
        <v>3456</v>
      </c>
      <c r="B177" s="29">
        <v>2493595.7999999998</v>
      </c>
      <c r="C177" s="29">
        <v>4388595.8</v>
      </c>
      <c r="D177" s="29">
        <v>39228.600000099999</v>
      </c>
      <c r="E177" s="30">
        <v>173</v>
      </c>
      <c r="G177" s="31">
        <f t="shared" si="4"/>
        <v>4388595.8</v>
      </c>
      <c r="H177" s="32">
        <f t="shared" si="5"/>
        <v>3456</v>
      </c>
    </row>
    <row r="178" spans="1:8" x14ac:dyDescent="0.35">
      <c r="A178" s="28">
        <v>3456.5</v>
      </c>
      <c r="B178" s="29">
        <v>2513245.4900000002</v>
      </c>
      <c r="C178" s="29">
        <v>4408245.49</v>
      </c>
      <c r="D178" s="29">
        <v>39370.149999900001</v>
      </c>
      <c r="E178" s="30">
        <v>174</v>
      </c>
      <c r="G178" s="31">
        <f t="shared" si="4"/>
        <v>4408245.49</v>
      </c>
      <c r="H178" s="32">
        <f t="shared" si="5"/>
        <v>3456.5</v>
      </c>
    </row>
    <row r="179" spans="1:8" x14ac:dyDescent="0.35">
      <c r="A179" s="28">
        <v>3457</v>
      </c>
      <c r="B179" s="29">
        <v>2532965.9500000002</v>
      </c>
      <c r="C179" s="29">
        <v>4427965.95</v>
      </c>
      <c r="D179" s="29">
        <v>39511.699999999997</v>
      </c>
      <c r="E179" s="30">
        <v>175</v>
      </c>
      <c r="G179" s="31">
        <f t="shared" si="4"/>
        <v>4427965.95</v>
      </c>
      <c r="H179" s="32">
        <f t="shared" si="5"/>
        <v>3457</v>
      </c>
    </row>
    <row r="180" spans="1:8" x14ac:dyDescent="0.35">
      <c r="A180" s="28">
        <v>3457.5</v>
      </c>
      <c r="B180" s="29">
        <v>2552757.19</v>
      </c>
      <c r="C180" s="29">
        <v>4447757.1899999995</v>
      </c>
      <c r="D180" s="29">
        <v>39653.250000100001</v>
      </c>
      <c r="E180" s="30">
        <v>176</v>
      </c>
      <c r="G180" s="31">
        <f t="shared" si="4"/>
        <v>4447757.1899999995</v>
      </c>
      <c r="H180" s="32">
        <f t="shared" si="5"/>
        <v>3457.5</v>
      </c>
    </row>
    <row r="181" spans="1:8" x14ac:dyDescent="0.35">
      <c r="A181" s="28">
        <v>3458</v>
      </c>
      <c r="B181" s="29">
        <v>2572619.2000000002</v>
      </c>
      <c r="C181" s="29">
        <v>4467619.2</v>
      </c>
      <c r="D181" s="29">
        <v>39794.800000000003</v>
      </c>
      <c r="E181" s="30">
        <v>177</v>
      </c>
      <c r="G181" s="31">
        <f t="shared" si="4"/>
        <v>4467619.2</v>
      </c>
      <c r="H181" s="32">
        <f t="shared" si="5"/>
        <v>3458</v>
      </c>
    </row>
    <row r="182" spans="1:8" x14ac:dyDescent="0.35">
      <c r="A182" s="28">
        <v>3458.5</v>
      </c>
      <c r="B182" s="29">
        <v>2592551.9900000002</v>
      </c>
      <c r="C182" s="29">
        <v>4487551.99</v>
      </c>
      <c r="D182" s="29">
        <v>39936.350000099999</v>
      </c>
      <c r="E182" s="30">
        <v>178</v>
      </c>
      <c r="G182" s="31">
        <f t="shared" si="4"/>
        <v>4487551.99</v>
      </c>
      <c r="H182" s="32">
        <f t="shared" si="5"/>
        <v>3458.5</v>
      </c>
    </row>
    <row r="183" spans="1:8" x14ac:dyDescent="0.35">
      <c r="A183" s="28">
        <v>3459</v>
      </c>
      <c r="B183" s="29">
        <v>2612555.5499999998</v>
      </c>
      <c r="C183" s="29">
        <v>4507555.55</v>
      </c>
      <c r="D183" s="29">
        <v>40077.899999900001</v>
      </c>
      <c r="E183" s="30">
        <v>179</v>
      </c>
      <c r="G183" s="31">
        <f t="shared" si="4"/>
        <v>4507555.55</v>
      </c>
      <c r="H183" s="32">
        <f t="shared" si="5"/>
        <v>3459</v>
      </c>
    </row>
    <row r="184" spans="1:8" x14ac:dyDescent="0.35">
      <c r="A184" s="28">
        <v>3459.5</v>
      </c>
      <c r="B184" s="29">
        <v>2632629.89</v>
      </c>
      <c r="C184" s="29">
        <v>4527629.8900000006</v>
      </c>
      <c r="D184" s="29">
        <v>40219.449999999997</v>
      </c>
      <c r="E184" s="30">
        <v>180</v>
      </c>
      <c r="G184" s="31">
        <f t="shared" si="4"/>
        <v>4527629.8900000006</v>
      </c>
      <c r="H184" s="32">
        <f t="shared" si="5"/>
        <v>3459.5</v>
      </c>
    </row>
    <row r="185" spans="1:8" x14ac:dyDescent="0.35">
      <c r="A185" s="28">
        <v>3460</v>
      </c>
      <c r="B185" s="29">
        <v>2652775</v>
      </c>
      <c r="C185" s="29">
        <v>4547775</v>
      </c>
      <c r="D185" s="29">
        <v>40360.999999899999</v>
      </c>
      <c r="E185" s="30">
        <v>181</v>
      </c>
      <c r="G185" s="31">
        <f t="shared" si="4"/>
        <v>4547775</v>
      </c>
      <c r="H185" s="32">
        <f t="shared" si="5"/>
        <v>3460</v>
      </c>
    </row>
    <row r="186" spans="1:8" x14ac:dyDescent="0.35">
      <c r="A186" s="28">
        <v>3460.5</v>
      </c>
      <c r="B186" s="29">
        <v>2672992.46</v>
      </c>
      <c r="C186" s="29">
        <v>4567992.46</v>
      </c>
      <c r="D186" s="29">
        <v>40508.850000099999</v>
      </c>
      <c r="E186" s="30">
        <v>182</v>
      </c>
      <c r="G186" s="31">
        <f t="shared" si="4"/>
        <v>4567992.46</v>
      </c>
      <c r="H186" s="32">
        <f t="shared" si="5"/>
        <v>3460.5</v>
      </c>
    </row>
    <row r="187" spans="1:8" x14ac:dyDescent="0.35">
      <c r="A187" s="28">
        <v>3461</v>
      </c>
      <c r="B187" s="29">
        <v>2693283.85</v>
      </c>
      <c r="C187" s="29">
        <v>4588283.8499999996</v>
      </c>
      <c r="D187" s="29">
        <v>40656.700000099998</v>
      </c>
      <c r="E187" s="30">
        <v>183</v>
      </c>
      <c r="G187" s="31">
        <f t="shared" si="4"/>
        <v>4588283.8499999996</v>
      </c>
      <c r="H187" s="32">
        <f t="shared" si="5"/>
        <v>3461</v>
      </c>
    </row>
    <row r="188" spans="1:8" x14ac:dyDescent="0.35">
      <c r="A188" s="28">
        <v>3461.5</v>
      </c>
      <c r="B188" s="29">
        <v>2713649.16</v>
      </c>
      <c r="C188" s="29">
        <v>4608649.16</v>
      </c>
      <c r="D188" s="29">
        <v>40804.550000099996</v>
      </c>
      <c r="E188" s="30">
        <v>184</v>
      </c>
      <c r="G188" s="31">
        <f t="shared" si="4"/>
        <v>4608649.16</v>
      </c>
      <c r="H188" s="32">
        <f t="shared" si="5"/>
        <v>3461.5</v>
      </c>
    </row>
    <row r="189" spans="1:8" x14ac:dyDescent="0.35">
      <c r="A189" s="28">
        <v>3462</v>
      </c>
      <c r="B189" s="29">
        <v>2734088.4</v>
      </c>
      <c r="C189" s="29">
        <v>4629088.4000000004</v>
      </c>
      <c r="D189" s="29">
        <v>40952.400000100002</v>
      </c>
      <c r="E189" s="30">
        <v>185</v>
      </c>
      <c r="G189" s="31">
        <f t="shared" si="4"/>
        <v>4629088.4000000004</v>
      </c>
      <c r="H189" s="32">
        <f t="shared" si="5"/>
        <v>3462</v>
      </c>
    </row>
    <row r="190" spans="1:8" x14ac:dyDescent="0.35">
      <c r="A190" s="28">
        <v>3462.5</v>
      </c>
      <c r="B190" s="29">
        <v>2754601.56</v>
      </c>
      <c r="C190" s="29">
        <v>4649601.5600000005</v>
      </c>
      <c r="D190" s="29">
        <v>41100.250000100001</v>
      </c>
      <c r="E190" s="30">
        <v>186</v>
      </c>
      <c r="G190" s="31">
        <f t="shared" si="4"/>
        <v>4649601.5600000005</v>
      </c>
      <c r="H190" s="32">
        <f t="shared" si="5"/>
        <v>3462.5</v>
      </c>
    </row>
    <row r="191" spans="1:8" x14ac:dyDescent="0.35">
      <c r="A191" s="28">
        <v>3463</v>
      </c>
      <c r="B191" s="29">
        <v>2775188.65</v>
      </c>
      <c r="C191" s="29">
        <v>4670188.6500000004</v>
      </c>
      <c r="D191" s="29">
        <v>41248.1</v>
      </c>
      <c r="E191" s="30">
        <v>187</v>
      </c>
      <c r="G191" s="31">
        <f t="shared" si="4"/>
        <v>4670188.6500000004</v>
      </c>
      <c r="H191" s="32">
        <f t="shared" si="5"/>
        <v>3463</v>
      </c>
    </row>
    <row r="192" spans="1:8" x14ac:dyDescent="0.35">
      <c r="A192" s="28">
        <v>3463.5</v>
      </c>
      <c r="B192" s="29">
        <v>2795849.66</v>
      </c>
      <c r="C192" s="29">
        <v>4690849.66</v>
      </c>
      <c r="D192" s="29">
        <v>41395.949999999997</v>
      </c>
      <c r="E192" s="30">
        <v>188</v>
      </c>
      <c r="G192" s="31">
        <f t="shared" si="4"/>
        <v>4690849.66</v>
      </c>
      <c r="H192" s="32">
        <f t="shared" si="5"/>
        <v>3463.5</v>
      </c>
    </row>
    <row r="193" spans="1:8" x14ac:dyDescent="0.35">
      <c r="A193" s="28">
        <v>3464</v>
      </c>
      <c r="B193" s="29">
        <v>2816584.6</v>
      </c>
      <c r="C193" s="29">
        <v>4711584.5999999996</v>
      </c>
      <c r="D193" s="29">
        <v>41543.800000000003</v>
      </c>
      <c r="E193" s="30">
        <v>189</v>
      </c>
      <c r="G193" s="31">
        <f t="shared" si="4"/>
        <v>4711584.5999999996</v>
      </c>
      <c r="H193" s="32">
        <f t="shared" si="5"/>
        <v>3464</v>
      </c>
    </row>
    <row r="194" spans="1:8" x14ac:dyDescent="0.35">
      <c r="A194" s="28">
        <v>3464.5</v>
      </c>
      <c r="B194" s="29">
        <v>2837393.46</v>
      </c>
      <c r="C194" s="29">
        <v>4732393.46</v>
      </c>
      <c r="D194" s="29">
        <v>41691.65</v>
      </c>
      <c r="E194" s="30">
        <v>190</v>
      </c>
      <c r="G194" s="31">
        <f t="shared" si="4"/>
        <v>4732393.46</v>
      </c>
      <c r="H194" s="32">
        <f t="shared" si="5"/>
        <v>3464.5</v>
      </c>
    </row>
    <row r="195" spans="1:8" x14ac:dyDescent="0.35">
      <c r="A195" s="28">
        <v>3465</v>
      </c>
      <c r="B195" s="29">
        <v>2858276.25</v>
      </c>
      <c r="C195" s="29">
        <v>4753276.25</v>
      </c>
      <c r="D195" s="29">
        <v>41839.5</v>
      </c>
      <c r="E195" s="30">
        <v>191</v>
      </c>
      <c r="G195" s="31">
        <f t="shared" si="4"/>
        <v>4753276.25</v>
      </c>
      <c r="H195" s="32">
        <f t="shared" si="5"/>
        <v>3465</v>
      </c>
    </row>
    <row r="196" spans="1:8" x14ac:dyDescent="0.35">
      <c r="A196" s="28">
        <v>3465.5</v>
      </c>
      <c r="B196" s="29">
        <v>2879232.96</v>
      </c>
      <c r="C196" s="29">
        <v>4774232.96</v>
      </c>
      <c r="D196" s="29">
        <v>41987.35</v>
      </c>
      <c r="E196" s="30">
        <v>192</v>
      </c>
      <c r="G196" s="31">
        <f t="shared" si="4"/>
        <v>4774232.96</v>
      </c>
      <c r="H196" s="32">
        <f t="shared" si="5"/>
        <v>3465.5</v>
      </c>
    </row>
    <row r="197" spans="1:8" x14ac:dyDescent="0.35">
      <c r="A197" s="28">
        <v>3466</v>
      </c>
      <c r="B197" s="29">
        <v>2900263.6</v>
      </c>
      <c r="C197" s="29">
        <v>4795263.5999999996</v>
      </c>
      <c r="D197" s="29">
        <v>42135.199999999997</v>
      </c>
      <c r="E197" s="30">
        <v>193</v>
      </c>
      <c r="G197" s="31">
        <f t="shared" si="4"/>
        <v>4795263.5999999996</v>
      </c>
      <c r="H197" s="32">
        <f t="shared" si="5"/>
        <v>3466</v>
      </c>
    </row>
    <row r="198" spans="1:8" x14ac:dyDescent="0.35">
      <c r="A198" s="28">
        <v>3466.5</v>
      </c>
      <c r="B198" s="29">
        <v>2921368.16</v>
      </c>
      <c r="C198" s="29">
        <v>4816368.16</v>
      </c>
      <c r="D198" s="29">
        <v>42283.05</v>
      </c>
      <c r="E198" s="30">
        <v>194</v>
      </c>
      <c r="G198" s="31">
        <f t="shared" ref="G198:G261" si="6">C198</f>
        <v>4816368.16</v>
      </c>
      <c r="H198" s="32">
        <f t="shared" ref="H198:H261" si="7">A198</f>
        <v>3466.5</v>
      </c>
    </row>
    <row r="199" spans="1:8" x14ac:dyDescent="0.35">
      <c r="A199" s="28">
        <v>3467</v>
      </c>
      <c r="B199" s="29">
        <v>2942546.65</v>
      </c>
      <c r="C199" s="29">
        <v>4837546.6500000004</v>
      </c>
      <c r="D199" s="29">
        <v>42430.899999900001</v>
      </c>
      <c r="E199" s="30">
        <v>195</v>
      </c>
      <c r="G199" s="31">
        <f t="shared" si="6"/>
        <v>4837546.6500000004</v>
      </c>
      <c r="H199" s="32">
        <f t="shared" si="7"/>
        <v>3467</v>
      </c>
    </row>
    <row r="200" spans="1:8" x14ac:dyDescent="0.35">
      <c r="A200" s="28">
        <v>3467.5</v>
      </c>
      <c r="B200" s="29">
        <v>2963799.06</v>
      </c>
      <c r="C200" s="29">
        <v>4858799.0600000005</v>
      </c>
      <c r="D200" s="29">
        <v>42578.749999899999</v>
      </c>
      <c r="E200" s="30">
        <v>196</v>
      </c>
      <c r="G200" s="31">
        <f t="shared" si="6"/>
        <v>4858799.0600000005</v>
      </c>
      <c r="H200" s="32">
        <f t="shared" si="7"/>
        <v>3467.5</v>
      </c>
    </row>
    <row r="201" spans="1:8" x14ac:dyDescent="0.35">
      <c r="A201" s="28">
        <v>3468</v>
      </c>
      <c r="B201" s="29">
        <v>2985125.4</v>
      </c>
      <c r="C201" s="29">
        <v>4880125.4000000004</v>
      </c>
      <c r="D201" s="29">
        <v>42726.599999899998</v>
      </c>
      <c r="E201" s="30">
        <v>197</v>
      </c>
      <c r="G201" s="31">
        <f t="shared" si="6"/>
        <v>4880125.4000000004</v>
      </c>
      <c r="H201" s="32">
        <f t="shared" si="7"/>
        <v>3468</v>
      </c>
    </row>
    <row r="202" spans="1:8" x14ac:dyDescent="0.35">
      <c r="A202" s="28">
        <v>3468.5</v>
      </c>
      <c r="B202" s="29">
        <v>3006525.66</v>
      </c>
      <c r="C202" s="29">
        <v>4901525.66</v>
      </c>
      <c r="D202" s="29">
        <v>42874.449999900004</v>
      </c>
      <c r="E202" s="30">
        <v>198</v>
      </c>
      <c r="G202" s="31">
        <f t="shared" si="6"/>
        <v>4901525.66</v>
      </c>
      <c r="H202" s="32">
        <f t="shared" si="7"/>
        <v>3468.5</v>
      </c>
    </row>
    <row r="203" spans="1:8" x14ac:dyDescent="0.35">
      <c r="A203" s="28">
        <v>3469</v>
      </c>
      <c r="B203" s="29">
        <v>3027999.85</v>
      </c>
      <c r="C203" s="29">
        <v>4922999.8499999996</v>
      </c>
      <c r="D203" s="29">
        <v>43022.299999900002</v>
      </c>
      <c r="E203" s="30">
        <v>199</v>
      </c>
      <c r="G203" s="31">
        <f t="shared" si="6"/>
        <v>4922999.8499999996</v>
      </c>
      <c r="H203" s="32">
        <f t="shared" si="7"/>
        <v>3469</v>
      </c>
    </row>
    <row r="204" spans="1:8" x14ac:dyDescent="0.35">
      <c r="A204" s="28">
        <v>3469.5</v>
      </c>
      <c r="B204" s="29">
        <v>3049547.96</v>
      </c>
      <c r="C204" s="29">
        <v>4944547.96</v>
      </c>
      <c r="D204" s="29">
        <v>43170.149999900001</v>
      </c>
      <c r="E204" s="30">
        <v>200</v>
      </c>
      <c r="G204" s="31">
        <f t="shared" si="6"/>
        <v>4944547.96</v>
      </c>
      <c r="H204" s="32">
        <f t="shared" si="7"/>
        <v>3469.5</v>
      </c>
    </row>
    <row r="205" spans="1:8" x14ac:dyDescent="0.35">
      <c r="A205" s="28">
        <v>3470</v>
      </c>
      <c r="B205" s="29">
        <v>3071170</v>
      </c>
      <c r="C205" s="29">
        <v>4966170</v>
      </c>
      <c r="D205" s="29">
        <v>43318.000000100001</v>
      </c>
      <c r="E205" s="30">
        <v>201</v>
      </c>
      <c r="G205" s="31">
        <f t="shared" si="6"/>
        <v>4966170</v>
      </c>
      <c r="H205" s="32">
        <f t="shared" si="7"/>
        <v>3470</v>
      </c>
    </row>
    <row r="206" spans="1:8" x14ac:dyDescent="0.35">
      <c r="A206" s="28">
        <v>3470.5</v>
      </c>
      <c r="B206" s="29">
        <v>3092865.96</v>
      </c>
      <c r="C206" s="29">
        <v>4987865.96</v>
      </c>
      <c r="D206" s="29">
        <v>43465.850000099999</v>
      </c>
      <c r="E206" s="30">
        <v>202</v>
      </c>
      <c r="G206" s="31">
        <f t="shared" si="6"/>
        <v>4987865.96</v>
      </c>
      <c r="H206" s="32">
        <f t="shared" si="7"/>
        <v>3470.5</v>
      </c>
    </row>
    <row r="207" spans="1:8" x14ac:dyDescent="0.35">
      <c r="A207" s="28">
        <v>3471</v>
      </c>
      <c r="B207" s="29">
        <v>3114635.85</v>
      </c>
      <c r="C207" s="29">
        <v>5009635.8499999996</v>
      </c>
      <c r="D207" s="29">
        <v>43613.700000099998</v>
      </c>
      <c r="E207" s="30">
        <v>203</v>
      </c>
      <c r="G207" s="31">
        <f t="shared" si="6"/>
        <v>5009635.8499999996</v>
      </c>
      <c r="H207" s="32">
        <f t="shared" si="7"/>
        <v>3471</v>
      </c>
    </row>
    <row r="208" spans="1:8" x14ac:dyDescent="0.35">
      <c r="A208" s="28">
        <v>3471.5</v>
      </c>
      <c r="B208" s="29">
        <v>3136479.66</v>
      </c>
      <c r="C208" s="29">
        <v>5031479.66</v>
      </c>
      <c r="D208" s="29">
        <v>43761.550000099996</v>
      </c>
      <c r="E208" s="30">
        <v>204</v>
      </c>
      <c r="G208" s="31">
        <f t="shared" si="6"/>
        <v>5031479.66</v>
      </c>
      <c r="H208" s="32">
        <f t="shared" si="7"/>
        <v>3471.5</v>
      </c>
    </row>
    <row r="209" spans="1:8" x14ac:dyDescent="0.35">
      <c r="A209" s="28">
        <v>3472</v>
      </c>
      <c r="B209" s="29">
        <v>3158397.4</v>
      </c>
      <c r="C209" s="29">
        <v>5053397.4000000004</v>
      </c>
      <c r="D209" s="29">
        <v>43909.400000100002</v>
      </c>
      <c r="E209" s="30">
        <v>205</v>
      </c>
      <c r="G209" s="31">
        <f t="shared" si="6"/>
        <v>5053397.4000000004</v>
      </c>
      <c r="H209" s="32">
        <f t="shared" si="7"/>
        <v>3472</v>
      </c>
    </row>
    <row r="210" spans="1:8" x14ac:dyDescent="0.35">
      <c r="A210" s="28">
        <v>3472.5</v>
      </c>
      <c r="B210" s="29">
        <v>3180389.06</v>
      </c>
      <c r="C210" s="29">
        <v>5075389.0600000005</v>
      </c>
      <c r="D210" s="29">
        <v>44057.250000100001</v>
      </c>
      <c r="E210" s="30">
        <v>206</v>
      </c>
      <c r="G210" s="31">
        <f t="shared" si="6"/>
        <v>5075389.0600000005</v>
      </c>
      <c r="H210" s="32">
        <f t="shared" si="7"/>
        <v>3472.5</v>
      </c>
    </row>
    <row r="211" spans="1:8" x14ac:dyDescent="0.35">
      <c r="A211" s="28">
        <v>3473</v>
      </c>
      <c r="B211" s="29">
        <v>3202454.65</v>
      </c>
      <c r="C211" s="29">
        <v>5097454.6500000004</v>
      </c>
      <c r="D211" s="29">
        <v>44205.1</v>
      </c>
      <c r="E211" s="30">
        <v>207</v>
      </c>
      <c r="G211" s="31">
        <f t="shared" si="6"/>
        <v>5097454.6500000004</v>
      </c>
      <c r="H211" s="32">
        <f t="shared" si="7"/>
        <v>3473</v>
      </c>
    </row>
    <row r="212" spans="1:8" x14ac:dyDescent="0.35">
      <c r="A212" s="28">
        <v>3473.5</v>
      </c>
      <c r="B212" s="29">
        <v>3224594.16</v>
      </c>
      <c r="C212" s="29">
        <v>5119594.16</v>
      </c>
      <c r="D212" s="29">
        <v>44352.95</v>
      </c>
      <c r="E212" s="30">
        <v>208</v>
      </c>
      <c r="G212" s="31">
        <f t="shared" si="6"/>
        <v>5119594.16</v>
      </c>
      <c r="H212" s="32">
        <f t="shared" si="7"/>
        <v>3473.5</v>
      </c>
    </row>
    <row r="213" spans="1:8" x14ac:dyDescent="0.35">
      <c r="A213" s="28">
        <v>3474</v>
      </c>
      <c r="B213" s="29">
        <v>3246807.6</v>
      </c>
      <c r="C213" s="29">
        <v>5141807.5999999996</v>
      </c>
      <c r="D213" s="29">
        <v>44500.800000000003</v>
      </c>
      <c r="E213" s="30">
        <v>209</v>
      </c>
      <c r="G213" s="31">
        <f t="shared" si="6"/>
        <v>5141807.5999999996</v>
      </c>
      <c r="H213" s="32">
        <f t="shared" si="7"/>
        <v>3474</v>
      </c>
    </row>
    <row r="214" spans="1:8" x14ac:dyDescent="0.35">
      <c r="A214" s="28">
        <v>3474.5</v>
      </c>
      <c r="B214" s="29">
        <v>3269094.96</v>
      </c>
      <c r="C214" s="29">
        <v>5164094.96</v>
      </c>
      <c r="D214" s="29">
        <v>44648.65</v>
      </c>
      <c r="E214" s="30">
        <v>210</v>
      </c>
      <c r="G214" s="31">
        <f t="shared" si="6"/>
        <v>5164094.96</v>
      </c>
      <c r="H214" s="32">
        <f t="shared" si="7"/>
        <v>3474.5</v>
      </c>
    </row>
    <row r="215" spans="1:8" x14ac:dyDescent="0.35">
      <c r="A215" s="28">
        <v>3475</v>
      </c>
      <c r="B215" s="29">
        <v>3291456.25</v>
      </c>
      <c r="C215" s="29">
        <v>5186456.25</v>
      </c>
      <c r="D215" s="29">
        <v>44796.5</v>
      </c>
      <c r="E215" s="30">
        <v>211</v>
      </c>
      <c r="G215" s="31">
        <f t="shared" si="6"/>
        <v>5186456.25</v>
      </c>
      <c r="H215" s="32">
        <f t="shared" si="7"/>
        <v>3475</v>
      </c>
    </row>
    <row r="216" spans="1:8" x14ac:dyDescent="0.35">
      <c r="A216" s="28">
        <v>3475.5</v>
      </c>
      <c r="B216" s="29">
        <v>3313891.46</v>
      </c>
      <c r="C216" s="29">
        <v>5208891.46</v>
      </c>
      <c r="D216" s="29">
        <v>44944.35</v>
      </c>
      <c r="E216" s="30">
        <v>212</v>
      </c>
      <c r="G216" s="31">
        <f t="shared" si="6"/>
        <v>5208891.46</v>
      </c>
      <c r="H216" s="32">
        <f t="shared" si="7"/>
        <v>3475.5</v>
      </c>
    </row>
    <row r="217" spans="1:8" x14ac:dyDescent="0.35">
      <c r="A217" s="28">
        <v>3476</v>
      </c>
      <c r="B217" s="29">
        <v>3336400.6</v>
      </c>
      <c r="C217" s="29">
        <v>5231400.5999999996</v>
      </c>
      <c r="D217" s="29">
        <v>45092.2</v>
      </c>
      <c r="E217" s="30">
        <v>213</v>
      </c>
      <c r="G217" s="31">
        <f t="shared" si="6"/>
        <v>5231400.5999999996</v>
      </c>
      <c r="H217" s="32">
        <f t="shared" si="7"/>
        <v>3476</v>
      </c>
    </row>
    <row r="218" spans="1:8" x14ac:dyDescent="0.35">
      <c r="A218" s="28">
        <v>3476.5</v>
      </c>
      <c r="B218" s="29">
        <v>3358983.66</v>
      </c>
      <c r="C218" s="29">
        <v>5253983.66</v>
      </c>
      <c r="D218" s="29">
        <v>45240.05</v>
      </c>
      <c r="E218" s="30">
        <v>214</v>
      </c>
      <c r="G218" s="31">
        <f t="shared" si="6"/>
        <v>5253983.66</v>
      </c>
      <c r="H218" s="32">
        <f t="shared" si="7"/>
        <v>3476.5</v>
      </c>
    </row>
    <row r="219" spans="1:8" x14ac:dyDescent="0.35">
      <c r="A219" s="28">
        <v>3477</v>
      </c>
      <c r="B219" s="29">
        <v>3381640.65</v>
      </c>
      <c r="C219" s="29">
        <v>5276640.6500000004</v>
      </c>
      <c r="D219" s="29">
        <v>45387.899999900001</v>
      </c>
      <c r="E219" s="30">
        <v>215</v>
      </c>
      <c r="G219" s="31">
        <f t="shared" si="6"/>
        <v>5276640.6500000004</v>
      </c>
      <c r="H219" s="32">
        <f t="shared" si="7"/>
        <v>3477</v>
      </c>
    </row>
    <row r="220" spans="1:8" x14ac:dyDescent="0.35">
      <c r="A220" s="28">
        <v>3477.5</v>
      </c>
      <c r="B220" s="29">
        <v>3404371.56</v>
      </c>
      <c r="C220" s="29">
        <v>5299371.5600000005</v>
      </c>
      <c r="D220" s="29">
        <v>45535.749999899999</v>
      </c>
      <c r="E220" s="30">
        <v>216</v>
      </c>
      <c r="G220" s="31">
        <f t="shared" si="6"/>
        <v>5299371.5600000005</v>
      </c>
      <c r="H220" s="32">
        <f t="shared" si="7"/>
        <v>3477.5</v>
      </c>
    </row>
    <row r="221" spans="1:8" x14ac:dyDescent="0.35">
      <c r="A221" s="28">
        <v>3478</v>
      </c>
      <c r="B221" s="29">
        <v>3427176.4</v>
      </c>
      <c r="C221" s="29">
        <v>5322176.4000000004</v>
      </c>
      <c r="D221" s="29">
        <v>45683.599999899998</v>
      </c>
      <c r="E221" s="30">
        <v>217</v>
      </c>
      <c r="G221" s="31">
        <f t="shared" si="6"/>
        <v>5322176.4000000004</v>
      </c>
      <c r="H221" s="32">
        <f t="shared" si="7"/>
        <v>3478</v>
      </c>
    </row>
    <row r="222" spans="1:8" x14ac:dyDescent="0.35">
      <c r="A222" s="28">
        <v>3478.5</v>
      </c>
      <c r="B222" s="29">
        <v>3450055.16</v>
      </c>
      <c r="C222" s="29">
        <v>5345055.16</v>
      </c>
      <c r="D222" s="29">
        <v>45831.449999900004</v>
      </c>
      <c r="E222" s="30">
        <v>218</v>
      </c>
      <c r="G222" s="31">
        <f t="shared" si="6"/>
        <v>5345055.16</v>
      </c>
      <c r="H222" s="32">
        <f t="shared" si="7"/>
        <v>3478.5</v>
      </c>
    </row>
    <row r="223" spans="1:8" x14ac:dyDescent="0.35">
      <c r="A223" s="28">
        <v>3479</v>
      </c>
      <c r="B223" s="29">
        <v>3473007.85</v>
      </c>
      <c r="C223" s="29">
        <v>5368007.8499999996</v>
      </c>
      <c r="D223" s="29">
        <v>45979.299999900002</v>
      </c>
      <c r="E223" s="30">
        <v>219</v>
      </c>
      <c r="G223" s="31">
        <f t="shared" si="6"/>
        <v>5368007.8499999996</v>
      </c>
      <c r="H223" s="32">
        <f t="shared" si="7"/>
        <v>3479</v>
      </c>
    </row>
    <row r="224" spans="1:8" x14ac:dyDescent="0.35">
      <c r="A224" s="28">
        <v>3479.5</v>
      </c>
      <c r="B224" s="29">
        <v>3496034.46</v>
      </c>
      <c r="C224" s="29">
        <v>5391034.46</v>
      </c>
      <c r="D224" s="29">
        <v>46127.150000100002</v>
      </c>
      <c r="E224" s="30">
        <v>220</v>
      </c>
      <c r="G224" s="31">
        <f t="shared" si="6"/>
        <v>5391034.46</v>
      </c>
      <c r="H224" s="32">
        <f t="shared" si="7"/>
        <v>3479.5</v>
      </c>
    </row>
    <row r="225" spans="1:8" x14ac:dyDescent="0.35">
      <c r="A225" s="28">
        <v>3480</v>
      </c>
      <c r="B225" s="29">
        <v>3519135</v>
      </c>
      <c r="C225" s="29">
        <v>5414135</v>
      </c>
      <c r="D225" s="29">
        <v>46275.000000100001</v>
      </c>
      <c r="E225" s="30">
        <v>221</v>
      </c>
      <c r="G225" s="31">
        <f t="shared" si="6"/>
        <v>5414135</v>
      </c>
      <c r="H225" s="32">
        <f t="shared" si="7"/>
        <v>3480</v>
      </c>
    </row>
    <row r="226" spans="1:8" x14ac:dyDescent="0.35">
      <c r="A226" s="28">
        <v>3480.5</v>
      </c>
      <c r="B226" s="29">
        <v>3542310.69</v>
      </c>
      <c r="C226" s="29">
        <v>5437310.6899999995</v>
      </c>
      <c r="D226" s="29">
        <v>46427.769999900003</v>
      </c>
      <c r="E226" s="30">
        <v>222</v>
      </c>
      <c r="G226" s="31">
        <f t="shared" si="6"/>
        <v>5437310.6899999995</v>
      </c>
      <c r="H226" s="32">
        <f t="shared" si="7"/>
        <v>3480.5</v>
      </c>
    </row>
    <row r="227" spans="1:8" x14ac:dyDescent="0.35">
      <c r="A227" s="28">
        <v>3481</v>
      </c>
      <c r="B227" s="29">
        <v>3565562.77</v>
      </c>
      <c r="C227" s="29">
        <v>5460562.7699999996</v>
      </c>
      <c r="D227" s="29">
        <v>46580.549999900002</v>
      </c>
      <c r="E227" s="30">
        <v>223</v>
      </c>
      <c r="G227" s="31">
        <f t="shared" si="6"/>
        <v>5460562.7699999996</v>
      </c>
      <c r="H227" s="32">
        <f t="shared" si="7"/>
        <v>3481</v>
      </c>
    </row>
    <row r="228" spans="1:8" x14ac:dyDescent="0.35">
      <c r="A228" s="28">
        <v>3481.5</v>
      </c>
      <c r="B228" s="29">
        <v>3588891.24</v>
      </c>
      <c r="C228" s="29">
        <v>5483891.2400000002</v>
      </c>
      <c r="D228" s="29">
        <v>46733.32</v>
      </c>
      <c r="E228" s="30">
        <v>224</v>
      </c>
      <c r="G228" s="31">
        <f t="shared" si="6"/>
        <v>5483891.2400000002</v>
      </c>
      <c r="H228" s="32">
        <f t="shared" si="7"/>
        <v>3481.5</v>
      </c>
    </row>
    <row r="229" spans="1:8" x14ac:dyDescent="0.35">
      <c r="A229" s="28">
        <v>3482</v>
      </c>
      <c r="B229" s="29">
        <v>3612296.1</v>
      </c>
      <c r="C229" s="29">
        <v>5507296.0999999996</v>
      </c>
      <c r="D229" s="29">
        <v>46886.099999899998</v>
      </c>
      <c r="E229" s="30">
        <v>225</v>
      </c>
      <c r="G229" s="31">
        <f t="shared" si="6"/>
        <v>5507296.0999999996</v>
      </c>
      <c r="H229" s="32">
        <f t="shared" si="7"/>
        <v>3482</v>
      </c>
    </row>
    <row r="230" spans="1:8" x14ac:dyDescent="0.35">
      <c r="A230" s="28">
        <v>3482.5</v>
      </c>
      <c r="B230" s="29">
        <v>3635777.34</v>
      </c>
      <c r="C230" s="29">
        <v>5530777.3399999999</v>
      </c>
      <c r="D230" s="29">
        <v>47038.87</v>
      </c>
      <c r="E230" s="30">
        <v>226</v>
      </c>
      <c r="G230" s="31">
        <f t="shared" si="6"/>
        <v>5530777.3399999999</v>
      </c>
      <c r="H230" s="32">
        <f t="shared" si="7"/>
        <v>3482.5</v>
      </c>
    </row>
    <row r="231" spans="1:8" x14ac:dyDescent="0.35">
      <c r="A231" s="28">
        <v>3483</v>
      </c>
      <c r="B231" s="29">
        <v>3659334.97</v>
      </c>
      <c r="C231" s="29">
        <v>5554334.9700000007</v>
      </c>
      <c r="D231" s="29">
        <v>47191.65</v>
      </c>
      <c r="E231" s="30">
        <v>227</v>
      </c>
      <c r="G231" s="31">
        <f t="shared" si="6"/>
        <v>5554334.9700000007</v>
      </c>
      <c r="H231" s="32">
        <f t="shared" si="7"/>
        <v>3483</v>
      </c>
    </row>
    <row r="232" spans="1:8" x14ac:dyDescent="0.35">
      <c r="A232" s="28">
        <v>3483.5</v>
      </c>
      <c r="B232" s="29">
        <v>3682968.99</v>
      </c>
      <c r="C232" s="29">
        <v>5577968.9900000002</v>
      </c>
      <c r="D232" s="29">
        <v>47344.42</v>
      </c>
      <c r="E232" s="30">
        <v>228</v>
      </c>
      <c r="G232" s="31">
        <f t="shared" si="6"/>
        <v>5577968.9900000002</v>
      </c>
      <c r="H232" s="32">
        <f t="shared" si="7"/>
        <v>3483.5</v>
      </c>
    </row>
    <row r="233" spans="1:8" x14ac:dyDescent="0.35">
      <c r="A233" s="28">
        <v>3484</v>
      </c>
      <c r="B233" s="29">
        <v>3706679.4</v>
      </c>
      <c r="C233" s="29">
        <v>5601679.4000000004</v>
      </c>
      <c r="D233" s="29">
        <v>47497.2</v>
      </c>
      <c r="E233" s="30">
        <v>229</v>
      </c>
      <c r="G233" s="31">
        <f t="shared" si="6"/>
        <v>5601679.4000000004</v>
      </c>
      <c r="H233" s="32">
        <f t="shared" si="7"/>
        <v>3484</v>
      </c>
    </row>
    <row r="234" spans="1:8" x14ac:dyDescent="0.35">
      <c r="A234" s="28">
        <v>3484.5</v>
      </c>
      <c r="B234" s="29">
        <v>3730466.19</v>
      </c>
      <c r="C234" s="29">
        <v>5625466.1899999995</v>
      </c>
      <c r="D234" s="29">
        <v>47649.970000100002</v>
      </c>
      <c r="E234" s="30">
        <v>230</v>
      </c>
      <c r="G234" s="31">
        <f t="shared" si="6"/>
        <v>5625466.1899999995</v>
      </c>
      <c r="H234" s="32">
        <f t="shared" si="7"/>
        <v>3484.5</v>
      </c>
    </row>
    <row r="235" spans="1:8" x14ac:dyDescent="0.35">
      <c r="A235" s="28">
        <v>3485</v>
      </c>
      <c r="B235" s="29">
        <v>3754329.37</v>
      </c>
      <c r="C235" s="29">
        <v>5649329.3700000001</v>
      </c>
      <c r="D235" s="29">
        <v>47802.75</v>
      </c>
      <c r="E235" s="30">
        <v>231</v>
      </c>
      <c r="G235" s="31">
        <f t="shared" si="6"/>
        <v>5649329.3700000001</v>
      </c>
      <c r="H235" s="32">
        <f t="shared" si="7"/>
        <v>3485</v>
      </c>
    </row>
    <row r="236" spans="1:8" x14ac:dyDescent="0.35">
      <c r="A236" s="28">
        <v>3485.5</v>
      </c>
      <c r="B236" s="29">
        <v>3778268.94</v>
      </c>
      <c r="C236" s="29">
        <v>5673268.9399999995</v>
      </c>
      <c r="D236" s="29">
        <v>47955.520000099998</v>
      </c>
      <c r="E236" s="30">
        <v>232</v>
      </c>
      <c r="G236" s="31">
        <f t="shared" si="6"/>
        <v>5673268.9399999995</v>
      </c>
      <c r="H236" s="32">
        <f t="shared" si="7"/>
        <v>3485.5</v>
      </c>
    </row>
    <row r="237" spans="1:8" x14ac:dyDescent="0.35">
      <c r="A237" s="28">
        <v>3486</v>
      </c>
      <c r="B237" s="29">
        <v>3802284.9</v>
      </c>
      <c r="C237" s="29">
        <v>5697284.9000000004</v>
      </c>
      <c r="D237" s="29">
        <v>48108.300000099996</v>
      </c>
      <c r="E237" s="30">
        <v>233</v>
      </c>
      <c r="G237" s="31">
        <f t="shared" si="6"/>
        <v>5697284.9000000004</v>
      </c>
      <c r="H237" s="32">
        <f t="shared" si="7"/>
        <v>3486</v>
      </c>
    </row>
    <row r="238" spans="1:8" x14ac:dyDescent="0.35">
      <c r="A238" s="28">
        <v>3486.5</v>
      </c>
      <c r="B238" s="29">
        <v>3826377.24</v>
      </c>
      <c r="C238" s="29">
        <v>5721377.2400000002</v>
      </c>
      <c r="D238" s="29">
        <v>48261.069999899999</v>
      </c>
      <c r="E238" s="30">
        <v>234</v>
      </c>
      <c r="G238" s="31">
        <f t="shared" si="6"/>
        <v>5721377.2400000002</v>
      </c>
      <c r="H238" s="32">
        <f t="shared" si="7"/>
        <v>3486.5</v>
      </c>
    </row>
    <row r="239" spans="1:8" x14ac:dyDescent="0.35">
      <c r="A239" s="28">
        <v>3487</v>
      </c>
      <c r="B239" s="29">
        <v>3850545.97</v>
      </c>
      <c r="C239" s="29">
        <v>5745545.9700000007</v>
      </c>
      <c r="D239" s="29">
        <v>48413.850000099999</v>
      </c>
      <c r="E239" s="30">
        <v>235</v>
      </c>
      <c r="G239" s="31">
        <f t="shared" si="6"/>
        <v>5745545.9700000007</v>
      </c>
      <c r="H239" s="32">
        <f t="shared" si="7"/>
        <v>3487</v>
      </c>
    </row>
    <row r="240" spans="1:8" x14ac:dyDescent="0.35">
      <c r="A240" s="28">
        <v>3487.5</v>
      </c>
      <c r="B240" s="29">
        <v>3874791.09</v>
      </c>
      <c r="C240" s="29">
        <v>5769791.0899999999</v>
      </c>
      <c r="D240" s="29">
        <v>48566.619999900002</v>
      </c>
      <c r="E240" s="30">
        <v>236</v>
      </c>
      <c r="G240" s="31">
        <f t="shared" si="6"/>
        <v>5769791.0899999999</v>
      </c>
      <c r="H240" s="32">
        <f t="shared" si="7"/>
        <v>3487.5</v>
      </c>
    </row>
    <row r="241" spans="1:8" x14ac:dyDescent="0.35">
      <c r="A241" s="28">
        <v>3488</v>
      </c>
      <c r="B241" s="29">
        <v>3899112.6</v>
      </c>
      <c r="C241" s="29">
        <v>5794112.5999999996</v>
      </c>
      <c r="D241" s="29">
        <v>48719.399999900001</v>
      </c>
      <c r="E241" s="30">
        <v>237</v>
      </c>
      <c r="G241" s="31">
        <f t="shared" si="6"/>
        <v>5794112.5999999996</v>
      </c>
      <c r="H241" s="32">
        <f t="shared" si="7"/>
        <v>3488</v>
      </c>
    </row>
    <row r="242" spans="1:8" x14ac:dyDescent="0.35">
      <c r="A242" s="28">
        <v>3488.5</v>
      </c>
      <c r="B242" s="29">
        <v>3923510.49</v>
      </c>
      <c r="C242" s="29">
        <v>5818510.4900000002</v>
      </c>
      <c r="D242" s="29">
        <v>48872.17</v>
      </c>
      <c r="E242" s="30">
        <v>238</v>
      </c>
      <c r="G242" s="31">
        <f t="shared" si="6"/>
        <v>5818510.4900000002</v>
      </c>
      <c r="H242" s="32">
        <f t="shared" si="7"/>
        <v>3488.5</v>
      </c>
    </row>
    <row r="243" spans="1:8" x14ac:dyDescent="0.35">
      <c r="A243" s="28">
        <v>3489</v>
      </c>
      <c r="B243" s="29">
        <v>3947984.77</v>
      </c>
      <c r="C243" s="29">
        <v>5842984.7699999996</v>
      </c>
      <c r="D243" s="29">
        <v>49024.949999900004</v>
      </c>
      <c r="E243" s="30">
        <v>239</v>
      </c>
      <c r="G243" s="31">
        <f t="shared" si="6"/>
        <v>5842984.7699999996</v>
      </c>
      <c r="H243" s="32">
        <f t="shared" si="7"/>
        <v>3489</v>
      </c>
    </row>
    <row r="244" spans="1:8" x14ac:dyDescent="0.35">
      <c r="A244" s="28">
        <v>3489.5</v>
      </c>
      <c r="B244" s="29">
        <v>3972535.44</v>
      </c>
      <c r="C244" s="29">
        <v>5867535.4399999995</v>
      </c>
      <c r="D244" s="29">
        <v>49177.72</v>
      </c>
      <c r="E244" s="30">
        <v>240</v>
      </c>
      <c r="G244" s="31">
        <f t="shared" si="6"/>
        <v>5867535.4399999995</v>
      </c>
      <c r="H244" s="32">
        <f t="shared" si="7"/>
        <v>3489.5</v>
      </c>
    </row>
    <row r="245" spans="1:8" x14ac:dyDescent="0.35">
      <c r="A245" s="28">
        <v>3490</v>
      </c>
      <c r="B245" s="29">
        <v>3997162.5</v>
      </c>
      <c r="C245" s="29">
        <v>5892162.5</v>
      </c>
      <c r="D245" s="29">
        <v>49330.499999899999</v>
      </c>
      <c r="E245" s="30">
        <v>241</v>
      </c>
      <c r="G245" s="31">
        <f t="shared" si="6"/>
        <v>5892162.5</v>
      </c>
      <c r="H245" s="32">
        <f t="shared" si="7"/>
        <v>3490</v>
      </c>
    </row>
    <row r="246" spans="1:8" x14ac:dyDescent="0.35">
      <c r="A246" s="28">
        <v>3490.5</v>
      </c>
      <c r="B246" s="29">
        <v>4021865.94</v>
      </c>
      <c r="C246" s="29">
        <v>5916865.9399999995</v>
      </c>
      <c r="D246" s="29">
        <v>49483.27</v>
      </c>
      <c r="E246" s="30">
        <v>242</v>
      </c>
      <c r="G246" s="31">
        <f t="shared" si="6"/>
        <v>5916865.9399999995</v>
      </c>
      <c r="H246" s="32">
        <f t="shared" si="7"/>
        <v>3490.5</v>
      </c>
    </row>
    <row r="247" spans="1:8" x14ac:dyDescent="0.35">
      <c r="A247" s="28">
        <v>3491</v>
      </c>
      <c r="B247" s="29">
        <v>4046645.77</v>
      </c>
      <c r="C247" s="29">
        <v>5941645.7699999996</v>
      </c>
      <c r="D247" s="29">
        <v>49636.05</v>
      </c>
      <c r="E247" s="30">
        <v>243</v>
      </c>
      <c r="G247" s="31">
        <f t="shared" si="6"/>
        <v>5941645.7699999996</v>
      </c>
      <c r="H247" s="32">
        <f t="shared" si="7"/>
        <v>3491</v>
      </c>
    </row>
    <row r="248" spans="1:8" x14ac:dyDescent="0.35">
      <c r="A248" s="28">
        <v>3491.5</v>
      </c>
      <c r="B248" s="29">
        <v>4071501.99</v>
      </c>
      <c r="C248" s="29">
        <v>5966501.9900000002</v>
      </c>
      <c r="D248" s="29">
        <v>49788.8200001</v>
      </c>
      <c r="E248" s="30">
        <v>244</v>
      </c>
      <c r="G248" s="31">
        <f t="shared" si="6"/>
        <v>5966501.9900000002</v>
      </c>
      <c r="H248" s="32">
        <f t="shared" si="7"/>
        <v>3491.5</v>
      </c>
    </row>
    <row r="249" spans="1:8" x14ac:dyDescent="0.35">
      <c r="A249" s="28">
        <v>3492</v>
      </c>
      <c r="B249" s="29">
        <v>4096434.6</v>
      </c>
      <c r="C249" s="29">
        <v>5991434.5999999996</v>
      </c>
      <c r="D249" s="29">
        <v>49941.599999999999</v>
      </c>
      <c r="E249" s="30">
        <v>245</v>
      </c>
      <c r="G249" s="31">
        <f t="shared" si="6"/>
        <v>5991434.5999999996</v>
      </c>
      <c r="H249" s="32">
        <f t="shared" si="7"/>
        <v>3492</v>
      </c>
    </row>
    <row r="250" spans="1:8" x14ac:dyDescent="0.35">
      <c r="A250" s="28">
        <v>3492.5</v>
      </c>
      <c r="B250" s="29">
        <v>4121443.59</v>
      </c>
      <c r="C250" s="29">
        <v>6016443.5899999999</v>
      </c>
      <c r="D250" s="29">
        <v>50094.370000100003</v>
      </c>
      <c r="E250" s="30">
        <v>246</v>
      </c>
      <c r="G250" s="31">
        <f t="shared" si="6"/>
        <v>6016443.5899999999</v>
      </c>
      <c r="H250" s="32">
        <f t="shared" si="7"/>
        <v>3492.5</v>
      </c>
    </row>
    <row r="251" spans="1:8" x14ac:dyDescent="0.35">
      <c r="A251" s="28">
        <v>3493</v>
      </c>
      <c r="B251" s="29">
        <v>4146528.97</v>
      </c>
      <c r="C251" s="29">
        <v>6041528.9700000007</v>
      </c>
      <c r="D251" s="29">
        <v>50247.150000100002</v>
      </c>
      <c r="E251" s="30">
        <v>247</v>
      </c>
      <c r="G251" s="31">
        <f t="shared" si="6"/>
        <v>6041528.9700000007</v>
      </c>
      <c r="H251" s="32">
        <f t="shared" si="7"/>
        <v>3493</v>
      </c>
    </row>
    <row r="252" spans="1:8" x14ac:dyDescent="0.35">
      <c r="A252" s="28">
        <v>3493.5</v>
      </c>
      <c r="B252" s="29">
        <v>4171690.74</v>
      </c>
      <c r="C252" s="29">
        <v>6066690.7400000002</v>
      </c>
      <c r="D252" s="29">
        <v>50399.919999899997</v>
      </c>
      <c r="E252" s="30">
        <v>248</v>
      </c>
      <c r="G252" s="31">
        <f t="shared" si="6"/>
        <v>6066690.7400000002</v>
      </c>
      <c r="H252" s="32">
        <f t="shared" si="7"/>
        <v>3493.5</v>
      </c>
    </row>
    <row r="253" spans="1:8" x14ac:dyDescent="0.35">
      <c r="A253" s="28">
        <v>3494</v>
      </c>
      <c r="B253" s="29">
        <v>4196928.9000000004</v>
      </c>
      <c r="C253" s="29">
        <v>6091928.9000000004</v>
      </c>
      <c r="D253" s="29">
        <v>50552.700000099998</v>
      </c>
      <c r="E253" s="30">
        <v>249</v>
      </c>
      <c r="G253" s="31">
        <f t="shared" si="6"/>
        <v>6091928.9000000004</v>
      </c>
      <c r="H253" s="32">
        <f t="shared" si="7"/>
        <v>3494</v>
      </c>
    </row>
    <row r="254" spans="1:8" x14ac:dyDescent="0.35">
      <c r="A254" s="28">
        <v>3494.5</v>
      </c>
      <c r="B254" s="29">
        <v>4222243.4400000004</v>
      </c>
      <c r="C254" s="29">
        <v>6117243.4400000004</v>
      </c>
      <c r="D254" s="29">
        <v>50705.4699999</v>
      </c>
      <c r="E254" s="30">
        <v>250</v>
      </c>
      <c r="G254" s="31">
        <f t="shared" si="6"/>
        <v>6117243.4400000004</v>
      </c>
      <c r="H254" s="32">
        <f t="shared" si="7"/>
        <v>3494.5</v>
      </c>
    </row>
    <row r="255" spans="1:8" x14ac:dyDescent="0.35">
      <c r="A255" s="28">
        <v>3495</v>
      </c>
      <c r="B255" s="29">
        <v>4247634.37</v>
      </c>
      <c r="C255" s="29">
        <v>6142634.3700000001</v>
      </c>
      <c r="D255" s="29">
        <v>50858.250000100001</v>
      </c>
      <c r="E255" s="30">
        <v>251</v>
      </c>
      <c r="G255" s="31">
        <f t="shared" si="6"/>
        <v>6142634.3700000001</v>
      </c>
      <c r="H255" s="32">
        <f t="shared" si="7"/>
        <v>3495</v>
      </c>
    </row>
    <row r="256" spans="1:8" x14ac:dyDescent="0.35">
      <c r="A256" s="28">
        <v>3495.5</v>
      </c>
      <c r="B256" s="29">
        <v>4273101.6900000004</v>
      </c>
      <c r="C256" s="29">
        <v>6168101.6900000004</v>
      </c>
      <c r="D256" s="29">
        <v>51011.02</v>
      </c>
      <c r="E256" s="30">
        <v>252</v>
      </c>
      <c r="G256" s="31">
        <f t="shared" si="6"/>
        <v>6168101.6900000004</v>
      </c>
      <c r="H256" s="32">
        <f t="shared" si="7"/>
        <v>3495.5</v>
      </c>
    </row>
    <row r="257" spans="1:8" x14ac:dyDescent="0.35">
      <c r="A257" s="28">
        <v>3496</v>
      </c>
      <c r="B257" s="29">
        <v>4298645.4000000004</v>
      </c>
      <c r="C257" s="29">
        <v>6193645.4000000004</v>
      </c>
      <c r="D257" s="29">
        <v>51163.799999900002</v>
      </c>
      <c r="E257" s="30">
        <v>253</v>
      </c>
      <c r="G257" s="31">
        <f t="shared" si="6"/>
        <v>6193645.4000000004</v>
      </c>
      <c r="H257" s="32">
        <f t="shared" si="7"/>
        <v>3496</v>
      </c>
    </row>
    <row r="258" spans="1:8" x14ac:dyDescent="0.35">
      <c r="A258" s="28">
        <v>3496.5</v>
      </c>
      <c r="B258" s="29">
        <v>4324265.49</v>
      </c>
      <c r="C258" s="29">
        <v>6219265.4900000002</v>
      </c>
      <c r="D258" s="29">
        <v>51316.57</v>
      </c>
      <c r="E258" s="30">
        <v>254</v>
      </c>
      <c r="G258" s="31">
        <f t="shared" si="6"/>
        <v>6219265.4900000002</v>
      </c>
      <c r="H258" s="32">
        <f t="shared" si="7"/>
        <v>3496.5</v>
      </c>
    </row>
    <row r="259" spans="1:8" x14ac:dyDescent="0.35">
      <c r="A259" s="28">
        <v>3497</v>
      </c>
      <c r="B259" s="29">
        <v>4349961.97</v>
      </c>
      <c r="C259" s="29">
        <v>6244961.9699999997</v>
      </c>
      <c r="D259" s="29">
        <v>51469.349999899998</v>
      </c>
      <c r="E259" s="30">
        <v>255</v>
      </c>
      <c r="G259" s="31">
        <f t="shared" si="6"/>
        <v>6244961.9699999997</v>
      </c>
      <c r="H259" s="32">
        <f t="shared" si="7"/>
        <v>3497</v>
      </c>
    </row>
    <row r="260" spans="1:8" x14ac:dyDescent="0.35">
      <c r="A260" s="28">
        <v>3497.5</v>
      </c>
      <c r="B260" s="29">
        <v>4375734.84</v>
      </c>
      <c r="C260" s="29">
        <v>6270734.8399999999</v>
      </c>
      <c r="D260" s="29">
        <v>51622.12</v>
      </c>
      <c r="E260" s="30">
        <v>256</v>
      </c>
      <c r="G260" s="31">
        <f t="shared" si="6"/>
        <v>6270734.8399999999</v>
      </c>
      <c r="H260" s="32">
        <f t="shared" si="7"/>
        <v>3497.5</v>
      </c>
    </row>
    <row r="261" spans="1:8" x14ac:dyDescent="0.35">
      <c r="A261" s="28">
        <v>3498</v>
      </c>
      <c r="B261" s="29">
        <v>4401584.0999999996</v>
      </c>
      <c r="C261" s="29">
        <v>6296584.0999999996</v>
      </c>
      <c r="D261" s="29">
        <v>51774.9</v>
      </c>
      <c r="E261" s="30">
        <v>257</v>
      </c>
      <c r="G261" s="31">
        <f t="shared" si="6"/>
        <v>6296584.0999999996</v>
      </c>
      <c r="H261" s="32">
        <f t="shared" si="7"/>
        <v>3498</v>
      </c>
    </row>
    <row r="262" spans="1:8" x14ac:dyDescent="0.35">
      <c r="A262" s="28">
        <v>3498.5</v>
      </c>
      <c r="B262" s="29">
        <v>4427509.74</v>
      </c>
      <c r="C262" s="29">
        <v>6322509.7400000002</v>
      </c>
      <c r="D262" s="29">
        <v>51927.670000099999</v>
      </c>
      <c r="E262" s="30">
        <v>258</v>
      </c>
      <c r="G262" s="31">
        <f t="shared" ref="G262:G325" si="8">C262</f>
        <v>6322509.7400000002</v>
      </c>
      <c r="H262" s="32">
        <f t="shared" ref="H262:H325" si="9">A262</f>
        <v>3498.5</v>
      </c>
    </row>
    <row r="263" spans="1:8" x14ac:dyDescent="0.35">
      <c r="A263" s="28">
        <v>3499</v>
      </c>
      <c r="B263" s="29">
        <v>4453511.7699999996</v>
      </c>
      <c r="C263" s="29">
        <v>6348511.7699999996</v>
      </c>
      <c r="D263" s="29">
        <v>52080.45</v>
      </c>
      <c r="E263" s="30">
        <v>259</v>
      </c>
      <c r="G263" s="31">
        <f t="shared" si="8"/>
        <v>6348511.7699999996</v>
      </c>
      <c r="H263" s="32">
        <f t="shared" si="9"/>
        <v>3499</v>
      </c>
    </row>
    <row r="264" spans="1:8" x14ac:dyDescent="0.35">
      <c r="A264" s="28">
        <v>3499.5</v>
      </c>
      <c r="B264" s="29">
        <v>4479590.1900000004</v>
      </c>
      <c r="C264" s="29">
        <v>6374590.1900000004</v>
      </c>
      <c r="D264" s="29">
        <v>52233.220000100002</v>
      </c>
      <c r="E264" s="30">
        <v>260</v>
      </c>
      <c r="G264" s="31">
        <f t="shared" si="8"/>
        <v>6374590.1900000004</v>
      </c>
      <c r="H264" s="32">
        <f t="shared" si="9"/>
        <v>3499.5</v>
      </c>
    </row>
    <row r="265" spans="1:8" x14ac:dyDescent="0.35">
      <c r="A265" s="28">
        <v>3500</v>
      </c>
      <c r="B265" s="29">
        <v>4505745</v>
      </c>
      <c r="C265" s="29">
        <v>6400745</v>
      </c>
      <c r="D265" s="29">
        <v>52386</v>
      </c>
      <c r="E265" s="30">
        <v>261</v>
      </c>
      <c r="G265" s="31">
        <f t="shared" si="8"/>
        <v>6400745</v>
      </c>
      <c r="H265" s="32">
        <f t="shared" si="9"/>
        <v>3500</v>
      </c>
    </row>
    <row r="266" spans="1:8" x14ac:dyDescent="0.35">
      <c r="A266" s="28">
        <v>3500.5</v>
      </c>
      <c r="B266" s="29">
        <v>4531982.3099999996</v>
      </c>
      <c r="C266" s="29">
        <v>6426982.3099999996</v>
      </c>
      <c r="D266" s="29">
        <v>52563.250000100001</v>
      </c>
      <c r="E266" s="30">
        <v>262</v>
      </c>
      <c r="G266" s="31">
        <f t="shared" si="8"/>
        <v>6426982.3099999996</v>
      </c>
      <c r="H266" s="32">
        <f t="shared" si="9"/>
        <v>3500.5</v>
      </c>
    </row>
    <row r="267" spans="1:8" x14ac:dyDescent="0.35">
      <c r="A267" s="28">
        <v>3501</v>
      </c>
      <c r="B267" s="29">
        <v>4558308.25</v>
      </c>
      <c r="C267" s="29">
        <v>6453308.25</v>
      </c>
      <c r="D267" s="29">
        <v>52740.500000100001</v>
      </c>
      <c r="E267" s="30">
        <v>263</v>
      </c>
      <c r="G267" s="31">
        <f t="shared" si="8"/>
        <v>6453308.25</v>
      </c>
      <c r="H267" s="32">
        <f t="shared" si="9"/>
        <v>3501</v>
      </c>
    </row>
    <row r="268" spans="1:8" x14ac:dyDescent="0.35">
      <c r="A268" s="28">
        <v>3501.5</v>
      </c>
      <c r="B268" s="29">
        <v>4584722.8099999996</v>
      </c>
      <c r="C268" s="29">
        <v>6479722.8099999996</v>
      </c>
      <c r="D268" s="29">
        <v>52917.749999899999</v>
      </c>
      <c r="E268" s="30">
        <v>264</v>
      </c>
      <c r="G268" s="31">
        <f t="shared" si="8"/>
        <v>6479722.8099999996</v>
      </c>
      <c r="H268" s="32">
        <f t="shared" si="9"/>
        <v>3501.5</v>
      </c>
    </row>
    <row r="269" spans="1:8" x14ac:dyDescent="0.35">
      <c r="A269" s="28">
        <v>3502</v>
      </c>
      <c r="B269" s="29">
        <v>4611226</v>
      </c>
      <c r="C269" s="29">
        <v>6506226</v>
      </c>
      <c r="D269" s="29">
        <v>53094.999999899999</v>
      </c>
      <c r="E269" s="30">
        <v>265</v>
      </c>
      <c r="G269" s="31">
        <f t="shared" si="8"/>
        <v>6506226</v>
      </c>
      <c r="H269" s="32">
        <f t="shared" si="9"/>
        <v>3502</v>
      </c>
    </row>
    <row r="270" spans="1:8" x14ac:dyDescent="0.35">
      <c r="A270" s="28">
        <v>3502.5</v>
      </c>
      <c r="B270" s="29">
        <v>4637817.8099999996</v>
      </c>
      <c r="C270" s="29">
        <v>6532817.8099999996</v>
      </c>
      <c r="D270" s="29">
        <v>53272.25</v>
      </c>
      <c r="E270" s="30">
        <v>266</v>
      </c>
      <c r="G270" s="31">
        <f t="shared" si="8"/>
        <v>6532817.8099999996</v>
      </c>
      <c r="H270" s="32">
        <f t="shared" si="9"/>
        <v>3502.5</v>
      </c>
    </row>
    <row r="271" spans="1:8" x14ac:dyDescent="0.35">
      <c r="A271" s="28">
        <v>3503</v>
      </c>
      <c r="B271" s="29">
        <v>4664498.25</v>
      </c>
      <c r="C271" s="29">
        <v>6559498.25</v>
      </c>
      <c r="D271" s="29">
        <v>53449.5</v>
      </c>
      <c r="E271" s="30">
        <v>267</v>
      </c>
      <c r="G271" s="31">
        <f t="shared" si="8"/>
        <v>6559498.25</v>
      </c>
      <c r="H271" s="32">
        <f t="shared" si="9"/>
        <v>3503</v>
      </c>
    </row>
    <row r="272" spans="1:8" x14ac:dyDescent="0.35">
      <c r="A272" s="28">
        <v>3503.5</v>
      </c>
      <c r="B272" s="29">
        <v>4691267.3099999996</v>
      </c>
      <c r="C272" s="29">
        <v>6586267.3099999996</v>
      </c>
      <c r="D272" s="29">
        <v>53626.75</v>
      </c>
      <c r="E272" s="30">
        <v>268</v>
      </c>
      <c r="G272" s="31">
        <f t="shared" si="8"/>
        <v>6586267.3099999996</v>
      </c>
      <c r="H272" s="32">
        <f t="shared" si="9"/>
        <v>3503.5</v>
      </c>
    </row>
    <row r="273" spans="1:8" x14ac:dyDescent="0.35">
      <c r="A273" s="28">
        <v>3504</v>
      </c>
      <c r="B273" s="29">
        <v>4718125</v>
      </c>
      <c r="C273" s="29">
        <v>6613125</v>
      </c>
      <c r="D273" s="29">
        <v>53804</v>
      </c>
      <c r="E273" s="30">
        <v>269</v>
      </c>
      <c r="G273" s="31">
        <f t="shared" si="8"/>
        <v>6613125</v>
      </c>
      <c r="H273" s="32">
        <f t="shared" si="9"/>
        <v>3504</v>
      </c>
    </row>
    <row r="274" spans="1:8" x14ac:dyDescent="0.35">
      <c r="A274" s="28">
        <v>3504.5</v>
      </c>
      <c r="B274" s="29">
        <v>4745071.3099999996</v>
      </c>
      <c r="C274" s="29">
        <v>6640071.3099999996</v>
      </c>
      <c r="D274" s="29">
        <v>53981.250000100001</v>
      </c>
      <c r="E274" s="30">
        <v>270</v>
      </c>
      <c r="G274" s="31">
        <f t="shared" si="8"/>
        <v>6640071.3099999996</v>
      </c>
      <c r="H274" s="32">
        <f t="shared" si="9"/>
        <v>3504.5</v>
      </c>
    </row>
    <row r="275" spans="1:8" x14ac:dyDescent="0.35">
      <c r="A275" s="28">
        <v>3505</v>
      </c>
      <c r="B275" s="29">
        <v>4772106.25</v>
      </c>
      <c r="C275" s="29">
        <v>6667106.25</v>
      </c>
      <c r="D275" s="29">
        <v>54158.500000100001</v>
      </c>
      <c r="E275" s="30">
        <v>271</v>
      </c>
      <c r="G275" s="31">
        <f t="shared" si="8"/>
        <v>6667106.25</v>
      </c>
      <c r="H275" s="32">
        <f t="shared" si="9"/>
        <v>3505</v>
      </c>
    </row>
    <row r="276" spans="1:8" x14ac:dyDescent="0.35">
      <c r="A276" s="28">
        <v>3505.5</v>
      </c>
      <c r="B276" s="29">
        <v>4799229.8099999996</v>
      </c>
      <c r="C276" s="29">
        <v>6694229.8099999996</v>
      </c>
      <c r="D276" s="29">
        <v>54335.749999899999</v>
      </c>
      <c r="E276" s="30">
        <v>272</v>
      </c>
      <c r="G276" s="31">
        <f t="shared" si="8"/>
        <v>6694229.8099999996</v>
      </c>
      <c r="H276" s="32">
        <f t="shared" si="9"/>
        <v>3505.5</v>
      </c>
    </row>
    <row r="277" spans="1:8" x14ac:dyDescent="0.35">
      <c r="A277" s="28">
        <v>3506</v>
      </c>
      <c r="B277" s="29">
        <v>4826442</v>
      </c>
      <c r="C277" s="29">
        <v>6721442</v>
      </c>
      <c r="D277" s="29">
        <v>54512.999999899999</v>
      </c>
      <c r="E277" s="30">
        <v>273</v>
      </c>
      <c r="G277" s="31">
        <f t="shared" si="8"/>
        <v>6721442</v>
      </c>
      <c r="H277" s="32">
        <f t="shared" si="9"/>
        <v>3506</v>
      </c>
    </row>
    <row r="278" spans="1:8" x14ac:dyDescent="0.35">
      <c r="A278" s="28">
        <v>3506.5</v>
      </c>
      <c r="B278" s="29">
        <v>4853742.8099999996</v>
      </c>
      <c r="C278" s="29">
        <v>6748742.8099999996</v>
      </c>
      <c r="D278" s="29">
        <v>54690.25</v>
      </c>
      <c r="E278" s="30">
        <v>274</v>
      </c>
      <c r="G278" s="31">
        <f t="shared" si="8"/>
        <v>6748742.8099999996</v>
      </c>
      <c r="H278" s="32">
        <f t="shared" si="9"/>
        <v>3506.5</v>
      </c>
    </row>
    <row r="279" spans="1:8" x14ac:dyDescent="0.35">
      <c r="A279" s="28">
        <v>3507</v>
      </c>
      <c r="B279" s="29">
        <v>4881132.25</v>
      </c>
      <c r="C279" s="29">
        <v>6776132.25</v>
      </c>
      <c r="D279" s="29">
        <v>54867.5</v>
      </c>
      <c r="E279" s="30">
        <v>275</v>
      </c>
      <c r="G279" s="31">
        <f t="shared" si="8"/>
        <v>6776132.25</v>
      </c>
      <c r="H279" s="32">
        <f t="shared" si="9"/>
        <v>3507</v>
      </c>
    </row>
    <row r="280" spans="1:8" x14ac:dyDescent="0.35">
      <c r="A280" s="28">
        <v>3507.5</v>
      </c>
      <c r="B280" s="29">
        <v>4908610.3099999996</v>
      </c>
      <c r="C280" s="29">
        <v>6803610.3099999996</v>
      </c>
      <c r="D280" s="29">
        <v>55044.75</v>
      </c>
      <c r="E280" s="30">
        <v>276</v>
      </c>
      <c r="G280" s="31">
        <f t="shared" si="8"/>
        <v>6803610.3099999996</v>
      </c>
      <c r="H280" s="32">
        <f t="shared" si="9"/>
        <v>3507.5</v>
      </c>
    </row>
    <row r="281" spans="1:8" x14ac:dyDescent="0.35">
      <c r="A281" s="28">
        <v>3508</v>
      </c>
      <c r="B281" s="29">
        <v>4936177</v>
      </c>
      <c r="C281" s="29">
        <v>6831177</v>
      </c>
      <c r="D281" s="29">
        <v>55222.000000100001</v>
      </c>
      <c r="E281" s="30">
        <v>277</v>
      </c>
      <c r="G281" s="31">
        <f t="shared" si="8"/>
        <v>6831177</v>
      </c>
      <c r="H281" s="32">
        <f t="shared" si="9"/>
        <v>3508</v>
      </c>
    </row>
    <row r="282" spans="1:8" x14ac:dyDescent="0.35">
      <c r="A282" s="28">
        <v>3508.5</v>
      </c>
      <c r="B282" s="29">
        <v>4963832.3099999996</v>
      </c>
      <c r="C282" s="29">
        <v>6858832.3099999996</v>
      </c>
      <c r="D282" s="29">
        <v>55399.250000100001</v>
      </c>
      <c r="E282" s="30">
        <v>278</v>
      </c>
      <c r="G282" s="31">
        <f t="shared" si="8"/>
        <v>6858832.3099999996</v>
      </c>
      <c r="H282" s="32">
        <f t="shared" si="9"/>
        <v>3508.5</v>
      </c>
    </row>
    <row r="283" spans="1:8" x14ac:dyDescent="0.35">
      <c r="A283" s="28">
        <v>3509</v>
      </c>
      <c r="B283" s="29">
        <v>4991576.25</v>
      </c>
      <c r="C283" s="29">
        <v>6886576.25</v>
      </c>
      <c r="D283" s="29">
        <v>55576.500000100001</v>
      </c>
      <c r="E283" s="30">
        <v>279</v>
      </c>
      <c r="G283" s="31">
        <f t="shared" si="8"/>
        <v>6886576.25</v>
      </c>
      <c r="H283" s="32">
        <f t="shared" si="9"/>
        <v>3509</v>
      </c>
    </row>
    <row r="284" spans="1:8" x14ac:dyDescent="0.35">
      <c r="A284" s="28">
        <v>3509.5</v>
      </c>
      <c r="B284" s="29">
        <v>5019408.8099999996</v>
      </c>
      <c r="C284" s="29">
        <v>6914408.8099999996</v>
      </c>
      <c r="D284" s="29">
        <v>55753.749999899999</v>
      </c>
      <c r="E284" s="30">
        <v>280</v>
      </c>
      <c r="G284" s="31">
        <f t="shared" si="8"/>
        <v>6914408.8099999996</v>
      </c>
      <c r="H284" s="32">
        <f t="shared" si="9"/>
        <v>3509.5</v>
      </c>
    </row>
    <row r="285" spans="1:8" x14ac:dyDescent="0.35">
      <c r="A285" s="28">
        <v>3510</v>
      </c>
      <c r="B285" s="29">
        <v>5047330</v>
      </c>
      <c r="C285" s="29">
        <v>6942330</v>
      </c>
      <c r="D285" s="29">
        <v>55930.999999899999</v>
      </c>
      <c r="E285" s="30">
        <v>281</v>
      </c>
      <c r="G285" s="31">
        <f t="shared" si="8"/>
        <v>6942330</v>
      </c>
      <c r="H285" s="32">
        <f t="shared" si="9"/>
        <v>3510</v>
      </c>
    </row>
    <row r="286" spans="1:8" x14ac:dyDescent="0.35">
      <c r="A286" s="28">
        <v>3510.5</v>
      </c>
      <c r="B286" s="29">
        <v>5075339.8099999996</v>
      </c>
      <c r="C286" s="29">
        <v>6970339.8099999996</v>
      </c>
      <c r="D286" s="29">
        <v>56108.25</v>
      </c>
      <c r="E286" s="30">
        <v>282</v>
      </c>
      <c r="G286" s="31">
        <f t="shared" si="8"/>
        <v>6970339.8099999996</v>
      </c>
      <c r="H286" s="32">
        <f t="shared" si="9"/>
        <v>3510.5</v>
      </c>
    </row>
    <row r="287" spans="1:8" x14ac:dyDescent="0.35">
      <c r="A287" s="28">
        <v>3511</v>
      </c>
      <c r="B287" s="29">
        <v>5103438.25</v>
      </c>
      <c r="C287" s="29">
        <v>6998438.25</v>
      </c>
      <c r="D287" s="29">
        <v>56285.5</v>
      </c>
      <c r="E287" s="30">
        <v>283</v>
      </c>
      <c r="G287" s="31">
        <f t="shared" si="8"/>
        <v>6998438.25</v>
      </c>
      <c r="H287" s="32">
        <f t="shared" si="9"/>
        <v>3511</v>
      </c>
    </row>
    <row r="288" spans="1:8" x14ac:dyDescent="0.35">
      <c r="A288" s="28">
        <v>3511.5</v>
      </c>
      <c r="B288" s="29">
        <v>5131625.3099999996</v>
      </c>
      <c r="C288" s="29">
        <v>7026625.3099999996</v>
      </c>
      <c r="D288" s="29">
        <v>56462.75</v>
      </c>
      <c r="E288" s="30">
        <v>284</v>
      </c>
      <c r="G288" s="31">
        <f t="shared" si="8"/>
        <v>7026625.3099999996</v>
      </c>
      <c r="H288" s="32">
        <f t="shared" si="9"/>
        <v>3511.5</v>
      </c>
    </row>
    <row r="289" spans="1:8" x14ac:dyDescent="0.35">
      <c r="A289" s="28">
        <v>3512</v>
      </c>
      <c r="B289" s="29">
        <v>5159901</v>
      </c>
      <c r="C289" s="29">
        <v>7054901</v>
      </c>
      <c r="D289" s="29">
        <v>56640.000000100001</v>
      </c>
      <c r="E289" s="30">
        <v>285</v>
      </c>
      <c r="G289" s="31">
        <f t="shared" si="8"/>
        <v>7054901</v>
      </c>
      <c r="H289" s="32">
        <f t="shared" si="9"/>
        <v>3512</v>
      </c>
    </row>
    <row r="290" spans="1:8" x14ac:dyDescent="0.35">
      <c r="A290" s="28">
        <v>3512.5</v>
      </c>
      <c r="B290" s="29">
        <v>5188265.3099999996</v>
      </c>
      <c r="C290" s="29">
        <v>7083265.3099999996</v>
      </c>
      <c r="D290" s="29">
        <v>56817.250000100001</v>
      </c>
      <c r="E290" s="30">
        <v>286</v>
      </c>
      <c r="G290" s="31">
        <f t="shared" si="8"/>
        <v>7083265.3099999996</v>
      </c>
      <c r="H290" s="32">
        <f t="shared" si="9"/>
        <v>3512.5</v>
      </c>
    </row>
    <row r="291" spans="1:8" x14ac:dyDescent="0.35">
      <c r="A291" s="28">
        <v>3513</v>
      </c>
      <c r="B291" s="29">
        <v>5216718.25</v>
      </c>
      <c r="C291" s="29">
        <v>7111718.25</v>
      </c>
      <c r="D291" s="29">
        <v>56994.499999899999</v>
      </c>
      <c r="E291" s="30">
        <v>287</v>
      </c>
      <c r="G291" s="31">
        <f t="shared" si="8"/>
        <v>7111718.25</v>
      </c>
      <c r="H291" s="32">
        <f t="shared" si="9"/>
        <v>3513</v>
      </c>
    </row>
    <row r="292" spans="1:8" x14ac:dyDescent="0.35">
      <c r="A292" s="28">
        <v>3513.5</v>
      </c>
      <c r="B292" s="29">
        <v>5245259.8099999996</v>
      </c>
      <c r="C292" s="29">
        <v>7140259.8099999996</v>
      </c>
      <c r="D292" s="29">
        <v>57171.749999899999</v>
      </c>
      <c r="E292" s="30">
        <v>288</v>
      </c>
      <c r="G292" s="31">
        <f t="shared" si="8"/>
        <v>7140259.8099999996</v>
      </c>
      <c r="H292" s="32">
        <f t="shared" si="9"/>
        <v>3513.5</v>
      </c>
    </row>
    <row r="293" spans="1:8" x14ac:dyDescent="0.35">
      <c r="A293" s="28">
        <v>3514</v>
      </c>
      <c r="B293" s="29">
        <v>5273890</v>
      </c>
      <c r="C293" s="29">
        <v>7168890</v>
      </c>
      <c r="D293" s="29">
        <v>57348.999999899999</v>
      </c>
      <c r="E293" s="30">
        <v>289</v>
      </c>
      <c r="G293" s="31">
        <f t="shared" si="8"/>
        <v>7168890</v>
      </c>
      <c r="H293" s="32">
        <f t="shared" si="9"/>
        <v>3514</v>
      </c>
    </row>
    <row r="294" spans="1:8" x14ac:dyDescent="0.35">
      <c r="A294" s="28">
        <v>3514.5</v>
      </c>
      <c r="B294" s="29">
        <v>5302608.8099999996</v>
      </c>
      <c r="C294" s="29">
        <v>7197608.8099999996</v>
      </c>
      <c r="D294" s="29">
        <v>57526.25</v>
      </c>
      <c r="E294" s="30">
        <v>290</v>
      </c>
      <c r="G294" s="31">
        <f t="shared" si="8"/>
        <v>7197608.8099999996</v>
      </c>
      <c r="H294" s="32">
        <f t="shared" si="9"/>
        <v>3514.5</v>
      </c>
    </row>
    <row r="295" spans="1:8" x14ac:dyDescent="0.35">
      <c r="A295" s="28">
        <v>3515</v>
      </c>
      <c r="B295" s="29">
        <v>5331416.25</v>
      </c>
      <c r="C295" s="29">
        <v>7226416.25</v>
      </c>
      <c r="D295" s="29">
        <v>57703.5</v>
      </c>
      <c r="E295" s="30">
        <v>291</v>
      </c>
      <c r="G295" s="31">
        <f t="shared" si="8"/>
        <v>7226416.25</v>
      </c>
      <c r="H295" s="32">
        <f t="shared" si="9"/>
        <v>3515</v>
      </c>
    </row>
    <row r="296" spans="1:8" x14ac:dyDescent="0.35">
      <c r="A296" s="28">
        <v>3515.5</v>
      </c>
      <c r="B296" s="29">
        <v>5360312.3099999996</v>
      </c>
      <c r="C296" s="29">
        <v>7255312.3099999996</v>
      </c>
      <c r="D296" s="29">
        <v>57880.75</v>
      </c>
      <c r="E296" s="30">
        <v>292</v>
      </c>
      <c r="G296" s="31">
        <f t="shared" si="8"/>
        <v>7255312.3099999996</v>
      </c>
      <c r="H296" s="32">
        <f t="shared" si="9"/>
        <v>3515.5</v>
      </c>
    </row>
    <row r="297" spans="1:8" x14ac:dyDescent="0.35">
      <c r="A297" s="28">
        <v>3516</v>
      </c>
      <c r="B297" s="29">
        <v>5389297</v>
      </c>
      <c r="C297" s="29">
        <v>7284297</v>
      </c>
      <c r="D297" s="29">
        <v>58058.000000100001</v>
      </c>
      <c r="E297" s="30">
        <v>293</v>
      </c>
      <c r="G297" s="31">
        <f t="shared" si="8"/>
        <v>7284297</v>
      </c>
      <c r="H297" s="32">
        <f t="shared" si="9"/>
        <v>3516</v>
      </c>
    </row>
    <row r="298" spans="1:8" x14ac:dyDescent="0.35">
      <c r="A298" s="28">
        <v>3516.5</v>
      </c>
      <c r="B298" s="29">
        <v>5418370.3099999996</v>
      </c>
      <c r="C298" s="29">
        <v>7313370.3099999996</v>
      </c>
      <c r="D298" s="29">
        <v>58235.250000100001</v>
      </c>
      <c r="E298" s="30">
        <v>294</v>
      </c>
      <c r="G298" s="31">
        <f t="shared" si="8"/>
        <v>7313370.3099999996</v>
      </c>
      <c r="H298" s="32">
        <f t="shared" si="9"/>
        <v>3516.5</v>
      </c>
    </row>
    <row r="299" spans="1:8" x14ac:dyDescent="0.35">
      <c r="A299" s="28">
        <v>3517</v>
      </c>
      <c r="B299" s="29">
        <v>5447532.25</v>
      </c>
      <c r="C299" s="29">
        <v>7342532.25</v>
      </c>
      <c r="D299" s="29">
        <v>58412.499999899999</v>
      </c>
      <c r="E299" s="30">
        <v>295</v>
      </c>
      <c r="G299" s="31">
        <f t="shared" si="8"/>
        <v>7342532.25</v>
      </c>
      <c r="H299" s="32">
        <f t="shared" si="9"/>
        <v>3517</v>
      </c>
    </row>
    <row r="300" spans="1:8" x14ac:dyDescent="0.35">
      <c r="A300" s="28">
        <v>3517.5</v>
      </c>
      <c r="B300" s="29">
        <v>5476782.8099999996</v>
      </c>
      <c r="C300" s="29">
        <v>7371782.8099999996</v>
      </c>
      <c r="D300" s="29">
        <v>58589.749999899999</v>
      </c>
      <c r="E300" s="30">
        <v>296</v>
      </c>
      <c r="G300" s="31">
        <f t="shared" si="8"/>
        <v>7371782.8099999996</v>
      </c>
      <c r="H300" s="32">
        <f t="shared" si="9"/>
        <v>3517.5</v>
      </c>
    </row>
    <row r="301" spans="1:8" x14ac:dyDescent="0.35">
      <c r="A301" s="28">
        <v>3518</v>
      </c>
      <c r="B301" s="29">
        <v>5506122</v>
      </c>
      <c r="C301" s="29">
        <v>7401122</v>
      </c>
      <c r="D301" s="29">
        <v>58767</v>
      </c>
      <c r="E301" s="30">
        <v>297</v>
      </c>
      <c r="G301" s="31">
        <f t="shared" si="8"/>
        <v>7401122</v>
      </c>
      <c r="H301" s="32">
        <f t="shared" si="9"/>
        <v>3518</v>
      </c>
    </row>
    <row r="302" spans="1:8" x14ac:dyDescent="0.35">
      <c r="A302" s="28">
        <v>3518.5</v>
      </c>
      <c r="B302" s="29">
        <v>5535549.8099999996</v>
      </c>
      <c r="C302" s="29">
        <v>7430549.8099999996</v>
      </c>
      <c r="D302" s="29">
        <v>58944.25</v>
      </c>
      <c r="E302" s="30">
        <v>298</v>
      </c>
      <c r="G302" s="31">
        <f t="shared" si="8"/>
        <v>7430549.8099999996</v>
      </c>
      <c r="H302" s="32">
        <f t="shared" si="9"/>
        <v>3518.5</v>
      </c>
    </row>
    <row r="303" spans="1:8" x14ac:dyDescent="0.35">
      <c r="A303" s="28">
        <v>3519</v>
      </c>
      <c r="B303" s="29">
        <v>5565066.25</v>
      </c>
      <c r="C303" s="29">
        <v>7460066.25</v>
      </c>
      <c r="D303" s="29">
        <v>59121.5</v>
      </c>
      <c r="E303" s="30">
        <v>299</v>
      </c>
      <c r="G303" s="31">
        <f t="shared" si="8"/>
        <v>7460066.25</v>
      </c>
      <c r="H303" s="32">
        <f t="shared" si="9"/>
        <v>3519</v>
      </c>
    </row>
    <row r="304" spans="1:8" x14ac:dyDescent="0.35">
      <c r="A304" s="28">
        <v>3519.5</v>
      </c>
      <c r="B304" s="29">
        <v>5594671.3099999996</v>
      </c>
      <c r="C304" s="29">
        <v>7489671.3099999996</v>
      </c>
      <c r="D304" s="29">
        <v>59298.750000100001</v>
      </c>
      <c r="E304" s="30">
        <v>300</v>
      </c>
      <c r="G304" s="31">
        <f t="shared" si="8"/>
        <v>7489671.3099999996</v>
      </c>
      <c r="H304" s="32">
        <f t="shared" si="9"/>
        <v>3519.5</v>
      </c>
    </row>
    <row r="305" spans="1:8" x14ac:dyDescent="0.35">
      <c r="A305" s="28">
        <v>3520</v>
      </c>
      <c r="B305" s="29">
        <v>5624365</v>
      </c>
      <c r="C305" s="29">
        <v>7519365</v>
      </c>
      <c r="D305" s="29">
        <v>59476.000000100001</v>
      </c>
      <c r="E305" s="30">
        <v>301</v>
      </c>
      <c r="G305" s="31">
        <f t="shared" si="8"/>
        <v>7519365</v>
      </c>
      <c r="H305" s="32">
        <f t="shared" si="9"/>
        <v>3520</v>
      </c>
    </row>
    <row r="306" spans="1:8" x14ac:dyDescent="0.35">
      <c r="A306" s="28">
        <v>3520.5</v>
      </c>
      <c r="B306" s="29">
        <v>5654151.3099999996</v>
      </c>
      <c r="C306" s="29">
        <v>7549151.3099999996</v>
      </c>
      <c r="D306" s="29">
        <v>59669.249999899999</v>
      </c>
      <c r="E306" s="30">
        <v>302</v>
      </c>
      <c r="G306" s="31">
        <f t="shared" si="8"/>
        <v>7549151.3099999996</v>
      </c>
      <c r="H306" s="32">
        <f t="shared" si="9"/>
        <v>3520.5</v>
      </c>
    </row>
    <row r="307" spans="1:8" x14ac:dyDescent="0.35">
      <c r="A307" s="28">
        <v>3521</v>
      </c>
      <c r="B307" s="29">
        <v>5684034.25</v>
      </c>
      <c r="C307" s="29">
        <v>7579034.25</v>
      </c>
      <c r="D307" s="29">
        <v>59862.5</v>
      </c>
      <c r="E307" s="30">
        <v>303</v>
      </c>
      <c r="G307" s="31">
        <f t="shared" si="8"/>
        <v>7579034.25</v>
      </c>
      <c r="H307" s="32">
        <f t="shared" si="9"/>
        <v>3521</v>
      </c>
    </row>
    <row r="308" spans="1:8" x14ac:dyDescent="0.35">
      <c r="A308" s="28">
        <v>3521.5</v>
      </c>
      <c r="B308" s="29">
        <v>5714013.8099999996</v>
      </c>
      <c r="C308" s="29">
        <v>7609013.8099999996</v>
      </c>
      <c r="D308" s="29">
        <v>60055.750000100001</v>
      </c>
      <c r="E308" s="30">
        <v>304</v>
      </c>
      <c r="G308" s="31">
        <f t="shared" si="8"/>
        <v>7609013.8099999996</v>
      </c>
      <c r="H308" s="32">
        <f t="shared" si="9"/>
        <v>3521.5</v>
      </c>
    </row>
    <row r="309" spans="1:8" x14ac:dyDescent="0.35">
      <c r="A309" s="28">
        <v>3522</v>
      </c>
      <c r="B309" s="29">
        <v>5744090</v>
      </c>
      <c r="C309" s="29">
        <v>7639090</v>
      </c>
      <c r="D309" s="29">
        <v>60249</v>
      </c>
      <c r="E309" s="30">
        <v>305</v>
      </c>
      <c r="G309" s="31">
        <f t="shared" si="8"/>
        <v>7639090</v>
      </c>
      <c r="H309" s="32">
        <f t="shared" si="9"/>
        <v>3522</v>
      </c>
    </row>
    <row r="310" spans="1:8" x14ac:dyDescent="0.35">
      <c r="A310" s="28">
        <v>3522.5</v>
      </c>
      <c r="B310" s="29">
        <v>5774262.8099999996</v>
      </c>
      <c r="C310" s="29">
        <v>7669262.8099999996</v>
      </c>
      <c r="D310" s="29">
        <v>60442.25</v>
      </c>
      <c r="E310" s="30">
        <v>306</v>
      </c>
      <c r="G310" s="31">
        <f t="shared" si="8"/>
        <v>7669262.8099999996</v>
      </c>
      <c r="H310" s="32">
        <f t="shared" si="9"/>
        <v>3522.5</v>
      </c>
    </row>
    <row r="311" spans="1:8" x14ac:dyDescent="0.35">
      <c r="A311" s="28">
        <v>3523</v>
      </c>
      <c r="B311" s="29">
        <v>5804532.25</v>
      </c>
      <c r="C311" s="29">
        <v>7699532.25</v>
      </c>
      <c r="D311" s="29">
        <v>60635.499999899999</v>
      </c>
      <c r="E311" s="30">
        <v>307</v>
      </c>
      <c r="G311" s="31">
        <f t="shared" si="8"/>
        <v>7699532.25</v>
      </c>
      <c r="H311" s="32">
        <f t="shared" si="9"/>
        <v>3523</v>
      </c>
    </row>
    <row r="312" spans="1:8" x14ac:dyDescent="0.35">
      <c r="A312" s="28">
        <v>3523.5</v>
      </c>
      <c r="B312" s="29">
        <v>5834898.3099999996</v>
      </c>
      <c r="C312" s="29">
        <v>7729898.3099999996</v>
      </c>
      <c r="D312" s="29">
        <v>60828.75</v>
      </c>
      <c r="E312" s="30">
        <v>308</v>
      </c>
      <c r="G312" s="31">
        <f t="shared" si="8"/>
        <v>7729898.3099999996</v>
      </c>
      <c r="H312" s="32">
        <f t="shared" si="9"/>
        <v>3523.5</v>
      </c>
    </row>
    <row r="313" spans="1:8" x14ac:dyDescent="0.35">
      <c r="A313" s="28">
        <v>3524</v>
      </c>
      <c r="B313" s="29">
        <v>5865361</v>
      </c>
      <c r="C313" s="29">
        <v>7760361</v>
      </c>
      <c r="D313" s="29">
        <v>61022.000000100001</v>
      </c>
      <c r="E313" s="30">
        <v>309</v>
      </c>
      <c r="G313" s="31">
        <f t="shared" si="8"/>
        <v>7760361</v>
      </c>
      <c r="H313" s="32">
        <f t="shared" si="9"/>
        <v>3524</v>
      </c>
    </row>
    <row r="314" spans="1:8" x14ac:dyDescent="0.35">
      <c r="A314" s="28">
        <v>3524.5</v>
      </c>
      <c r="B314" s="29">
        <v>5895920.3099999996</v>
      </c>
      <c r="C314" s="29">
        <v>7790920.3099999996</v>
      </c>
      <c r="D314" s="29">
        <v>61215.249999899999</v>
      </c>
      <c r="E314" s="30">
        <v>310</v>
      </c>
      <c r="G314" s="31">
        <f t="shared" si="8"/>
        <v>7790920.3099999996</v>
      </c>
      <c r="H314" s="32">
        <f t="shared" si="9"/>
        <v>3524.5</v>
      </c>
    </row>
    <row r="315" spans="1:8" x14ac:dyDescent="0.35">
      <c r="A315" s="28">
        <v>3525</v>
      </c>
      <c r="B315" s="29">
        <v>5926576.25</v>
      </c>
      <c r="C315" s="29">
        <v>7821576.25</v>
      </c>
      <c r="D315" s="29">
        <v>61408.5</v>
      </c>
      <c r="E315" s="30">
        <v>311</v>
      </c>
      <c r="G315" s="31">
        <f t="shared" si="8"/>
        <v>7821576.25</v>
      </c>
      <c r="H315" s="32">
        <f t="shared" si="9"/>
        <v>3525</v>
      </c>
    </row>
    <row r="316" spans="1:8" x14ac:dyDescent="0.35">
      <c r="A316" s="28">
        <v>3525.5</v>
      </c>
      <c r="B316" s="29">
        <v>5957328.8099999996</v>
      </c>
      <c r="C316" s="29">
        <v>7852328.8099999996</v>
      </c>
      <c r="D316" s="29">
        <v>61601.750000100001</v>
      </c>
      <c r="E316" s="30">
        <v>312</v>
      </c>
      <c r="G316" s="31">
        <f t="shared" si="8"/>
        <v>7852328.8099999996</v>
      </c>
      <c r="H316" s="32">
        <f t="shared" si="9"/>
        <v>3525.5</v>
      </c>
    </row>
    <row r="317" spans="1:8" x14ac:dyDescent="0.35">
      <c r="A317" s="28">
        <v>3526</v>
      </c>
      <c r="B317" s="29">
        <v>5988178</v>
      </c>
      <c r="C317" s="29">
        <v>7883178</v>
      </c>
      <c r="D317" s="29">
        <v>61794.999999899999</v>
      </c>
      <c r="E317" s="30">
        <v>313</v>
      </c>
      <c r="G317" s="31">
        <f t="shared" si="8"/>
        <v>7883178</v>
      </c>
      <c r="H317" s="32">
        <f t="shared" si="9"/>
        <v>3526</v>
      </c>
    </row>
    <row r="318" spans="1:8" x14ac:dyDescent="0.35">
      <c r="A318" s="28">
        <v>3526.5</v>
      </c>
      <c r="B318" s="29">
        <v>6019123.8099999996</v>
      </c>
      <c r="C318" s="29">
        <v>7914123.8099999996</v>
      </c>
      <c r="D318" s="29">
        <v>61988.25</v>
      </c>
      <c r="E318" s="30">
        <v>314</v>
      </c>
      <c r="G318" s="31">
        <f t="shared" si="8"/>
        <v>7914123.8099999996</v>
      </c>
      <c r="H318" s="32">
        <f t="shared" si="9"/>
        <v>3526.5</v>
      </c>
    </row>
    <row r="319" spans="1:8" x14ac:dyDescent="0.35">
      <c r="A319" s="28">
        <v>3527</v>
      </c>
      <c r="B319" s="29">
        <v>6050166.25</v>
      </c>
      <c r="C319" s="29">
        <v>7945166.25</v>
      </c>
      <c r="D319" s="29">
        <v>62181.499999899999</v>
      </c>
      <c r="E319" s="30">
        <v>315</v>
      </c>
      <c r="G319" s="31">
        <f t="shared" si="8"/>
        <v>7945166.25</v>
      </c>
      <c r="H319" s="32">
        <f t="shared" si="9"/>
        <v>3527</v>
      </c>
    </row>
    <row r="320" spans="1:8" x14ac:dyDescent="0.35">
      <c r="A320" s="28">
        <v>3527.5</v>
      </c>
      <c r="B320" s="29">
        <v>6081305.3099999996</v>
      </c>
      <c r="C320" s="29">
        <v>7976305.3099999996</v>
      </c>
      <c r="D320" s="29">
        <v>62374.75</v>
      </c>
      <c r="E320" s="30">
        <v>316</v>
      </c>
      <c r="G320" s="31">
        <f t="shared" si="8"/>
        <v>7976305.3099999996</v>
      </c>
      <c r="H320" s="32">
        <f t="shared" si="9"/>
        <v>3527.5</v>
      </c>
    </row>
    <row r="321" spans="1:8" x14ac:dyDescent="0.35">
      <c r="A321" s="28">
        <v>3528</v>
      </c>
      <c r="B321" s="29">
        <v>6112541</v>
      </c>
      <c r="C321" s="29">
        <v>8007541</v>
      </c>
      <c r="D321" s="29">
        <v>62568.000000100001</v>
      </c>
      <c r="E321" s="30">
        <v>317</v>
      </c>
      <c r="G321" s="31">
        <f t="shared" si="8"/>
        <v>8007541</v>
      </c>
      <c r="H321" s="32">
        <f t="shared" si="9"/>
        <v>3528</v>
      </c>
    </row>
    <row r="322" spans="1:8" x14ac:dyDescent="0.35">
      <c r="A322" s="28">
        <v>3528.5</v>
      </c>
      <c r="B322" s="29">
        <v>6143873.3099999996</v>
      </c>
      <c r="C322" s="29">
        <v>8038873.3099999996</v>
      </c>
      <c r="D322" s="29">
        <v>62761.249999899999</v>
      </c>
      <c r="E322" s="30">
        <v>318</v>
      </c>
      <c r="G322" s="31">
        <f t="shared" si="8"/>
        <v>8038873.3099999996</v>
      </c>
      <c r="H322" s="32">
        <f t="shared" si="9"/>
        <v>3528.5</v>
      </c>
    </row>
    <row r="323" spans="1:8" x14ac:dyDescent="0.35">
      <c r="A323" s="28">
        <v>3529</v>
      </c>
      <c r="B323" s="29">
        <v>6175302.25</v>
      </c>
      <c r="C323" s="29">
        <v>8070302.25</v>
      </c>
      <c r="D323" s="29">
        <v>62954.5</v>
      </c>
      <c r="E323" s="30">
        <v>319</v>
      </c>
      <c r="G323" s="31">
        <f t="shared" si="8"/>
        <v>8070302.25</v>
      </c>
      <c r="H323" s="32">
        <f t="shared" si="9"/>
        <v>3529</v>
      </c>
    </row>
    <row r="324" spans="1:8" x14ac:dyDescent="0.35">
      <c r="A324" s="28">
        <v>3529.5</v>
      </c>
      <c r="B324" s="29">
        <v>6206827.8099999996</v>
      </c>
      <c r="C324" s="29">
        <v>8101827.8099999996</v>
      </c>
      <c r="D324" s="29">
        <v>63147.750000100001</v>
      </c>
      <c r="E324" s="30">
        <v>320</v>
      </c>
      <c r="G324" s="31">
        <f t="shared" si="8"/>
        <v>8101827.8099999996</v>
      </c>
      <c r="H324" s="32">
        <f t="shared" si="9"/>
        <v>3529.5</v>
      </c>
    </row>
    <row r="325" spans="1:8" x14ac:dyDescent="0.35">
      <c r="A325" s="28">
        <v>3530</v>
      </c>
      <c r="B325" s="29">
        <v>6238450</v>
      </c>
      <c r="C325" s="29">
        <v>8133450</v>
      </c>
      <c r="D325" s="29">
        <v>63340.999999899999</v>
      </c>
      <c r="E325" s="30">
        <v>321</v>
      </c>
      <c r="G325" s="31">
        <f t="shared" si="8"/>
        <v>8133450</v>
      </c>
      <c r="H325" s="32">
        <f t="shared" si="9"/>
        <v>3530</v>
      </c>
    </row>
    <row r="326" spans="1:8" x14ac:dyDescent="0.35">
      <c r="A326" s="28">
        <v>3530.5</v>
      </c>
      <c r="B326" s="29">
        <v>6270168.8099999996</v>
      </c>
      <c r="C326" s="29">
        <v>8165168.8099999996</v>
      </c>
      <c r="D326" s="29">
        <v>63534.25</v>
      </c>
      <c r="E326" s="30">
        <v>322</v>
      </c>
      <c r="G326" s="31">
        <f t="shared" ref="G326:G389" si="10">C326</f>
        <v>8165168.8099999996</v>
      </c>
      <c r="H326" s="32">
        <f t="shared" ref="H326:H389" si="11">A326</f>
        <v>3530.5</v>
      </c>
    </row>
    <row r="327" spans="1:8" x14ac:dyDescent="0.35">
      <c r="A327" s="28">
        <v>3531</v>
      </c>
      <c r="B327" s="29">
        <v>6301984.25</v>
      </c>
      <c r="C327" s="29">
        <v>8196984.25</v>
      </c>
      <c r="D327" s="29">
        <v>63727.499999899999</v>
      </c>
      <c r="E327" s="30">
        <v>323</v>
      </c>
      <c r="G327" s="31">
        <f t="shared" si="10"/>
        <v>8196984.25</v>
      </c>
      <c r="H327" s="32">
        <f t="shared" si="11"/>
        <v>3531</v>
      </c>
    </row>
    <row r="328" spans="1:8" x14ac:dyDescent="0.35">
      <c r="A328" s="28">
        <v>3531.5</v>
      </c>
      <c r="B328" s="29">
        <v>6333896.3099999996</v>
      </c>
      <c r="C328" s="29">
        <v>8228896.3099999996</v>
      </c>
      <c r="D328" s="29">
        <v>63920.75</v>
      </c>
      <c r="E328" s="30">
        <v>324</v>
      </c>
      <c r="G328" s="31">
        <f t="shared" si="10"/>
        <v>8228896.3099999996</v>
      </c>
      <c r="H328" s="32">
        <f t="shared" si="11"/>
        <v>3531.5</v>
      </c>
    </row>
    <row r="329" spans="1:8" x14ac:dyDescent="0.35">
      <c r="A329" s="28">
        <v>3532</v>
      </c>
      <c r="B329" s="29">
        <v>6365905</v>
      </c>
      <c r="C329" s="29">
        <v>8260905</v>
      </c>
      <c r="D329" s="29">
        <v>64114.000000100001</v>
      </c>
      <c r="E329" s="30">
        <v>325</v>
      </c>
      <c r="G329" s="31">
        <f t="shared" si="10"/>
        <v>8260905</v>
      </c>
      <c r="H329" s="32">
        <f t="shared" si="11"/>
        <v>3532</v>
      </c>
    </row>
    <row r="330" spans="1:8" x14ac:dyDescent="0.35">
      <c r="A330" s="28">
        <v>3532.5</v>
      </c>
      <c r="B330" s="29">
        <v>6398010.3099999996</v>
      </c>
      <c r="C330" s="29">
        <v>8293010.3099999996</v>
      </c>
      <c r="D330" s="29">
        <v>64307.249999899999</v>
      </c>
      <c r="E330" s="30">
        <v>326</v>
      </c>
      <c r="G330" s="31">
        <f t="shared" si="10"/>
        <v>8293010.3099999996</v>
      </c>
      <c r="H330" s="32">
        <f t="shared" si="11"/>
        <v>3532.5</v>
      </c>
    </row>
    <row r="331" spans="1:8" x14ac:dyDescent="0.35">
      <c r="A331" s="28">
        <v>3533</v>
      </c>
      <c r="B331" s="29">
        <v>6430212.25</v>
      </c>
      <c r="C331" s="29">
        <v>8325212.25</v>
      </c>
      <c r="D331" s="29">
        <v>64500.5</v>
      </c>
      <c r="E331" s="30">
        <v>327</v>
      </c>
      <c r="G331" s="31">
        <f t="shared" si="10"/>
        <v>8325212.25</v>
      </c>
      <c r="H331" s="32">
        <f t="shared" si="11"/>
        <v>3533</v>
      </c>
    </row>
    <row r="332" spans="1:8" x14ac:dyDescent="0.35">
      <c r="A332" s="28">
        <v>3533.5</v>
      </c>
      <c r="B332" s="29">
        <v>6462510.8099999996</v>
      </c>
      <c r="C332" s="29">
        <v>8357510.8099999996</v>
      </c>
      <c r="D332" s="29">
        <v>64693.750000100001</v>
      </c>
      <c r="E332" s="30">
        <v>328</v>
      </c>
      <c r="G332" s="31">
        <f t="shared" si="10"/>
        <v>8357510.8099999996</v>
      </c>
      <c r="H332" s="32">
        <f t="shared" si="11"/>
        <v>3533.5</v>
      </c>
    </row>
    <row r="333" spans="1:8" x14ac:dyDescent="0.35">
      <c r="A333" s="28">
        <v>3534</v>
      </c>
      <c r="B333" s="29">
        <v>6494906</v>
      </c>
      <c r="C333" s="29">
        <v>8389906</v>
      </c>
      <c r="D333" s="29">
        <v>64886.999999899999</v>
      </c>
      <c r="E333" s="30">
        <v>329</v>
      </c>
      <c r="G333" s="31">
        <f t="shared" si="10"/>
        <v>8389906</v>
      </c>
      <c r="H333" s="32">
        <f t="shared" si="11"/>
        <v>3534</v>
      </c>
    </row>
    <row r="334" spans="1:8" x14ac:dyDescent="0.35">
      <c r="A334" s="28">
        <v>3534.5</v>
      </c>
      <c r="B334" s="29">
        <v>6527397.8099999996</v>
      </c>
      <c r="C334" s="29">
        <v>8422397.8099999987</v>
      </c>
      <c r="D334" s="29">
        <v>65080.25</v>
      </c>
      <c r="E334" s="30">
        <v>330</v>
      </c>
      <c r="G334" s="31">
        <f t="shared" si="10"/>
        <v>8422397.8099999987</v>
      </c>
      <c r="H334" s="32">
        <f t="shared" si="11"/>
        <v>3534.5</v>
      </c>
    </row>
    <row r="335" spans="1:8" x14ac:dyDescent="0.35">
      <c r="A335" s="28">
        <v>3535</v>
      </c>
      <c r="B335" s="29">
        <v>6559986.25</v>
      </c>
      <c r="C335" s="29">
        <v>8454986.25</v>
      </c>
      <c r="D335" s="29">
        <v>65273.500000100001</v>
      </c>
      <c r="E335" s="30">
        <v>331</v>
      </c>
      <c r="G335" s="31">
        <f t="shared" si="10"/>
        <v>8454986.25</v>
      </c>
      <c r="H335" s="32">
        <f t="shared" si="11"/>
        <v>3535</v>
      </c>
    </row>
    <row r="336" spans="1:8" x14ac:dyDescent="0.35">
      <c r="A336" s="28">
        <v>3535.5</v>
      </c>
      <c r="B336" s="29">
        <v>6592671.3099999996</v>
      </c>
      <c r="C336" s="29">
        <v>8487671.3099999987</v>
      </c>
      <c r="D336" s="29">
        <v>65466.75</v>
      </c>
      <c r="E336" s="30">
        <v>332</v>
      </c>
      <c r="G336" s="31">
        <f t="shared" si="10"/>
        <v>8487671.3099999987</v>
      </c>
      <c r="H336" s="32">
        <f t="shared" si="11"/>
        <v>3535.5</v>
      </c>
    </row>
    <row r="337" spans="1:8" x14ac:dyDescent="0.35">
      <c r="A337" s="28">
        <v>3536</v>
      </c>
      <c r="B337" s="29">
        <v>6625453</v>
      </c>
      <c r="C337" s="29">
        <v>8520453</v>
      </c>
      <c r="D337" s="29">
        <v>65660.000000100001</v>
      </c>
      <c r="E337" s="30">
        <v>333</v>
      </c>
      <c r="G337" s="31">
        <f t="shared" si="10"/>
        <v>8520453</v>
      </c>
      <c r="H337" s="32">
        <f t="shared" si="11"/>
        <v>3536</v>
      </c>
    </row>
    <row r="338" spans="1:8" x14ac:dyDescent="0.35">
      <c r="A338" s="28">
        <v>3536.5</v>
      </c>
      <c r="B338" s="29">
        <v>6658331.3099999996</v>
      </c>
      <c r="C338" s="29">
        <v>8553331.3099999987</v>
      </c>
      <c r="D338" s="29">
        <v>65853.249999899999</v>
      </c>
      <c r="E338" s="30">
        <v>334</v>
      </c>
      <c r="G338" s="31">
        <f t="shared" si="10"/>
        <v>8553331.3099999987</v>
      </c>
      <c r="H338" s="32">
        <f t="shared" si="11"/>
        <v>3536.5</v>
      </c>
    </row>
    <row r="339" spans="1:8" x14ac:dyDescent="0.35">
      <c r="A339" s="28">
        <v>3537</v>
      </c>
      <c r="B339" s="29">
        <v>6691306.25</v>
      </c>
      <c r="C339" s="29">
        <v>8586306.25</v>
      </c>
      <c r="D339" s="29">
        <v>66046.5</v>
      </c>
      <c r="E339" s="30">
        <v>335</v>
      </c>
      <c r="G339" s="31">
        <f t="shared" si="10"/>
        <v>8586306.25</v>
      </c>
      <c r="H339" s="32">
        <f t="shared" si="11"/>
        <v>3537</v>
      </c>
    </row>
    <row r="340" spans="1:8" x14ac:dyDescent="0.35">
      <c r="A340" s="28">
        <v>3537.5</v>
      </c>
      <c r="B340" s="29">
        <v>6724377.8099999996</v>
      </c>
      <c r="C340" s="29">
        <v>8619377.8099999987</v>
      </c>
      <c r="D340" s="29">
        <v>66239.750000100001</v>
      </c>
      <c r="E340" s="30">
        <v>336</v>
      </c>
      <c r="G340" s="31">
        <f t="shared" si="10"/>
        <v>8619377.8099999987</v>
      </c>
      <c r="H340" s="32">
        <f t="shared" si="11"/>
        <v>3537.5</v>
      </c>
    </row>
    <row r="341" spans="1:8" x14ac:dyDescent="0.35">
      <c r="A341" s="28">
        <v>3538</v>
      </c>
      <c r="B341" s="29">
        <v>6757546</v>
      </c>
      <c r="C341" s="29">
        <v>8652546</v>
      </c>
      <c r="D341" s="29">
        <v>66432.999999899999</v>
      </c>
      <c r="E341" s="30">
        <v>337</v>
      </c>
      <c r="G341" s="31">
        <f t="shared" si="10"/>
        <v>8652546</v>
      </c>
      <c r="H341" s="32">
        <f t="shared" si="11"/>
        <v>3538</v>
      </c>
    </row>
    <row r="342" spans="1:8" x14ac:dyDescent="0.35">
      <c r="A342" s="28">
        <v>3538.5</v>
      </c>
      <c r="B342" s="29">
        <v>6790810.8099999996</v>
      </c>
      <c r="C342" s="29">
        <v>8685810.8099999987</v>
      </c>
      <c r="D342" s="29">
        <v>66626.25</v>
      </c>
      <c r="E342" s="30">
        <v>338</v>
      </c>
      <c r="G342" s="31">
        <f t="shared" si="10"/>
        <v>8685810.8099999987</v>
      </c>
      <c r="H342" s="32">
        <f t="shared" si="11"/>
        <v>3538.5</v>
      </c>
    </row>
    <row r="343" spans="1:8" x14ac:dyDescent="0.35">
      <c r="A343" s="28">
        <v>3539</v>
      </c>
      <c r="B343" s="29">
        <v>6824172.25</v>
      </c>
      <c r="C343" s="29">
        <v>8719172.25</v>
      </c>
      <c r="D343" s="29">
        <v>66819.500000100001</v>
      </c>
      <c r="E343" s="30">
        <v>339</v>
      </c>
      <c r="G343" s="31">
        <f t="shared" si="10"/>
        <v>8719172.25</v>
      </c>
      <c r="H343" s="32">
        <f t="shared" si="11"/>
        <v>3539</v>
      </c>
    </row>
    <row r="344" spans="1:8" x14ac:dyDescent="0.35">
      <c r="A344" s="28">
        <v>3539.5</v>
      </c>
      <c r="B344" s="29">
        <v>6857630.3099999996</v>
      </c>
      <c r="C344" s="29">
        <v>8752630.3099999987</v>
      </c>
      <c r="D344" s="29">
        <v>67012.75</v>
      </c>
      <c r="E344" s="30">
        <v>340</v>
      </c>
      <c r="G344" s="31">
        <f t="shared" si="10"/>
        <v>8752630.3099999987</v>
      </c>
      <c r="H344" s="32">
        <f t="shared" si="11"/>
        <v>3539.5</v>
      </c>
    </row>
    <row r="345" spans="1:8" x14ac:dyDescent="0.35">
      <c r="A345" s="28">
        <v>3540</v>
      </c>
      <c r="B345" s="29">
        <v>6891185</v>
      </c>
      <c r="C345" s="29">
        <v>8786185</v>
      </c>
      <c r="D345" s="29">
        <v>67206</v>
      </c>
      <c r="E345" s="30">
        <v>341</v>
      </c>
      <c r="G345" s="31">
        <f t="shared" si="10"/>
        <v>8786185</v>
      </c>
      <c r="H345" s="32">
        <f t="shared" si="11"/>
        <v>3540</v>
      </c>
    </row>
    <row r="346" spans="1:8" x14ac:dyDescent="0.35">
      <c r="A346" s="28">
        <v>3540.5</v>
      </c>
      <c r="B346" s="29">
        <v>6924842.8399999999</v>
      </c>
      <c r="C346" s="29">
        <v>8819842.8399999999</v>
      </c>
      <c r="D346" s="29">
        <v>67425.37</v>
      </c>
      <c r="E346" s="30">
        <v>342</v>
      </c>
      <c r="G346" s="31">
        <f t="shared" si="10"/>
        <v>8819842.8399999999</v>
      </c>
      <c r="H346" s="32">
        <f t="shared" si="11"/>
        <v>3540.5</v>
      </c>
    </row>
    <row r="347" spans="1:8" x14ac:dyDescent="0.35">
      <c r="A347" s="28">
        <v>3541</v>
      </c>
      <c r="B347" s="29">
        <v>6958610.3700000001</v>
      </c>
      <c r="C347" s="29">
        <v>8853610.370000001</v>
      </c>
      <c r="D347" s="29">
        <v>67644.75</v>
      </c>
      <c r="E347" s="30">
        <v>343</v>
      </c>
      <c r="G347" s="31">
        <f t="shared" si="10"/>
        <v>8853610.370000001</v>
      </c>
      <c r="H347" s="32">
        <f t="shared" si="11"/>
        <v>3541</v>
      </c>
    </row>
    <row r="348" spans="1:8" x14ac:dyDescent="0.35">
      <c r="A348" s="28">
        <v>3541.5</v>
      </c>
      <c r="B348" s="29">
        <v>6992487.5899999999</v>
      </c>
      <c r="C348" s="29">
        <v>8887487.5899999999</v>
      </c>
      <c r="D348" s="29">
        <v>67864.120000099996</v>
      </c>
      <c r="E348" s="30">
        <v>344</v>
      </c>
      <c r="G348" s="31">
        <f t="shared" si="10"/>
        <v>8887487.5899999999</v>
      </c>
      <c r="H348" s="32">
        <f t="shared" si="11"/>
        <v>3541.5</v>
      </c>
    </row>
    <row r="349" spans="1:8" x14ac:dyDescent="0.35">
      <c r="A349" s="28">
        <v>3542</v>
      </c>
      <c r="B349" s="29">
        <v>7026474.5</v>
      </c>
      <c r="C349" s="29">
        <v>8921474.5</v>
      </c>
      <c r="D349" s="29">
        <v>68083.499999899999</v>
      </c>
      <c r="E349" s="30">
        <v>345</v>
      </c>
      <c r="G349" s="31">
        <f t="shared" si="10"/>
        <v>8921474.5</v>
      </c>
      <c r="H349" s="32">
        <f t="shared" si="11"/>
        <v>3542</v>
      </c>
    </row>
    <row r="350" spans="1:8" x14ac:dyDescent="0.35">
      <c r="A350" s="28">
        <v>3542.5</v>
      </c>
      <c r="B350" s="29">
        <v>7060571.0899999999</v>
      </c>
      <c r="C350" s="29">
        <v>8955571.0899999999</v>
      </c>
      <c r="D350" s="29">
        <v>68302.87</v>
      </c>
      <c r="E350" s="30">
        <v>346</v>
      </c>
      <c r="G350" s="31">
        <f t="shared" si="10"/>
        <v>8955571.0899999999</v>
      </c>
      <c r="H350" s="32">
        <f t="shared" si="11"/>
        <v>3542.5</v>
      </c>
    </row>
    <row r="351" spans="1:8" x14ac:dyDescent="0.35">
      <c r="A351" s="28">
        <v>3543</v>
      </c>
      <c r="B351" s="29">
        <v>7094777.3700000001</v>
      </c>
      <c r="C351" s="29">
        <v>8989777.370000001</v>
      </c>
      <c r="D351" s="29">
        <v>68522.25</v>
      </c>
      <c r="E351" s="30">
        <v>347</v>
      </c>
      <c r="G351" s="31">
        <f t="shared" si="10"/>
        <v>8989777.370000001</v>
      </c>
      <c r="H351" s="32">
        <f t="shared" si="11"/>
        <v>3543</v>
      </c>
    </row>
    <row r="352" spans="1:8" x14ac:dyDescent="0.35">
      <c r="A352" s="28">
        <v>3543.5</v>
      </c>
      <c r="B352" s="29">
        <v>7129093.3399999999</v>
      </c>
      <c r="C352" s="29">
        <v>9024093.3399999999</v>
      </c>
      <c r="D352" s="29">
        <v>68741.62</v>
      </c>
      <c r="E352" s="30">
        <v>348</v>
      </c>
      <c r="G352" s="31">
        <f t="shared" si="10"/>
        <v>9024093.3399999999</v>
      </c>
      <c r="H352" s="32">
        <f t="shared" si="11"/>
        <v>3543.5</v>
      </c>
    </row>
    <row r="353" spans="1:8" x14ac:dyDescent="0.35">
      <c r="A353" s="28">
        <v>3544</v>
      </c>
      <c r="B353" s="29">
        <v>7163519</v>
      </c>
      <c r="C353" s="29">
        <v>9058519</v>
      </c>
      <c r="D353" s="29">
        <v>68961</v>
      </c>
      <c r="E353" s="30">
        <v>349</v>
      </c>
      <c r="G353" s="31">
        <f t="shared" si="10"/>
        <v>9058519</v>
      </c>
      <c r="H353" s="32">
        <f t="shared" si="11"/>
        <v>3544</v>
      </c>
    </row>
    <row r="354" spans="1:8" x14ac:dyDescent="0.35">
      <c r="A354" s="28">
        <v>3544.5</v>
      </c>
      <c r="B354" s="29">
        <v>7198054.3399999999</v>
      </c>
      <c r="C354" s="29">
        <v>9093054.3399999999</v>
      </c>
      <c r="D354" s="29">
        <v>69180.370000099996</v>
      </c>
      <c r="E354" s="30">
        <v>350</v>
      </c>
      <c r="G354" s="31">
        <f t="shared" si="10"/>
        <v>9093054.3399999999</v>
      </c>
      <c r="H354" s="32">
        <f t="shared" si="11"/>
        <v>3544.5</v>
      </c>
    </row>
    <row r="355" spans="1:8" x14ac:dyDescent="0.35">
      <c r="A355" s="28">
        <v>3545</v>
      </c>
      <c r="B355" s="29">
        <v>7232699.3700000001</v>
      </c>
      <c r="C355" s="29">
        <v>9127699.370000001</v>
      </c>
      <c r="D355" s="29">
        <v>69399.749999899999</v>
      </c>
      <c r="E355" s="30">
        <v>351</v>
      </c>
      <c r="G355" s="31">
        <f t="shared" si="10"/>
        <v>9127699.370000001</v>
      </c>
      <c r="H355" s="32">
        <f t="shared" si="11"/>
        <v>3545</v>
      </c>
    </row>
    <row r="356" spans="1:8" x14ac:dyDescent="0.35">
      <c r="A356" s="28">
        <v>3545.5</v>
      </c>
      <c r="B356" s="29">
        <v>7267454.0899999999</v>
      </c>
      <c r="C356" s="29">
        <v>9162454.0899999999</v>
      </c>
      <c r="D356" s="29">
        <v>69619.12</v>
      </c>
      <c r="E356" s="30">
        <v>352</v>
      </c>
      <c r="G356" s="31">
        <f t="shared" si="10"/>
        <v>9162454.0899999999</v>
      </c>
      <c r="H356" s="32">
        <f t="shared" si="11"/>
        <v>3545.5</v>
      </c>
    </row>
    <row r="357" spans="1:8" x14ac:dyDescent="0.35">
      <c r="A357" s="28">
        <v>3546</v>
      </c>
      <c r="B357" s="29">
        <v>7302318.5</v>
      </c>
      <c r="C357" s="29">
        <v>9197318.5</v>
      </c>
      <c r="D357" s="29">
        <v>69838.500000100001</v>
      </c>
      <c r="E357" s="30">
        <v>353</v>
      </c>
      <c r="G357" s="31">
        <f t="shared" si="10"/>
        <v>9197318.5</v>
      </c>
      <c r="H357" s="32">
        <f t="shared" si="11"/>
        <v>3546</v>
      </c>
    </row>
    <row r="358" spans="1:8" x14ac:dyDescent="0.35">
      <c r="A358" s="28">
        <v>3546.5</v>
      </c>
      <c r="B358" s="29">
        <v>7337292.5899999999</v>
      </c>
      <c r="C358" s="29">
        <v>9232292.5899999999</v>
      </c>
      <c r="D358" s="29">
        <v>70057.87</v>
      </c>
      <c r="E358" s="30">
        <v>354</v>
      </c>
      <c r="G358" s="31">
        <f t="shared" si="10"/>
        <v>9232292.5899999999</v>
      </c>
      <c r="H358" s="32">
        <f t="shared" si="11"/>
        <v>3546.5</v>
      </c>
    </row>
    <row r="359" spans="1:8" x14ac:dyDescent="0.35">
      <c r="A359" s="28">
        <v>3547</v>
      </c>
      <c r="B359" s="29">
        <v>7372376.3700000001</v>
      </c>
      <c r="C359" s="29">
        <v>9267376.370000001</v>
      </c>
      <c r="D359" s="29">
        <v>70277.25</v>
      </c>
      <c r="E359" s="30">
        <v>355</v>
      </c>
      <c r="G359" s="31">
        <f t="shared" si="10"/>
        <v>9267376.370000001</v>
      </c>
      <c r="H359" s="32">
        <f t="shared" si="11"/>
        <v>3547</v>
      </c>
    </row>
    <row r="360" spans="1:8" x14ac:dyDescent="0.35">
      <c r="A360" s="28">
        <v>3547.5</v>
      </c>
      <c r="B360" s="29">
        <v>7407569.8399999999</v>
      </c>
      <c r="C360" s="29">
        <v>9302569.8399999999</v>
      </c>
      <c r="D360" s="29">
        <v>70496.619999899995</v>
      </c>
      <c r="E360" s="30">
        <v>356</v>
      </c>
      <c r="G360" s="31">
        <f t="shared" si="10"/>
        <v>9302569.8399999999</v>
      </c>
      <c r="H360" s="32">
        <f t="shared" si="11"/>
        <v>3547.5</v>
      </c>
    </row>
    <row r="361" spans="1:8" x14ac:dyDescent="0.35">
      <c r="A361" s="28">
        <v>3548</v>
      </c>
      <c r="B361" s="29">
        <v>7442873</v>
      </c>
      <c r="C361" s="29">
        <v>9337873</v>
      </c>
      <c r="D361" s="29">
        <v>70715.999999899999</v>
      </c>
      <c r="E361" s="30">
        <v>357</v>
      </c>
      <c r="G361" s="31">
        <f t="shared" si="10"/>
        <v>9337873</v>
      </c>
      <c r="H361" s="32">
        <f t="shared" si="11"/>
        <v>3548</v>
      </c>
    </row>
    <row r="362" spans="1:8" x14ac:dyDescent="0.35">
      <c r="A362" s="28">
        <v>3548.5</v>
      </c>
      <c r="B362" s="29">
        <v>7478285.8399999999</v>
      </c>
      <c r="C362" s="29">
        <v>9373285.8399999999</v>
      </c>
      <c r="D362" s="29">
        <v>70935.37</v>
      </c>
      <c r="E362" s="30">
        <v>358</v>
      </c>
      <c r="G362" s="31">
        <f t="shared" si="10"/>
        <v>9373285.8399999999</v>
      </c>
      <c r="H362" s="32">
        <f t="shared" si="11"/>
        <v>3548.5</v>
      </c>
    </row>
    <row r="363" spans="1:8" x14ac:dyDescent="0.35">
      <c r="A363" s="28">
        <v>3549</v>
      </c>
      <c r="B363" s="29">
        <v>7513808.3700000001</v>
      </c>
      <c r="C363" s="29">
        <v>9408808.370000001</v>
      </c>
      <c r="D363" s="29">
        <v>71154.750000100001</v>
      </c>
      <c r="E363" s="30">
        <v>359</v>
      </c>
      <c r="G363" s="31">
        <f t="shared" si="10"/>
        <v>9408808.370000001</v>
      </c>
      <c r="H363" s="32">
        <f t="shared" si="11"/>
        <v>3549</v>
      </c>
    </row>
    <row r="364" spans="1:8" x14ac:dyDescent="0.35">
      <c r="A364" s="28">
        <v>3549.5</v>
      </c>
      <c r="B364" s="29">
        <v>7549440.5899999999</v>
      </c>
      <c r="C364" s="29">
        <v>9444440.5899999999</v>
      </c>
      <c r="D364" s="29">
        <v>71374.12</v>
      </c>
      <c r="E364" s="30">
        <v>360</v>
      </c>
      <c r="G364" s="31">
        <f t="shared" si="10"/>
        <v>9444440.5899999999</v>
      </c>
      <c r="H364" s="32">
        <f t="shared" si="11"/>
        <v>3549.5</v>
      </c>
    </row>
    <row r="365" spans="1:8" x14ac:dyDescent="0.35">
      <c r="A365" s="28">
        <v>3550</v>
      </c>
      <c r="B365" s="29">
        <v>7585182.5</v>
      </c>
      <c r="C365" s="29">
        <v>9480182.5</v>
      </c>
      <c r="D365" s="29">
        <v>71593.5</v>
      </c>
      <c r="E365" s="30">
        <v>361</v>
      </c>
      <c r="G365" s="31">
        <f t="shared" si="10"/>
        <v>9480182.5</v>
      </c>
      <c r="H365" s="32">
        <f t="shared" si="11"/>
        <v>3550</v>
      </c>
    </row>
    <row r="366" spans="1:8" x14ac:dyDescent="0.35">
      <c r="A366" s="28">
        <v>3550.5</v>
      </c>
      <c r="B366" s="29">
        <v>7621034.0899999999</v>
      </c>
      <c r="C366" s="29">
        <v>9516034.0899999999</v>
      </c>
      <c r="D366" s="29">
        <v>71812.869999899995</v>
      </c>
      <c r="E366" s="30">
        <v>362</v>
      </c>
      <c r="G366" s="31">
        <f t="shared" si="10"/>
        <v>9516034.0899999999</v>
      </c>
      <c r="H366" s="32">
        <f t="shared" si="11"/>
        <v>3550.5</v>
      </c>
    </row>
    <row r="367" spans="1:8" x14ac:dyDescent="0.35">
      <c r="A367" s="28">
        <v>3551</v>
      </c>
      <c r="B367" s="29">
        <v>7656995.3700000001</v>
      </c>
      <c r="C367" s="29">
        <v>9551995.370000001</v>
      </c>
      <c r="D367" s="29">
        <v>72032.249999899999</v>
      </c>
      <c r="E367" s="30">
        <v>363</v>
      </c>
      <c r="G367" s="31">
        <f t="shared" si="10"/>
        <v>9551995.370000001</v>
      </c>
      <c r="H367" s="32">
        <f t="shared" si="11"/>
        <v>3551</v>
      </c>
    </row>
    <row r="368" spans="1:8" x14ac:dyDescent="0.35">
      <c r="A368" s="28">
        <v>3551.5</v>
      </c>
      <c r="B368" s="29">
        <v>7693066.3399999999</v>
      </c>
      <c r="C368" s="29">
        <v>9588066.3399999999</v>
      </c>
      <c r="D368" s="29">
        <v>72251.62</v>
      </c>
      <c r="E368" s="30">
        <v>364</v>
      </c>
      <c r="G368" s="31">
        <f t="shared" si="10"/>
        <v>9588066.3399999999</v>
      </c>
      <c r="H368" s="32">
        <f t="shared" si="11"/>
        <v>3551.5</v>
      </c>
    </row>
    <row r="369" spans="1:8" x14ac:dyDescent="0.35">
      <c r="A369" s="28">
        <v>3552</v>
      </c>
      <c r="B369" s="29">
        <v>7729247</v>
      </c>
      <c r="C369" s="29">
        <v>9624247</v>
      </c>
      <c r="D369" s="29">
        <v>72471.000000100001</v>
      </c>
      <c r="E369" s="30">
        <v>365</v>
      </c>
      <c r="G369" s="31">
        <f t="shared" si="10"/>
        <v>9624247</v>
      </c>
      <c r="H369" s="32">
        <f t="shared" si="11"/>
        <v>3552</v>
      </c>
    </row>
    <row r="370" spans="1:8" x14ac:dyDescent="0.35">
      <c r="A370" s="28">
        <v>3552.5</v>
      </c>
      <c r="B370" s="29">
        <v>7765537.3399999999</v>
      </c>
      <c r="C370" s="29">
        <v>9660537.3399999999</v>
      </c>
      <c r="D370" s="29">
        <v>72690.37</v>
      </c>
      <c r="E370" s="30">
        <v>366</v>
      </c>
      <c r="G370" s="31">
        <f t="shared" si="10"/>
        <v>9660537.3399999999</v>
      </c>
      <c r="H370" s="32">
        <f t="shared" si="11"/>
        <v>3552.5</v>
      </c>
    </row>
    <row r="371" spans="1:8" x14ac:dyDescent="0.35">
      <c r="A371" s="28">
        <v>3553</v>
      </c>
      <c r="B371" s="29">
        <v>7801937.3700000001</v>
      </c>
      <c r="C371" s="29">
        <v>9696937.370000001</v>
      </c>
      <c r="D371" s="29">
        <v>72909.75</v>
      </c>
      <c r="E371" s="30">
        <v>367</v>
      </c>
      <c r="G371" s="31">
        <f t="shared" si="10"/>
        <v>9696937.370000001</v>
      </c>
      <c r="H371" s="32">
        <f t="shared" si="11"/>
        <v>3553</v>
      </c>
    </row>
    <row r="372" spans="1:8" x14ac:dyDescent="0.35">
      <c r="A372" s="28">
        <v>3553.5</v>
      </c>
      <c r="B372" s="29">
        <v>7838447.0899999999</v>
      </c>
      <c r="C372" s="29">
        <v>9733447.0899999999</v>
      </c>
      <c r="D372" s="29">
        <v>73129.119999899995</v>
      </c>
      <c r="E372" s="30">
        <v>368</v>
      </c>
      <c r="G372" s="31">
        <f t="shared" si="10"/>
        <v>9733447.0899999999</v>
      </c>
      <c r="H372" s="32">
        <f t="shared" si="11"/>
        <v>3553.5</v>
      </c>
    </row>
    <row r="373" spans="1:8" x14ac:dyDescent="0.35">
      <c r="A373" s="28">
        <v>3554</v>
      </c>
      <c r="B373" s="29">
        <v>7875066.5</v>
      </c>
      <c r="C373" s="29">
        <v>9770066.5</v>
      </c>
      <c r="D373" s="29">
        <v>73348.499999899999</v>
      </c>
      <c r="E373" s="30">
        <v>369</v>
      </c>
      <c r="G373" s="31">
        <f t="shared" si="10"/>
        <v>9770066.5</v>
      </c>
      <c r="H373" s="32">
        <f t="shared" si="11"/>
        <v>3554</v>
      </c>
    </row>
    <row r="374" spans="1:8" x14ac:dyDescent="0.35">
      <c r="A374" s="28">
        <v>3554.5</v>
      </c>
      <c r="B374" s="29">
        <v>7911795.5899999999</v>
      </c>
      <c r="C374" s="29">
        <v>9806795.5899999999</v>
      </c>
      <c r="D374" s="29">
        <v>73567.870000099996</v>
      </c>
      <c r="E374" s="30">
        <v>370</v>
      </c>
      <c r="G374" s="31">
        <f t="shared" si="10"/>
        <v>9806795.5899999999</v>
      </c>
      <c r="H374" s="32">
        <f t="shared" si="11"/>
        <v>3554.5</v>
      </c>
    </row>
    <row r="375" spans="1:8" x14ac:dyDescent="0.35">
      <c r="A375" s="28">
        <v>3555</v>
      </c>
      <c r="B375" s="29">
        <v>7948634.3700000001</v>
      </c>
      <c r="C375" s="29">
        <v>9843634.370000001</v>
      </c>
      <c r="D375" s="29">
        <v>73787.250000100001</v>
      </c>
      <c r="E375" s="30">
        <v>371</v>
      </c>
      <c r="G375" s="31">
        <f t="shared" si="10"/>
        <v>9843634.370000001</v>
      </c>
      <c r="H375" s="32">
        <f t="shared" si="11"/>
        <v>3555</v>
      </c>
    </row>
    <row r="376" spans="1:8" x14ac:dyDescent="0.35">
      <c r="A376" s="28">
        <v>3555.5</v>
      </c>
      <c r="B376" s="29">
        <v>7985582.8399999999</v>
      </c>
      <c r="C376" s="29">
        <v>9880582.8399999999</v>
      </c>
      <c r="D376" s="29">
        <v>74006.62</v>
      </c>
      <c r="E376" s="30">
        <v>372</v>
      </c>
      <c r="G376" s="31">
        <f t="shared" si="10"/>
        <v>9880582.8399999999</v>
      </c>
      <c r="H376" s="32">
        <f t="shared" si="11"/>
        <v>3555.5</v>
      </c>
    </row>
    <row r="377" spans="1:8" x14ac:dyDescent="0.35">
      <c r="A377" s="28">
        <v>3556</v>
      </c>
      <c r="B377" s="29">
        <v>8022641</v>
      </c>
      <c r="C377" s="29">
        <v>9917641</v>
      </c>
      <c r="D377" s="29">
        <v>74226</v>
      </c>
      <c r="E377" s="30">
        <v>373</v>
      </c>
      <c r="G377" s="31">
        <f t="shared" si="10"/>
        <v>9917641</v>
      </c>
      <c r="H377" s="32">
        <f t="shared" si="11"/>
        <v>3556</v>
      </c>
    </row>
    <row r="378" spans="1:8" x14ac:dyDescent="0.35">
      <c r="A378" s="28">
        <v>3556.5</v>
      </c>
      <c r="B378" s="29">
        <v>8059808.8399999999</v>
      </c>
      <c r="C378" s="29">
        <v>9954808.8399999999</v>
      </c>
      <c r="D378" s="29">
        <v>74445.369999899995</v>
      </c>
      <c r="E378" s="30">
        <v>374</v>
      </c>
      <c r="G378" s="31">
        <f t="shared" si="10"/>
        <v>9954808.8399999999</v>
      </c>
      <c r="H378" s="32">
        <f t="shared" si="11"/>
        <v>3556.5</v>
      </c>
    </row>
    <row r="379" spans="1:8" x14ac:dyDescent="0.35">
      <c r="A379" s="28">
        <v>3557</v>
      </c>
      <c r="B379" s="29">
        <v>8097086.3700000001</v>
      </c>
      <c r="C379" s="29">
        <v>9992086.370000001</v>
      </c>
      <c r="D379" s="29">
        <v>74664.749999899999</v>
      </c>
      <c r="E379" s="30">
        <v>375</v>
      </c>
      <c r="G379" s="31">
        <f t="shared" si="10"/>
        <v>9992086.370000001</v>
      </c>
      <c r="H379" s="32">
        <f t="shared" si="11"/>
        <v>3557</v>
      </c>
    </row>
    <row r="380" spans="1:8" x14ac:dyDescent="0.35">
      <c r="A380" s="28">
        <v>3557.5</v>
      </c>
      <c r="B380" s="29">
        <v>8134473.59002</v>
      </c>
      <c r="C380" s="29">
        <v>10029473.590020001</v>
      </c>
      <c r="D380" s="29">
        <v>74884.120000099996</v>
      </c>
      <c r="E380" s="30">
        <v>376</v>
      </c>
      <c r="G380" s="31">
        <f t="shared" si="10"/>
        <v>10029473.590020001</v>
      </c>
      <c r="H380" s="32">
        <f t="shared" si="11"/>
        <v>3557.5</v>
      </c>
    </row>
    <row r="381" spans="1:8" x14ac:dyDescent="0.35">
      <c r="A381" s="28">
        <v>3558</v>
      </c>
      <c r="B381" s="29">
        <v>8171970.4999799998</v>
      </c>
      <c r="C381" s="29">
        <v>10066970.499979999</v>
      </c>
      <c r="D381" s="29">
        <v>75103.500000100001</v>
      </c>
      <c r="E381" s="30">
        <v>377</v>
      </c>
      <c r="G381" s="31">
        <f t="shared" si="10"/>
        <v>10066970.499979999</v>
      </c>
      <c r="H381" s="32">
        <f t="shared" si="11"/>
        <v>3558</v>
      </c>
    </row>
    <row r="382" spans="1:8" x14ac:dyDescent="0.35">
      <c r="A382" s="28">
        <v>3558.5</v>
      </c>
      <c r="B382" s="29">
        <v>8209577.0900299996</v>
      </c>
      <c r="C382" s="29">
        <v>10104577.09003</v>
      </c>
      <c r="D382" s="29">
        <v>75322.87</v>
      </c>
      <c r="E382" s="30">
        <v>378</v>
      </c>
      <c r="G382" s="31">
        <f t="shared" si="10"/>
        <v>10104577.09003</v>
      </c>
      <c r="H382" s="32">
        <f t="shared" si="11"/>
        <v>3558.5</v>
      </c>
    </row>
    <row r="383" spans="1:8" x14ac:dyDescent="0.35">
      <c r="A383" s="28">
        <v>3559</v>
      </c>
      <c r="B383" s="29">
        <v>8247293.36998</v>
      </c>
      <c r="C383" s="29">
        <v>10142293.36998</v>
      </c>
      <c r="D383" s="29">
        <v>75542.25</v>
      </c>
      <c r="E383" s="30">
        <v>379</v>
      </c>
      <c r="G383" s="31">
        <f t="shared" si="10"/>
        <v>10142293.36998</v>
      </c>
      <c r="H383" s="32">
        <f t="shared" si="11"/>
        <v>3559</v>
      </c>
    </row>
    <row r="384" spans="1:8" x14ac:dyDescent="0.35">
      <c r="A384" s="28">
        <v>3559.5</v>
      </c>
      <c r="B384" s="29">
        <v>8285119.3399999999</v>
      </c>
      <c r="C384" s="29">
        <v>10180119.34</v>
      </c>
      <c r="D384" s="29">
        <v>75761.619999899995</v>
      </c>
      <c r="E384" s="30">
        <v>380</v>
      </c>
      <c r="G384" s="31">
        <f t="shared" si="10"/>
        <v>10180119.34</v>
      </c>
      <c r="H384" s="32">
        <f t="shared" si="11"/>
        <v>3559.5</v>
      </c>
    </row>
    <row r="385" spans="1:8" x14ac:dyDescent="0.35">
      <c r="A385" s="28">
        <v>3560</v>
      </c>
      <c r="B385" s="29">
        <v>8323054.9999900004</v>
      </c>
      <c r="C385" s="29">
        <v>10218054.999990001</v>
      </c>
      <c r="D385" s="29">
        <v>75980.999999899999</v>
      </c>
      <c r="E385" s="30">
        <v>381</v>
      </c>
      <c r="G385" s="31">
        <f t="shared" si="10"/>
        <v>10218054.999990001</v>
      </c>
      <c r="H385" s="32">
        <f t="shared" si="11"/>
        <v>3560</v>
      </c>
    </row>
    <row r="386" spans="1:8" x14ac:dyDescent="0.35">
      <c r="A386" s="28">
        <v>3560.5</v>
      </c>
      <c r="B386" s="29">
        <v>8361106.0399599997</v>
      </c>
      <c r="C386" s="29">
        <v>10256106.039960001</v>
      </c>
      <c r="D386" s="29">
        <v>76223.149999999994</v>
      </c>
      <c r="E386" s="30">
        <v>382</v>
      </c>
      <c r="G386" s="31">
        <f t="shared" si="10"/>
        <v>10256106.039960001</v>
      </c>
      <c r="H386" s="32">
        <f t="shared" si="11"/>
        <v>3560.5</v>
      </c>
    </row>
    <row r="387" spans="1:8" x14ac:dyDescent="0.35">
      <c r="A387" s="28">
        <v>3561</v>
      </c>
      <c r="B387" s="29">
        <v>8399278.1499700006</v>
      </c>
      <c r="C387" s="29">
        <v>10294278.149970001</v>
      </c>
      <c r="D387" s="29">
        <v>76465.300000100004</v>
      </c>
      <c r="E387" s="30">
        <v>383</v>
      </c>
      <c r="G387" s="31">
        <f t="shared" si="10"/>
        <v>10294278.149970001</v>
      </c>
      <c r="H387" s="32">
        <f t="shared" si="11"/>
        <v>3561</v>
      </c>
    </row>
    <row r="388" spans="1:8" x14ac:dyDescent="0.35">
      <c r="A388" s="28">
        <v>3561.5</v>
      </c>
      <c r="B388" s="29">
        <v>8437571.3399999999</v>
      </c>
      <c r="C388" s="29">
        <v>10332571.34</v>
      </c>
      <c r="D388" s="29">
        <v>76707.449999899996</v>
      </c>
      <c r="E388" s="30">
        <v>384</v>
      </c>
      <c r="G388" s="31">
        <f t="shared" si="10"/>
        <v>10332571.34</v>
      </c>
      <c r="H388" s="32">
        <f t="shared" si="11"/>
        <v>3561.5</v>
      </c>
    </row>
    <row r="389" spans="1:8" x14ac:dyDescent="0.35">
      <c r="A389" s="28">
        <v>3562</v>
      </c>
      <c r="B389" s="29">
        <v>8475985.5999899991</v>
      </c>
      <c r="C389" s="29">
        <v>10370985.599989999</v>
      </c>
      <c r="D389" s="29">
        <v>76949.600000000006</v>
      </c>
      <c r="E389" s="30">
        <v>385</v>
      </c>
      <c r="G389" s="31">
        <f t="shared" si="10"/>
        <v>10370985.599989999</v>
      </c>
      <c r="H389" s="32">
        <f t="shared" si="11"/>
        <v>3562</v>
      </c>
    </row>
    <row r="390" spans="1:8" x14ac:dyDescent="0.35">
      <c r="A390" s="28">
        <v>3562.5</v>
      </c>
      <c r="B390" s="29">
        <v>8514520.9399900008</v>
      </c>
      <c r="C390" s="29">
        <v>10409520.939990001</v>
      </c>
      <c r="D390" s="29">
        <v>77191.750000100001</v>
      </c>
      <c r="E390" s="30">
        <v>386</v>
      </c>
      <c r="G390" s="31">
        <f t="shared" ref="G390:G453" si="12">C390</f>
        <v>10409520.939990001</v>
      </c>
      <c r="H390" s="32">
        <f t="shared" ref="H390:H453" si="13">A390</f>
        <v>3562.5</v>
      </c>
    </row>
    <row r="391" spans="1:8" x14ac:dyDescent="0.35">
      <c r="A391" s="28">
        <v>3563</v>
      </c>
      <c r="B391" s="29">
        <v>8553177.3499599993</v>
      </c>
      <c r="C391" s="29">
        <v>10448177.349959999</v>
      </c>
      <c r="D391" s="29">
        <v>77433.899999899993</v>
      </c>
      <c r="E391" s="30">
        <v>387</v>
      </c>
      <c r="G391" s="31">
        <f t="shared" si="12"/>
        <v>10448177.349959999</v>
      </c>
      <c r="H391" s="32">
        <f t="shared" si="13"/>
        <v>3563</v>
      </c>
    </row>
    <row r="392" spans="1:8" x14ac:dyDescent="0.35">
      <c r="A392" s="28">
        <v>3563.5</v>
      </c>
      <c r="B392" s="29">
        <v>8591954.8400299996</v>
      </c>
      <c r="C392" s="29">
        <v>10486954.84003</v>
      </c>
      <c r="D392" s="29">
        <v>77676.05</v>
      </c>
      <c r="E392" s="30">
        <v>388</v>
      </c>
      <c r="G392" s="31">
        <f t="shared" si="12"/>
        <v>10486954.84003</v>
      </c>
      <c r="H392" s="32">
        <f t="shared" si="13"/>
        <v>3563.5</v>
      </c>
    </row>
    <row r="393" spans="1:8" x14ac:dyDescent="0.35">
      <c r="A393" s="28">
        <v>3564</v>
      </c>
      <c r="B393" s="29">
        <v>8630853.3999700006</v>
      </c>
      <c r="C393" s="29">
        <v>10525853.399970001</v>
      </c>
      <c r="D393" s="29">
        <v>77918.2</v>
      </c>
      <c r="E393" s="30">
        <v>389</v>
      </c>
      <c r="G393" s="31">
        <f t="shared" si="12"/>
        <v>10525853.399970001</v>
      </c>
      <c r="H393" s="32">
        <f t="shared" si="13"/>
        <v>3564</v>
      </c>
    </row>
    <row r="394" spans="1:8" x14ac:dyDescent="0.35">
      <c r="A394" s="28">
        <v>3564.5</v>
      </c>
      <c r="B394" s="29">
        <v>8669873.0400099996</v>
      </c>
      <c r="C394" s="29">
        <v>10564873.04001</v>
      </c>
      <c r="D394" s="29">
        <v>78160.350000100007</v>
      </c>
      <c r="E394" s="30">
        <v>390</v>
      </c>
      <c r="G394" s="31">
        <f t="shared" si="12"/>
        <v>10564873.04001</v>
      </c>
      <c r="H394" s="32">
        <f t="shared" si="13"/>
        <v>3564.5</v>
      </c>
    </row>
    <row r="395" spans="1:8" x14ac:dyDescent="0.35">
      <c r="A395" s="28">
        <v>3565</v>
      </c>
      <c r="B395" s="29">
        <v>8709013.7500199992</v>
      </c>
      <c r="C395" s="29">
        <v>10604013.750019999</v>
      </c>
      <c r="D395" s="29">
        <v>78402.499999899999</v>
      </c>
      <c r="E395" s="30">
        <v>391</v>
      </c>
      <c r="G395" s="31">
        <f t="shared" si="12"/>
        <v>10604013.750019999</v>
      </c>
      <c r="H395" s="32">
        <f t="shared" si="13"/>
        <v>3565</v>
      </c>
    </row>
    <row r="396" spans="1:8" x14ac:dyDescent="0.35">
      <c r="A396" s="28">
        <v>3565.5</v>
      </c>
      <c r="B396" s="29">
        <v>8748275.5400399994</v>
      </c>
      <c r="C396" s="29">
        <v>10643275.540039999</v>
      </c>
      <c r="D396" s="29">
        <v>78644.649999999994</v>
      </c>
      <c r="E396" s="30">
        <v>392</v>
      </c>
      <c r="G396" s="31">
        <f t="shared" si="12"/>
        <v>10643275.540039999</v>
      </c>
      <c r="H396" s="32">
        <f t="shared" si="13"/>
        <v>3565.5</v>
      </c>
    </row>
    <row r="397" spans="1:8" x14ac:dyDescent="0.35">
      <c r="A397" s="28">
        <v>3566</v>
      </c>
      <c r="B397" s="29">
        <v>8787658.4000199996</v>
      </c>
      <c r="C397" s="29">
        <v>10682658.40002</v>
      </c>
      <c r="D397" s="29">
        <v>78886.800000100004</v>
      </c>
      <c r="E397" s="30">
        <v>393</v>
      </c>
      <c r="G397" s="31">
        <f t="shared" si="12"/>
        <v>10682658.40002</v>
      </c>
      <c r="H397" s="32">
        <f t="shared" si="13"/>
        <v>3566</v>
      </c>
    </row>
    <row r="398" spans="1:8" x14ac:dyDescent="0.35">
      <c r="A398" s="28">
        <v>3566.5</v>
      </c>
      <c r="B398" s="29">
        <v>8827162.3400199991</v>
      </c>
      <c r="C398" s="29">
        <v>10722162.340019999</v>
      </c>
      <c r="D398" s="29">
        <v>79128.949999899996</v>
      </c>
      <c r="E398" s="30">
        <v>394</v>
      </c>
      <c r="G398" s="31">
        <f t="shared" si="12"/>
        <v>10722162.340019999</v>
      </c>
      <c r="H398" s="32">
        <f t="shared" si="13"/>
        <v>3566.5</v>
      </c>
    </row>
    <row r="399" spans="1:8" x14ac:dyDescent="0.35">
      <c r="A399" s="28">
        <v>3567</v>
      </c>
      <c r="B399" s="29">
        <v>8866787.3499800004</v>
      </c>
      <c r="C399" s="29">
        <v>10761787.34998</v>
      </c>
      <c r="D399" s="29">
        <v>79371.100000000006</v>
      </c>
      <c r="E399" s="30">
        <v>395</v>
      </c>
      <c r="G399" s="31">
        <f t="shared" si="12"/>
        <v>10761787.34998</v>
      </c>
      <c r="H399" s="32">
        <f t="shared" si="13"/>
        <v>3567</v>
      </c>
    </row>
    <row r="400" spans="1:8" x14ac:dyDescent="0.35">
      <c r="A400" s="28">
        <v>3567.5</v>
      </c>
      <c r="B400" s="29">
        <v>8906533.4399599992</v>
      </c>
      <c r="C400" s="29">
        <v>10801533.439959999</v>
      </c>
      <c r="D400" s="29">
        <v>79613.250000100001</v>
      </c>
      <c r="E400" s="30">
        <v>396</v>
      </c>
      <c r="G400" s="31">
        <f t="shared" si="12"/>
        <v>10801533.439959999</v>
      </c>
      <c r="H400" s="32">
        <f t="shared" si="13"/>
        <v>3567.5</v>
      </c>
    </row>
    <row r="401" spans="1:8" x14ac:dyDescent="0.35">
      <c r="A401" s="28">
        <v>3568</v>
      </c>
      <c r="B401" s="29">
        <v>8946400.5999800004</v>
      </c>
      <c r="C401" s="29">
        <v>10841400.59998</v>
      </c>
      <c r="D401" s="29">
        <v>79855.399999899993</v>
      </c>
      <c r="E401" s="30">
        <v>397</v>
      </c>
      <c r="G401" s="31">
        <f t="shared" si="12"/>
        <v>10841400.59998</v>
      </c>
      <c r="H401" s="32">
        <f t="shared" si="13"/>
        <v>3568</v>
      </c>
    </row>
    <row r="402" spans="1:8" x14ac:dyDescent="0.35">
      <c r="A402" s="28">
        <v>3568.5</v>
      </c>
      <c r="B402" s="29">
        <v>8986388.8400199991</v>
      </c>
      <c r="C402" s="29">
        <v>10881388.840019999</v>
      </c>
      <c r="D402" s="29">
        <v>80097.55</v>
      </c>
      <c r="E402" s="30">
        <v>398</v>
      </c>
      <c r="G402" s="31">
        <f t="shared" si="12"/>
        <v>10881388.840019999</v>
      </c>
      <c r="H402" s="32">
        <f t="shared" si="13"/>
        <v>3568.5</v>
      </c>
    </row>
    <row r="403" spans="1:8" x14ac:dyDescent="0.35">
      <c r="A403" s="28">
        <v>3569</v>
      </c>
      <c r="B403" s="29">
        <v>9026498.1500199996</v>
      </c>
      <c r="C403" s="29">
        <v>10921498.15002</v>
      </c>
      <c r="D403" s="29">
        <v>80339.700000099998</v>
      </c>
      <c r="E403" s="30">
        <v>399</v>
      </c>
      <c r="G403" s="31">
        <f t="shared" si="12"/>
        <v>10921498.15002</v>
      </c>
      <c r="H403" s="32">
        <f t="shared" si="13"/>
        <v>3569</v>
      </c>
    </row>
    <row r="404" spans="1:8" x14ac:dyDescent="0.35">
      <c r="A404" s="28">
        <v>3569.5</v>
      </c>
      <c r="B404" s="29">
        <v>9066728.5400300007</v>
      </c>
      <c r="C404" s="29">
        <v>10961728.540030001</v>
      </c>
      <c r="D404" s="29">
        <v>80581.849999900005</v>
      </c>
      <c r="E404" s="30">
        <v>400</v>
      </c>
      <c r="G404" s="31">
        <f t="shared" si="12"/>
        <v>10961728.540030001</v>
      </c>
      <c r="H404" s="32">
        <f t="shared" si="13"/>
        <v>3569.5</v>
      </c>
    </row>
    <row r="405" spans="1:8" x14ac:dyDescent="0.35">
      <c r="A405" s="28">
        <v>3570</v>
      </c>
      <c r="B405" s="29">
        <v>9107080.0000100005</v>
      </c>
      <c r="C405" s="29">
        <v>11002080.000010001</v>
      </c>
      <c r="D405" s="29">
        <v>80824</v>
      </c>
      <c r="E405" s="30">
        <v>401</v>
      </c>
      <c r="G405" s="31">
        <f t="shared" si="12"/>
        <v>11002080.000010001</v>
      </c>
      <c r="H405" s="32">
        <f t="shared" si="13"/>
        <v>3570</v>
      </c>
    </row>
    <row r="406" spans="1:8" x14ac:dyDescent="0.35">
      <c r="A406" s="28">
        <v>3570.5</v>
      </c>
      <c r="B406" s="29">
        <v>9147552.5399999991</v>
      </c>
      <c r="C406" s="29">
        <v>11042552.539999999</v>
      </c>
      <c r="D406" s="29">
        <v>81066.150000099995</v>
      </c>
      <c r="E406" s="30">
        <v>402</v>
      </c>
      <c r="G406" s="31">
        <f t="shared" si="12"/>
        <v>11042552.539999999</v>
      </c>
      <c r="H406" s="32">
        <f t="shared" si="13"/>
        <v>3570.5</v>
      </c>
    </row>
    <row r="407" spans="1:8" x14ac:dyDescent="0.35">
      <c r="A407" s="28">
        <v>3571</v>
      </c>
      <c r="B407" s="29">
        <v>9188146.1500300001</v>
      </c>
      <c r="C407" s="29">
        <v>11083146.15003</v>
      </c>
      <c r="D407" s="29">
        <v>81308.299999900002</v>
      </c>
      <c r="E407" s="30">
        <v>403</v>
      </c>
      <c r="G407" s="31">
        <f t="shared" si="12"/>
        <v>11083146.15003</v>
      </c>
      <c r="H407" s="32">
        <f t="shared" si="13"/>
        <v>3571</v>
      </c>
    </row>
    <row r="408" spans="1:8" x14ac:dyDescent="0.35">
      <c r="A408" s="28">
        <v>3571.5</v>
      </c>
      <c r="B408" s="29">
        <v>9228860.8400100004</v>
      </c>
      <c r="C408" s="29">
        <v>11123860.84001</v>
      </c>
      <c r="D408" s="29">
        <v>81550.45</v>
      </c>
      <c r="E408" s="30">
        <v>404</v>
      </c>
      <c r="G408" s="31">
        <f t="shared" si="12"/>
        <v>11123860.84001</v>
      </c>
      <c r="H408" s="32">
        <f t="shared" si="13"/>
        <v>3571.5</v>
      </c>
    </row>
    <row r="409" spans="1:8" x14ac:dyDescent="0.35">
      <c r="A409" s="28">
        <v>3572</v>
      </c>
      <c r="B409" s="29">
        <v>9269696.6000200007</v>
      </c>
      <c r="C409" s="29">
        <v>11164696.600020001</v>
      </c>
      <c r="D409" s="29">
        <v>81792.600000100007</v>
      </c>
      <c r="E409" s="30">
        <v>405</v>
      </c>
      <c r="G409" s="31">
        <f t="shared" si="12"/>
        <v>11164696.600020001</v>
      </c>
      <c r="H409" s="32">
        <f t="shared" si="13"/>
        <v>3572</v>
      </c>
    </row>
    <row r="410" spans="1:8" x14ac:dyDescent="0.35">
      <c r="A410" s="28">
        <v>3572.5</v>
      </c>
      <c r="B410" s="29">
        <v>9310653.4399699997</v>
      </c>
      <c r="C410" s="29">
        <v>11205653.43997</v>
      </c>
      <c r="D410" s="29">
        <v>82034.749999899999</v>
      </c>
      <c r="E410" s="30">
        <v>406</v>
      </c>
      <c r="G410" s="31">
        <f t="shared" si="12"/>
        <v>11205653.43997</v>
      </c>
      <c r="H410" s="32">
        <f t="shared" si="13"/>
        <v>3572.5</v>
      </c>
    </row>
    <row r="411" spans="1:8" x14ac:dyDescent="0.35">
      <c r="A411" s="28">
        <v>3573</v>
      </c>
      <c r="B411" s="29">
        <v>9351731.3499599993</v>
      </c>
      <c r="C411" s="29">
        <v>11246731.349959999</v>
      </c>
      <c r="D411" s="29">
        <v>82276.899999999994</v>
      </c>
      <c r="E411" s="30">
        <v>407</v>
      </c>
      <c r="G411" s="31">
        <f t="shared" si="12"/>
        <v>11246731.349959999</v>
      </c>
      <c r="H411" s="32">
        <f t="shared" si="13"/>
        <v>3573</v>
      </c>
    </row>
    <row r="412" spans="1:8" x14ac:dyDescent="0.35">
      <c r="A412" s="28">
        <v>3573.5</v>
      </c>
      <c r="B412" s="29">
        <v>9392930.3399700001</v>
      </c>
      <c r="C412" s="29">
        <v>11287930.33997</v>
      </c>
      <c r="D412" s="29">
        <v>82519.05</v>
      </c>
      <c r="E412" s="30">
        <v>408</v>
      </c>
      <c r="G412" s="31">
        <f t="shared" si="12"/>
        <v>11287930.33997</v>
      </c>
      <c r="H412" s="32">
        <f t="shared" si="13"/>
        <v>3573.5</v>
      </c>
    </row>
    <row r="413" spans="1:8" x14ac:dyDescent="0.35">
      <c r="A413" s="28">
        <v>3574</v>
      </c>
      <c r="B413" s="29">
        <v>9434250.4000199996</v>
      </c>
      <c r="C413" s="29">
        <v>11329250.40002</v>
      </c>
      <c r="D413" s="29">
        <v>82761.200000099998</v>
      </c>
      <c r="E413" s="30">
        <v>409</v>
      </c>
      <c r="G413" s="31">
        <f t="shared" si="12"/>
        <v>11329250.40002</v>
      </c>
      <c r="H413" s="32">
        <f t="shared" si="13"/>
        <v>3574</v>
      </c>
    </row>
    <row r="414" spans="1:8" x14ac:dyDescent="0.35">
      <c r="A414" s="28">
        <v>3574.5</v>
      </c>
      <c r="B414" s="29">
        <v>9475691.5400099996</v>
      </c>
      <c r="C414" s="29">
        <v>11370691.54001</v>
      </c>
      <c r="D414" s="29">
        <v>83003.349999900005</v>
      </c>
      <c r="E414" s="30">
        <v>410</v>
      </c>
      <c r="G414" s="31">
        <f t="shared" si="12"/>
        <v>11370691.54001</v>
      </c>
      <c r="H414" s="32">
        <f t="shared" si="13"/>
        <v>3574.5</v>
      </c>
    </row>
    <row r="415" spans="1:8" x14ac:dyDescent="0.35">
      <c r="A415" s="28">
        <v>3575</v>
      </c>
      <c r="B415" s="29">
        <v>9517253.7500400003</v>
      </c>
      <c r="C415" s="29">
        <v>11412253.75004</v>
      </c>
      <c r="D415" s="29">
        <v>83245.5</v>
      </c>
      <c r="E415" s="30">
        <v>411</v>
      </c>
      <c r="G415" s="31">
        <f t="shared" si="12"/>
        <v>11412253.75004</v>
      </c>
      <c r="H415" s="32">
        <f t="shared" si="13"/>
        <v>3575</v>
      </c>
    </row>
    <row r="416" spans="1:8" x14ac:dyDescent="0.35">
      <c r="A416" s="28">
        <v>3575.5</v>
      </c>
      <c r="B416" s="29">
        <v>9558937.0399999991</v>
      </c>
      <c r="C416" s="29">
        <v>11453937.039999999</v>
      </c>
      <c r="D416" s="29">
        <v>83487.650000099995</v>
      </c>
      <c r="E416" s="30">
        <v>412</v>
      </c>
      <c r="G416" s="31">
        <f t="shared" si="12"/>
        <v>11453937.039999999</v>
      </c>
      <c r="H416" s="32">
        <f t="shared" si="13"/>
        <v>3575.5</v>
      </c>
    </row>
    <row r="417" spans="1:8" x14ac:dyDescent="0.35">
      <c r="A417" s="28">
        <v>3576</v>
      </c>
      <c r="B417" s="29">
        <v>9600741.4000100009</v>
      </c>
      <c r="C417" s="29">
        <v>11495741.400010001</v>
      </c>
      <c r="D417" s="29">
        <v>83729.799999900002</v>
      </c>
      <c r="E417" s="30">
        <v>413</v>
      </c>
      <c r="G417" s="31">
        <f t="shared" si="12"/>
        <v>11495741.400010001</v>
      </c>
      <c r="H417" s="32">
        <f t="shared" si="13"/>
        <v>3576</v>
      </c>
    </row>
    <row r="418" spans="1:8" x14ac:dyDescent="0.35">
      <c r="A418" s="28">
        <v>3576.5</v>
      </c>
      <c r="B418" s="29">
        <v>9642666.8400299996</v>
      </c>
      <c r="C418" s="29">
        <v>11537666.84003</v>
      </c>
      <c r="D418" s="29">
        <v>83971.95</v>
      </c>
      <c r="E418" s="30">
        <v>414</v>
      </c>
      <c r="G418" s="31">
        <f t="shared" si="12"/>
        <v>11537666.84003</v>
      </c>
      <c r="H418" s="32">
        <f t="shared" si="13"/>
        <v>3576.5</v>
      </c>
    </row>
    <row r="419" spans="1:8" x14ac:dyDescent="0.35">
      <c r="A419" s="28">
        <v>3577</v>
      </c>
      <c r="B419" s="29">
        <v>9684713.3500200007</v>
      </c>
      <c r="C419" s="29">
        <v>11579713.350020001</v>
      </c>
      <c r="D419" s="29">
        <v>84214.100000100007</v>
      </c>
      <c r="E419" s="30">
        <v>415</v>
      </c>
      <c r="G419" s="31">
        <f t="shared" si="12"/>
        <v>11579713.350020001</v>
      </c>
      <c r="H419" s="32">
        <f t="shared" si="13"/>
        <v>3577</v>
      </c>
    </row>
    <row r="420" spans="1:8" x14ac:dyDescent="0.35">
      <c r="A420" s="28">
        <v>3577.5</v>
      </c>
      <c r="B420" s="29">
        <v>9726880.9400200006</v>
      </c>
      <c r="C420" s="29">
        <v>11621880.940020001</v>
      </c>
      <c r="D420" s="29">
        <v>84456.249999899999</v>
      </c>
      <c r="E420" s="30">
        <v>416</v>
      </c>
      <c r="G420" s="31">
        <f t="shared" si="12"/>
        <v>11621880.940020001</v>
      </c>
      <c r="H420" s="32">
        <f t="shared" si="13"/>
        <v>3577.5</v>
      </c>
    </row>
    <row r="421" spans="1:8" x14ac:dyDescent="0.35">
      <c r="A421" s="28">
        <v>3578</v>
      </c>
      <c r="B421" s="29">
        <v>9769169.5999800004</v>
      </c>
      <c r="C421" s="29">
        <v>11664169.59998</v>
      </c>
      <c r="D421" s="29">
        <v>84698.4</v>
      </c>
      <c r="E421" s="30">
        <v>417</v>
      </c>
      <c r="G421" s="31">
        <f t="shared" si="12"/>
        <v>11664169.59998</v>
      </c>
      <c r="H421" s="32">
        <f t="shared" si="13"/>
        <v>3578</v>
      </c>
    </row>
    <row r="422" spans="1:8" x14ac:dyDescent="0.35">
      <c r="A422" s="28">
        <v>3578.5</v>
      </c>
      <c r="B422" s="29">
        <v>9811579.3399599995</v>
      </c>
      <c r="C422" s="29">
        <v>11706579.33996</v>
      </c>
      <c r="D422" s="29">
        <v>84940.550000100004</v>
      </c>
      <c r="E422" s="30">
        <v>418</v>
      </c>
      <c r="G422" s="31">
        <f t="shared" si="12"/>
        <v>11706579.33996</v>
      </c>
      <c r="H422" s="32">
        <f t="shared" si="13"/>
        <v>3578.5</v>
      </c>
    </row>
    <row r="423" spans="1:8" x14ac:dyDescent="0.35">
      <c r="A423" s="28">
        <v>3579</v>
      </c>
      <c r="B423" s="29">
        <v>9854110.1499899998</v>
      </c>
      <c r="C423" s="29">
        <v>11749110.14999</v>
      </c>
      <c r="D423" s="29">
        <v>85182.699999899996</v>
      </c>
      <c r="E423" s="30">
        <v>419</v>
      </c>
      <c r="G423" s="31">
        <f t="shared" si="12"/>
        <v>11749110.14999</v>
      </c>
      <c r="H423" s="32">
        <f t="shared" si="13"/>
        <v>3579</v>
      </c>
    </row>
    <row r="424" spans="1:8" x14ac:dyDescent="0.35">
      <c r="A424" s="28">
        <v>3579.5</v>
      </c>
      <c r="B424" s="29">
        <v>9896762.0400200002</v>
      </c>
      <c r="C424" s="29">
        <v>11791762.04002</v>
      </c>
      <c r="D424" s="29">
        <v>85424.85</v>
      </c>
      <c r="E424" s="30">
        <v>420</v>
      </c>
      <c r="G424" s="31">
        <f t="shared" si="12"/>
        <v>11791762.04002</v>
      </c>
      <c r="H424" s="32">
        <f t="shared" si="13"/>
        <v>3579.5</v>
      </c>
    </row>
    <row r="425" spans="1:8" x14ac:dyDescent="0.35">
      <c r="A425" s="28">
        <v>3580</v>
      </c>
      <c r="B425" s="29">
        <v>9939535.0000299998</v>
      </c>
      <c r="C425" s="29">
        <v>11834535.00003</v>
      </c>
      <c r="D425" s="29">
        <v>85667.000000100001</v>
      </c>
      <c r="E425" s="30">
        <v>421</v>
      </c>
      <c r="G425" s="31">
        <f t="shared" si="12"/>
        <v>11834535.00003</v>
      </c>
      <c r="H425" s="32">
        <f t="shared" si="13"/>
        <v>3580</v>
      </c>
    </row>
    <row r="426" spans="1:8" x14ac:dyDescent="0.35">
      <c r="A426" s="28">
        <v>3580.5</v>
      </c>
      <c r="B426" s="29">
        <v>9982429.2500199992</v>
      </c>
      <c r="C426" s="29">
        <v>11877429.250019999</v>
      </c>
      <c r="D426" s="29">
        <v>85909.999999899999</v>
      </c>
      <c r="E426" s="30">
        <v>422</v>
      </c>
      <c r="G426" s="31">
        <f t="shared" si="12"/>
        <v>11877429.250019999</v>
      </c>
      <c r="H426" s="32">
        <f t="shared" si="13"/>
        <v>3580.5</v>
      </c>
    </row>
    <row r="427" spans="1:8" x14ac:dyDescent="0.35">
      <c r="A427" s="28">
        <v>3581</v>
      </c>
      <c r="B427" s="29">
        <v>10025445</v>
      </c>
      <c r="C427" s="29">
        <v>11920445</v>
      </c>
      <c r="D427" s="29">
        <v>86153</v>
      </c>
      <c r="E427" s="30">
        <v>423</v>
      </c>
      <c r="G427" s="31">
        <f t="shared" si="12"/>
        <v>11920445</v>
      </c>
      <c r="H427" s="32">
        <f t="shared" si="13"/>
        <v>3581</v>
      </c>
    </row>
    <row r="428" spans="1:8" x14ac:dyDescent="0.35">
      <c r="A428" s="28">
        <v>3581.5</v>
      </c>
      <c r="B428" s="29">
        <v>10068582.25</v>
      </c>
      <c r="C428" s="29">
        <v>11963582.25</v>
      </c>
      <c r="D428" s="29">
        <v>86396.000000100001</v>
      </c>
      <c r="E428" s="30">
        <v>424</v>
      </c>
      <c r="G428" s="31">
        <f t="shared" si="12"/>
        <v>11963582.25</v>
      </c>
      <c r="H428" s="32">
        <f t="shared" si="13"/>
        <v>3581.5</v>
      </c>
    </row>
    <row r="429" spans="1:8" x14ac:dyDescent="0.35">
      <c r="A429" s="28">
        <v>3582</v>
      </c>
      <c r="B429" s="29">
        <v>10111841</v>
      </c>
      <c r="C429" s="29">
        <v>12006841</v>
      </c>
      <c r="D429" s="29">
        <v>86638.999999899999</v>
      </c>
      <c r="E429" s="30">
        <v>425</v>
      </c>
      <c r="G429" s="31">
        <f t="shared" si="12"/>
        <v>12006841</v>
      </c>
      <c r="H429" s="32">
        <f t="shared" si="13"/>
        <v>3582</v>
      </c>
    </row>
    <row r="430" spans="1:8" x14ac:dyDescent="0.35">
      <c r="A430" s="28">
        <v>3582.5</v>
      </c>
      <c r="B430" s="29">
        <v>10155221.25</v>
      </c>
      <c r="C430" s="29">
        <v>12050221.25</v>
      </c>
      <c r="D430" s="29">
        <v>86882</v>
      </c>
      <c r="E430" s="30">
        <v>426</v>
      </c>
      <c r="G430" s="31">
        <f t="shared" si="12"/>
        <v>12050221.25</v>
      </c>
      <c r="H430" s="32">
        <f t="shared" si="13"/>
        <v>3582.5</v>
      </c>
    </row>
    <row r="431" spans="1:8" x14ac:dyDescent="0.35">
      <c r="A431" s="28">
        <v>3583</v>
      </c>
      <c r="B431" s="29">
        <v>10198723</v>
      </c>
      <c r="C431" s="29">
        <v>12093723</v>
      </c>
      <c r="D431" s="29">
        <v>87125.000000100001</v>
      </c>
      <c r="E431" s="30">
        <v>427</v>
      </c>
      <c r="G431" s="31">
        <f t="shared" si="12"/>
        <v>12093723</v>
      </c>
      <c r="H431" s="32">
        <f t="shared" si="13"/>
        <v>3583</v>
      </c>
    </row>
    <row r="432" spans="1:8" x14ac:dyDescent="0.35">
      <c r="A432" s="28">
        <v>3583.5</v>
      </c>
      <c r="B432" s="29">
        <v>10242346.25</v>
      </c>
      <c r="C432" s="29">
        <v>12137346.25</v>
      </c>
      <c r="D432" s="29">
        <v>87367.999999899999</v>
      </c>
      <c r="E432" s="30">
        <v>428</v>
      </c>
      <c r="G432" s="31">
        <f t="shared" si="12"/>
        <v>12137346.25</v>
      </c>
      <c r="H432" s="32">
        <f t="shared" si="13"/>
        <v>3583.5</v>
      </c>
    </row>
    <row r="433" spans="1:8" x14ac:dyDescent="0.35">
      <c r="A433" s="28">
        <v>3584</v>
      </c>
      <c r="B433" s="29">
        <v>10286091</v>
      </c>
      <c r="C433" s="29">
        <v>12181091</v>
      </c>
      <c r="D433" s="29">
        <v>87611</v>
      </c>
      <c r="E433" s="30">
        <v>429</v>
      </c>
      <c r="G433" s="31">
        <f t="shared" si="12"/>
        <v>12181091</v>
      </c>
      <c r="H433" s="32">
        <f t="shared" si="13"/>
        <v>3584</v>
      </c>
    </row>
    <row r="434" spans="1:8" x14ac:dyDescent="0.35">
      <c r="A434" s="28">
        <v>3584.5</v>
      </c>
      <c r="B434" s="29">
        <v>10329957.25</v>
      </c>
      <c r="C434" s="29">
        <v>12224957.25</v>
      </c>
      <c r="D434" s="29">
        <v>87854.000000100001</v>
      </c>
      <c r="E434" s="30">
        <v>430</v>
      </c>
      <c r="G434" s="31">
        <f t="shared" si="12"/>
        <v>12224957.25</v>
      </c>
      <c r="H434" s="32">
        <f t="shared" si="13"/>
        <v>3584.5</v>
      </c>
    </row>
    <row r="435" spans="1:8" x14ac:dyDescent="0.35">
      <c r="A435" s="28">
        <v>3585</v>
      </c>
      <c r="B435" s="29">
        <v>10373945</v>
      </c>
      <c r="C435" s="29">
        <v>12268945</v>
      </c>
      <c r="D435" s="29">
        <v>88097</v>
      </c>
      <c r="E435" s="30">
        <v>431</v>
      </c>
      <c r="G435" s="31">
        <f t="shared" si="12"/>
        <v>12268945</v>
      </c>
      <c r="H435" s="32">
        <f t="shared" si="13"/>
        <v>3585</v>
      </c>
    </row>
    <row r="436" spans="1:8" x14ac:dyDescent="0.35">
      <c r="A436" s="28">
        <v>3585.5</v>
      </c>
      <c r="B436" s="29">
        <v>10418054.25</v>
      </c>
      <c r="C436" s="29">
        <v>12313054.25</v>
      </c>
      <c r="D436" s="29">
        <v>88340</v>
      </c>
      <c r="E436" s="30">
        <v>432</v>
      </c>
      <c r="G436" s="31">
        <f t="shared" si="12"/>
        <v>12313054.25</v>
      </c>
      <c r="H436" s="32">
        <f t="shared" si="13"/>
        <v>3585.5</v>
      </c>
    </row>
    <row r="437" spans="1:8" x14ac:dyDescent="0.35">
      <c r="A437" s="28">
        <v>3586</v>
      </c>
      <c r="B437" s="29">
        <v>10462285</v>
      </c>
      <c r="C437" s="29">
        <v>12357285</v>
      </c>
      <c r="D437" s="29">
        <v>88582.999999899999</v>
      </c>
      <c r="E437" s="30">
        <v>433</v>
      </c>
      <c r="G437" s="31">
        <f t="shared" si="12"/>
        <v>12357285</v>
      </c>
      <c r="H437" s="32">
        <f t="shared" si="13"/>
        <v>3586</v>
      </c>
    </row>
    <row r="438" spans="1:8" x14ac:dyDescent="0.35">
      <c r="A438" s="28">
        <v>3586.5</v>
      </c>
      <c r="B438" s="29">
        <v>10506637.25</v>
      </c>
      <c r="C438" s="29">
        <v>12401637.25</v>
      </c>
      <c r="D438" s="29">
        <v>88826</v>
      </c>
      <c r="E438" s="30">
        <v>434</v>
      </c>
      <c r="G438" s="31">
        <f t="shared" si="12"/>
        <v>12401637.25</v>
      </c>
      <c r="H438" s="32">
        <f t="shared" si="13"/>
        <v>3586.5</v>
      </c>
    </row>
    <row r="439" spans="1:8" x14ac:dyDescent="0.35">
      <c r="A439" s="28">
        <v>3587</v>
      </c>
      <c r="B439" s="29">
        <v>10551111</v>
      </c>
      <c r="C439" s="29">
        <v>12446111</v>
      </c>
      <c r="D439" s="29">
        <v>89069.000000100001</v>
      </c>
      <c r="E439" s="30">
        <v>435</v>
      </c>
      <c r="G439" s="31">
        <f t="shared" si="12"/>
        <v>12446111</v>
      </c>
      <c r="H439" s="32">
        <f t="shared" si="13"/>
        <v>3587</v>
      </c>
    </row>
    <row r="440" spans="1:8" x14ac:dyDescent="0.35">
      <c r="A440" s="28">
        <v>3587.5</v>
      </c>
      <c r="B440" s="29">
        <v>10595706.25</v>
      </c>
      <c r="C440" s="29">
        <v>12490706.25</v>
      </c>
      <c r="D440" s="29">
        <v>89311.999999899999</v>
      </c>
      <c r="E440" s="30">
        <v>436</v>
      </c>
      <c r="G440" s="31">
        <f t="shared" si="12"/>
        <v>12490706.25</v>
      </c>
      <c r="H440" s="32">
        <f t="shared" si="13"/>
        <v>3587.5</v>
      </c>
    </row>
    <row r="441" spans="1:8" x14ac:dyDescent="0.35">
      <c r="A441" s="28">
        <v>3588</v>
      </c>
      <c r="B441" s="29">
        <v>10640423</v>
      </c>
      <c r="C441" s="29">
        <v>12535423</v>
      </c>
      <c r="D441" s="29">
        <v>89555</v>
      </c>
      <c r="E441" s="30">
        <v>437</v>
      </c>
      <c r="G441" s="31">
        <f t="shared" si="12"/>
        <v>12535423</v>
      </c>
      <c r="H441" s="32">
        <f t="shared" si="13"/>
        <v>3588</v>
      </c>
    </row>
    <row r="442" spans="1:8" x14ac:dyDescent="0.35">
      <c r="A442" s="28">
        <v>3588.5</v>
      </c>
      <c r="B442" s="29">
        <v>10685261.25</v>
      </c>
      <c r="C442" s="29">
        <v>12580261.25</v>
      </c>
      <c r="D442" s="29">
        <v>89798.000000100001</v>
      </c>
      <c r="E442" s="30">
        <v>438</v>
      </c>
      <c r="G442" s="31">
        <f t="shared" si="12"/>
        <v>12580261.25</v>
      </c>
      <c r="H442" s="32">
        <f t="shared" si="13"/>
        <v>3588.5</v>
      </c>
    </row>
    <row r="443" spans="1:8" x14ac:dyDescent="0.35">
      <c r="A443" s="28">
        <v>3589</v>
      </c>
      <c r="B443" s="29">
        <v>10730221</v>
      </c>
      <c r="C443" s="29">
        <v>12625221</v>
      </c>
      <c r="D443" s="29">
        <v>90040.999999899999</v>
      </c>
      <c r="E443" s="30">
        <v>439</v>
      </c>
      <c r="G443" s="31">
        <f t="shared" si="12"/>
        <v>12625221</v>
      </c>
      <c r="H443" s="32">
        <f t="shared" si="13"/>
        <v>3589</v>
      </c>
    </row>
    <row r="444" spans="1:8" x14ac:dyDescent="0.35">
      <c r="A444" s="28">
        <v>3589.5</v>
      </c>
      <c r="B444" s="29">
        <v>10775302.25</v>
      </c>
      <c r="C444" s="29">
        <v>12670302.25</v>
      </c>
      <c r="D444" s="29">
        <v>90284</v>
      </c>
      <c r="E444" s="30">
        <v>440</v>
      </c>
      <c r="G444" s="31">
        <f t="shared" si="12"/>
        <v>12670302.25</v>
      </c>
      <c r="H444" s="32">
        <f t="shared" si="13"/>
        <v>3589.5</v>
      </c>
    </row>
    <row r="445" spans="1:8" x14ac:dyDescent="0.35">
      <c r="A445" s="28">
        <v>3590</v>
      </c>
      <c r="B445" s="29">
        <v>10820505</v>
      </c>
      <c r="C445" s="29">
        <v>12715505</v>
      </c>
      <c r="D445" s="29">
        <v>90527.000000100001</v>
      </c>
      <c r="E445" s="30">
        <v>441</v>
      </c>
      <c r="G445" s="31">
        <f t="shared" si="12"/>
        <v>12715505</v>
      </c>
      <c r="H445" s="32">
        <f t="shared" si="13"/>
        <v>3590</v>
      </c>
    </row>
    <row r="446" spans="1:8" x14ac:dyDescent="0.35">
      <c r="A446" s="28">
        <v>3590.5</v>
      </c>
      <c r="B446" s="29">
        <v>10865829.25</v>
      </c>
      <c r="C446" s="29">
        <v>12760829.25</v>
      </c>
      <c r="D446" s="29">
        <v>90769.999999899999</v>
      </c>
      <c r="E446" s="30">
        <v>442</v>
      </c>
      <c r="G446" s="31">
        <f t="shared" si="12"/>
        <v>12760829.25</v>
      </c>
      <c r="H446" s="32">
        <f t="shared" si="13"/>
        <v>3590.5</v>
      </c>
    </row>
    <row r="447" spans="1:8" x14ac:dyDescent="0.35">
      <c r="A447" s="28">
        <v>3591</v>
      </c>
      <c r="B447" s="29">
        <v>10911275</v>
      </c>
      <c r="C447" s="29">
        <v>12806275</v>
      </c>
      <c r="D447" s="29">
        <v>91013</v>
      </c>
      <c r="E447" s="30">
        <v>443</v>
      </c>
      <c r="G447" s="31">
        <f t="shared" si="12"/>
        <v>12806275</v>
      </c>
      <c r="H447" s="32">
        <f t="shared" si="13"/>
        <v>3591</v>
      </c>
    </row>
    <row r="448" spans="1:8" x14ac:dyDescent="0.35">
      <c r="A448" s="28">
        <v>3591.5</v>
      </c>
      <c r="B448" s="29">
        <v>10956842.25</v>
      </c>
      <c r="C448" s="29">
        <v>12851842.25</v>
      </c>
      <c r="D448" s="29">
        <v>91256.000000100001</v>
      </c>
      <c r="E448" s="30">
        <v>444</v>
      </c>
      <c r="G448" s="31">
        <f t="shared" si="12"/>
        <v>12851842.25</v>
      </c>
      <c r="H448" s="32">
        <f t="shared" si="13"/>
        <v>3591.5</v>
      </c>
    </row>
    <row r="449" spans="1:8" x14ac:dyDescent="0.35">
      <c r="A449" s="28">
        <v>3592</v>
      </c>
      <c r="B449" s="29">
        <v>11002531</v>
      </c>
      <c r="C449" s="29">
        <v>12897531</v>
      </c>
      <c r="D449" s="29">
        <v>91499</v>
      </c>
      <c r="E449" s="30">
        <v>445</v>
      </c>
      <c r="G449" s="31">
        <f t="shared" si="12"/>
        <v>12897531</v>
      </c>
      <c r="H449" s="32">
        <f t="shared" si="13"/>
        <v>3592</v>
      </c>
    </row>
    <row r="450" spans="1:8" x14ac:dyDescent="0.35">
      <c r="A450" s="28">
        <v>3592.5</v>
      </c>
      <c r="B450" s="29">
        <v>11048341.25</v>
      </c>
      <c r="C450" s="29">
        <v>12943341.25</v>
      </c>
      <c r="D450" s="29">
        <v>91742</v>
      </c>
      <c r="E450" s="30">
        <v>446</v>
      </c>
      <c r="G450" s="31">
        <f t="shared" si="12"/>
        <v>12943341.25</v>
      </c>
      <c r="H450" s="32">
        <f t="shared" si="13"/>
        <v>3592.5</v>
      </c>
    </row>
    <row r="451" spans="1:8" x14ac:dyDescent="0.35">
      <c r="A451" s="28">
        <v>3593</v>
      </c>
      <c r="B451" s="29">
        <v>11094273</v>
      </c>
      <c r="C451" s="29">
        <v>12989273</v>
      </c>
      <c r="D451" s="29">
        <v>91984.999999899999</v>
      </c>
      <c r="E451" s="30">
        <v>447</v>
      </c>
      <c r="G451" s="31">
        <f t="shared" si="12"/>
        <v>12989273</v>
      </c>
      <c r="H451" s="32">
        <f t="shared" si="13"/>
        <v>3593</v>
      </c>
    </row>
    <row r="452" spans="1:8" x14ac:dyDescent="0.35">
      <c r="A452" s="28">
        <v>3593.5</v>
      </c>
      <c r="B452" s="29">
        <v>11140326.25</v>
      </c>
      <c r="C452" s="29">
        <v>13035326.25</v>
      </c>
      <c r="D452" s="29">
        <v>92228</v>
      </c>
      <c r="E452" s="30">
        <v>448</v>
      </c>
      <c r="G452" s="31">
        <f t="shared" si="12"/>
        <v>13035326.25</v>
      </c>
      <c r="H452" s="32">
        <f t="shared" si="13"/>
        <v>3593.5</v>
      </c>
    </row>
    <row r="453" spans="1:8" x14ac:dyDescent="0.35">
      <c r="A453" s="28">
        <v>3594</v>
      </c>
      <c r="B453" s="29">
        <v>11186501</v>
      </c>
      <c r="C453" s="29">
        <v>13081501</v>
      </c>
      <c r="D453" s="29">
        <v>92471.000000100001</v>
      </c>
      <c r="E453" s="30">
        <v>449</v>
      </c>
      <c r="G453" s="31">
        <f t="shared" si="12"/>
        <v>13081501</v>
      </c>
      <c r="H453" s="32">
        <f t="shared" si="13"/>
        <v>3594</v>
      </c>
    </row>
    <row r="454" spans="1:8" x14ac:dyDescent="0.35">
      <c r="A454" s="28">
        <v>3594.5</v>
      </c>
      <c r="B454" s="29">
        <v>11232797.25</v>
      </c>
      <c r="C454" s="29">
        <v>13127797.25</v>
      </c>
      <c r="D454" s="29">
        <v>92713.999999899999</v>
      </c>
      <c r="E454" s="30">
        <v>450</v>
      </c>
      <c r="G454" s="31">
        <f t="shared" ref="G454:G517" si="14">C454</f>
        <v>13127797.25</v>
      </c>
      <c r="H454" s="32">
        <f t="shared" ref="H454:H517" si="15">A454</f>
        <v>3594.5</v>
      </c>
    </row>
    <row r="455" spans="1:8" x14ac:dyDescent="0.35">
      <c r="A455" s="28">
        <v>3595</v>
      </c>
      <c r="B455" s="29">
        <v>11279215</v>
      </c>
      <c r="C455" s="29">
        <v>13174215</v>
      </c>
      <c r="D455" s="29">
        <v>92957</v>
      </c>
      <c r="E455" s="30">
        <v>451</v>
      </c>
      <c r="G455" s="31">
        <f t="shared" si="14"/>
        <v>13174215</v>
      </c>
      <c r="H455" s="32">
        <f t="shared" si="15"/>
        <v>3595</v>
      </c>
    </row>
    <row r="456" spans="1:8" x14ac:dyDescent="0.35">
      <c r="A456" s="28">
        <v>3595.5</v>
      </c>
      <c r="B456" s="29">
        <v>11325754.25</v>
      </c>
      <c r="C456" s="29">
        <v>13220754.25</v>
      </c>
      <c r="D456" s="29">
        <v>93200.000000100001</v>
      </c>
      <c r="E456" s="30">
        <v>452</v>
      </c>
      <c r="G456" s="31">
        <f t="shared" si="14"/>
        <v>13220754.25</v>
      </c>
      <c r="H456" s="32">
        <f t="shared" si="15"/>
        <v>3595.5</v>
      </c>
    </row>
    <row r="457" spans="1:8" x14ac:dyDescent="0.35">
      <c r="A457" s="28">
        <v>3596</v>
      </c>
      <c r="B457" s="29">
        <v>11372415</v>
      </c>
      <c r="C457" s="29">
        <v>13267415</v>
      </c>
      <c r="D457" s="29">
        <v>93442.999999899999</v>
      </c>
      <c r="E457" s="30">
        <v>453</v>
      </c>
      <c r="G457" s="31">
        <f t="shared" si="14"/>
        <v>13267415</v>
      </c>
      <c r="H457" s="32">
        <f t="shared" si="15"/>
        <v>3596</v>
      </c>
    </row>
    <row r="458" spans="1:8" x14ac:dyDescent="0.35">
      <c r="A458" s="28">
        <v>3596.5</v>
      </c>
      <c r="B458" s="29">
        <v>11419197.25</v>
      </c>
      <c r="C458" s="29">
        <v>13314197.25</v>
      </c>
      <c r="D458" s="29">
        <v>93686</v>
      </c>
      <c r="E458" s="30">
        <v>454</v>
      </c>
      <c r="G458" s="31">
        <f t="shared" si="14"/>
        <v>13314197.25</v>
      </c>
      <c r="H458" s="32">
        <f t="shared" si="15"/>
        <v>3596.5</v>
      </c>
    </row>
    <row r="459" spans="1:8" x14ac:dyDescent="0.35">
      <c r="A459" s="28">
        <v>3597</v>
      </c>
      <c r="B459" s="29">
        <v>11466101</v>
      </c>
      <c r="C459" s="29">
        <v>13361101</v>
      </c>
      <c r="D459" s="29">
        <v>93929.000000100001</v>
      </c>
      <c r="E459" s="30">
        <v>455</v>
      </c>
      <c r="G459" s="31">
        <f t="shared" si="14"/>
        <v>13361101</v>
      </c>
      <c r="H459" s="32">
        <f t="shared" si="15"/>
        <v>3597</v>
      </c>
    </row>
    <row r="460" spans="1:8" x14ac:dyDescent="0.35">
      <c r="A460" s="28">
        <v>3597.5</v>
      </c>
      <c r="B460" s="29">
        <v>11513126.25</v>
      </c>
      <c r="C460" s="29">
        <v>13408126.25</v>
      </c>
      <c r="D460" s="29">
        <v>94171.999999899999</v>
      </c>
      <c r="E460" s="30">
        <v>456</v>
      </c>
      <c r="G460" s="31">
        <f t="shared" si="14"/>
        <v>13408126.25</v>
      </c>
      <c r="H460" s="32">
        <f t="shared" si="15"/>
        <v>3597.5</v>
      </c>
    </row>
    <row r="461" spans="1:8" x14ac:dyDescent="0.35">
      <c r="A461" s="28">
        <v>3598</v>
      </c>
      <c r="B461" s="29">
        <v>11560273</v>
      </c>
      <c r="C461" s="29">
        <v>13455273</v>
      </c>
      <c r="D461" s="29">
        <v>94415</v>
      </c>
      <c r="E461" s="30">
        <v>457</v>
      </c>
      <c r="G461" s="31">
        <f t="shared" si="14"/>
        <v>13455273</v>
      </c>
      <c r="H461" s="32">
        <f t="shared" si="15"/>
        <v>3598</v>
      </c>
    </row>
    <row r="462" spans="1:8" x14ac:dyDescent="0.35">
      <c r="A462" s="28">
        <v>3598.5</v>
      </c>
      <c r="B462" s="29">
        <v>11607541.25</v>
      </c>
      <c r="C462" s="29">
        <v>13502541.25</v>
      </c>
      <c r="D462" s="29">
        <v>94658.000000100001</v>
      </c>
      <c r="E462" s="30">
        <v>458</v>
      </c>
      <c r="G462" s="31">
        <f t="shared" si="14"/>
        <v>13502541.25</v>
      </c>
      <c r="H462" s="32">
        <f t="shared" si="15"/>
        <v>3598.5</v>
      </c>
    </row>
    <row r="463" spans="1:8" x14ac:dyDescent="0.35">
      <c r="A463" s="28">
        <v>3599</v>
      </c>
      <c r="B463" s="29">
        <v>11654931</v>
      </c>
      <c r="C463" s="29">
        <v>13549931</v>
      </c>
      <c r="D463" s="29">
        <v>94901</v>
      </c>
      <c r="E463" s="30">
        <v>459</v>
      </c>
      <c r="G463" s="31">
        <f t="shared" si="14"/>
        <v>13549931</v>
      </c>
      <c r="H463" s="32">
        <f t="shared" si="15"/>
        <v>3599</v>
      </c>
    </row>
    <row r="464" spans="1:8" x14ac:dyDescent="0.35">
      <c r="A464" s="28">
        <v>3599.5</v>
      </c>
      <c r="B464" s="29">
        <v>11702442.25</v>
      </c>
      <c r="C464" s="29">
        <v>13597442.25</v>
      </c>
      <c r="D464" s="29">
        <v>95144</v>
      </c>
      <c r="E464" s="30">
        <v>460</v>
      </c>
      <c r="G464" s="31">
        <f t="shared" si="14"/>
        <v>13597442.25</v>
      </c>
      <c r="H464" s="32">
        <f t="shared" si="15"/>
        <v>3599.5</v>
      </c>
    </row>
    <row r="465" spans="1:8" x14ac:dyDescent="0.35">
      <c r="A465" s="28">
        <v>3600</v>
      </c>
      <c r="B465" s="29">
        <v>11750075</v>
      </c>
      <c r="C465" s="29">
        <v>13645075</v>
      </c>
      <c r="D465" s="29">
        <v>95386.999999899999</v>
      </c>
      <c r="E465" s="30">
        <v>461</v>
      </c>
      <c r="G465" s="31">
        <f t="shared" si="14"/>
        <v>13645075</v>
      </c>
      <c r="H465" s="32">
        <f t="shared" si="15"/>
        <v>3600</v>
      </c>
    </row>
    <row r="466" spans="1:8" x14ac:dyDescent="0.35">
      <c r="A466" s="28">
        <v>3600.5</v>
      </c>
      <c r="B466" s="29">
        <v>11797834.390000001</v>
      </c>
      <c r="C466" s="29">
        <v>13692834.390000001</v>
      </c>
      <c r="D466" s="29">
        <v>95650.550000100004</v>
      </c>
      <c r="E466" s="30">
        <v>462</v>
      </c>
      <c r="G466" s="31">
        <f t="shared" si="14"/>
        <v>13692834.390000001</v>
      </c>
      <c r="H466" s="32">
        <f t="shared" si="15"/>
        <v>3600.5</v>
      </c>
    </row>
    <row r="467" spans="1:8" x14ac:dyDescent="0.35">
      <c r="A467" s="28">
        <v>3601</v>
      </c>
      <c r="B467" s="29">
        <v>11845725.550000001</v>
      </c>
      <c r="C467" s="29">
        <v>13740725.550000001</v>
      </c>
      <c r="D467" s="29">
        <v>95914.100000100007</v>
      </c>
      <c r="E467" s="30">
        <v>463</v>
      </c>
      <c r="G467" s="31">
        <f t="shared" si="14"/>
        <v>13740725.550000001</v>
      </c>
      <c r="H467" s="32">
        <f t="shared" si="15"/>
        <v>3601</v>
      </c>
    </row>
    <row r="468" spans="1:8" x14ac:dyDescent="0.35">
      <c r="A468" s="28">
        <v>3601.5</v>
      </c>
      <c r="B468" s="29">
        <v>11893748.49</v>
      </c>
      <c r="C468" s="29">
        <v>13788748.49</v>
      </c>
      <c r="D468" s="29">
        <v>96177.65</v>
      </c>
      <c r="E468" s="30">
        <v>464</v>
      </c>
      <c r="G468" s="31">
        <f t="shared" si="14"/>
        <v>13788748.49</v>
      </c>
      <c r="H468" s="32">
        <f t="shared" si="15"/>
        <v>3601.5</v>
      </c>
    </row>
    <row r="469" spans="1:8" x14ac:dyDescent="0.35">
      <c r="A469" s="28">
        <v>3602</v>
      </c>
      <c r="B469" s="29">
        <v>11941903.199999999</v>
      </c>
      <c r="C469" s="29">
        <v>13836903.199999999</v>
      </c>
      <c r="D469" s="29">
        <v>96441.2</v>
      </c>
      <c r="E469" s="30">
        <v>465</v>
      </c>
      <c r="G469" s="31">
        <f t="shared" si="14"/>
        <v>13836903.199999999</v>
      </c>
      <c r="H469" s="32">
        <f t="shared" si="15"/>
        <v>3602</v>
      </c>
    </row>
    <row r="470" spans="1:8" x14ac:dyDescent="0.35">
      <c r="A470" s="28">
        <v>3602.5</v>
      </c>
      <c r="B470" s="29">
        <v>11990189.689999999</v>
      </c>
      <c r="C470" s="29">
        <v>13885189.689999999</v>
      </c>
      <c r="D470" s="29">
        <v>96704.75</v>
      </c>
      <c r="E470" s="30">
        <v>466</v>
      </c>
      <c r="G470" s="31">
        <f t="shared" si="14"/>
        <v>13885189.689999999</v>
      </c>
      <c r="H470" s="32">
        <f t="shared" si="15"/>
        <v>3602.5</v>
      </c>
    </row>
    <row r="471" spans="1:8" x14ac:dyDescent="0.35">
      <c r="A471" s="28">
        <v>3603</v>
      </c>
      <c r="B471" s="29">
        <v>12038607.949999999</v>
      </c>
      <c r="C471" s="29">
        <v>13933607.949999999</v>
      </c>
      <c r="D471" s="29">
        <v>96968.299999900002</v>
      </c>
      <c r="E471" s="30">
        <v>467</v>
      </c>
      <c r="G471" s="31">
        <f t="shared" si="14"/>
        <v>13933607.949999999</v>
      </c>
      <c r="H471" s="32">
        <f t="shared" si="15"/>
        <v>3603</v>
      </c>
    </row>
    <row r="472" spans="1:8" x14ac:dyDescent="0.35">
      <c r="A472" s="28">
        <v>3603.5</v>
      </c>
      <c r="B472" s="29">
        <v>12087157.99</v>
      </c>
      <c r="C472" s="29">
        <v>13982157.99</v>
      </c>
      <c r="D472" s="29">
        <v>97231.849999900005</v>
      </c>
      <c r="E472" s="30">
        <v>468</v>
      </c>
      <c r="G472" s="31">
        <f t="shared" si="14"/>
        <v>13982157.99</v>
      </c>
      <c r="H472" s="32">
        <f t="shared" si="15"/>
        <v>3603.5</v>
      </c>
    </row>
    <row r="473" spans="1:8" x14ac:dyDescent="0.35">
      <c r="A473" s="28">
        <v>3604</v>
      </c>
      <c r="B473" s="29">
        <v>12135839.800000001</v>
      </c>
      <c r="C473" s="29">
        <v>14030839.800000001</v>
      </c>
      <c r="D473" s="29">
        <v>97495.399999899993</v>
      </c>
      <c r="E473" s="30">
        <v>469</v>
      </c>
      <c r="G473" s="31">
        <f t="shared" si="14"/>
        <v>14030839.800000001</v>
      </c>
      <c r="H473" s="32">
        <f t="shared" si="15"/>
        <v>3604</v>
      </c>
    </row>
    <row r="474" spans="1:8" x14ac:dyDescent="0.35">
      <c r="A474" s="28">
        <v>3604.5</v>
      </c>
      <c r="B474" s="29">
        <v>12184653.390000001</v>
      </c>
      <c r="C474" s="29">
        <v>14079653.390000001</v>
      </c>
      <c r="D474" s="29">
        <v>97758.950000099998</v>
      </c>
      <c r="E474" s="30">
        <v>470</v>
      </c>
      <c r="G474" s="31">
        <f t="shared" si="14"/>
        <v>14079653.390000001</v>
      </c>
      <c r="H474" s="32">
        <f t="shared" si="15"/>
        <v>3604.5</v>
      </c>
    </row>
    <row r="475" spans="1:8" x14ac:dyDescent="0.35">
      <c r="A475" s="28">
        <v>3605</v>
      </c>
      <c r="B475" s="29">
        <v>12233598.75</v>
      </c>
      <c r="C475" s="29">
        <v>14128598.75</v>
      </c>
      <c r="D475" s="29">
        <v>98022.500000100001</v>
      </c>
      <c r="E475" s="30">
        <v>471</v>
      </c>
      <c r="G475" s="31">
        <f t="shared" si="14"/>
        <v>14128598.75</v>
      </c>
      <c r="H475" s="32">
        <f t="shared" si="15"/>
        <v>3605</v>
      </c>
    </row>
    <row r="476" spans="1:8" x14ac:dyDescent="0.35">
      <c r="A476" s="28">
        <v>3605.5</v>
      </c>
      <c r="B476" s="29">
        <v>12282675.890000001</v>
      </c>
      <c r="C476" s="29">
        <v>14177675.890000001</v>
      </c>
      <c r="D476" s="29">
        <v>98286.05</v>
      </c>
      <c r="E476" s="30">
        <v>472</v>
      </c>
      <c r="G476" s="31">
        <f t="shared" si="14"/>
        <v>14177675.890000001</v>
      </c>
      <c r="H476" s="32">
        <f t="shared" si="15"/>
        <v>3605.5</v>
      </c>
    </row>
    <row r="477" spans="1:8" x14ac:dyDescent="0.35">
      <c r="A477" s="28">
        <v>3606</v>
      </c>
      <c r="B477" s="29">
        <v>12331884.800000001</v>
      </c>
      <c r="C477" s="29">
        <v>14226884.800000001</v>
      </c>
      <c r="D477" s="29">
        <v>98549.6</v>
      </c>
      <c r="E477" s="30">
        <v>473</v>
      </c>
      <c r="G477" s="31">
        <f t="shared" si="14"/>
        <v>14226884.800000001</v>
      </c>
      <c r="H477" s="32">
        <f t="shared" si="15"/>
        <v>3606</v>
      </c>
    </row>
    <row r="478" spans="1:8" x14ac:dyDescent="0.35">
      <c r="A478" s="28">
        <v>3606.5</v>
      </c>
      <c r="B478" s="29">
        <v>12381225.49</v>
      </c>
      <c r="C478" s="29">
        <v>14276225.49</v>
      </c>
      <c r="D478" s="29">
        <v>98813.15</v>
      </c>
      <c r="E478" s="30">
        <v>474</v>
      </c>
      <c r="G478" s="31">
        <f t="shared" si="14"/>
        <v>14276225.49</v>
      </c>
      <c r="H478" s="32">
        <f t="shared" si="15"/>
        <v>3606.5</v>
      </c>
    </row>
    <row r="479" spans="1:8" x14ac:dyDescent="0.35">
      <c r="A479" s="28">
        <v>3607</v>
      </c>
      <c r="B479" s="29">
        <v>12430697.949999999</v>
      </c>
      <c r="C479" s="29">
        <v>14325697.949999999</v>
      </c>
      <c r="D479" s="29">
        <v>99076.7</v>
      </c>
      <c r="E479" s="30">
        <v>475</v>
      </c>
      <c r="G479" s="31">
        <f t="shared" si="14"/>
        <v>14325697.949999999</v>
      </c>
      <c r="H479" s="32">
        <f t="shared" si="15"/>
        <v>3607</v>
      </c>
    </row>
    <row r="480" spans="1:8" x14ac:dyDescent="0.35">
      <c r="A480" s="28">
        <v>3607.5</v>
      </c>
      <c r="B480" s="29">
        <v>12480302.189999999</v>
      </c>
      <c r="C480" s="29">
        <v>14375302.189999999</v>
      </c>
      <c r="D480" s="29">
        <v>99340.249999899999</v>
      </c>
      <c r="E480" s="30">
        <v>476</v>
      </c>
      <c r="G480" s="31">
        <f t="shared" si="14"/>
        <v>14375302.189999999</v>
      </c>
      <c r="H480" s="32">
        <f t="shared" si="15"/>
        <v>3607.5</v>
      </c>
    </row>
    <row r="481" spans="1:8" x14ac:dyDescent="0.35">
      <c r="A481" s="28">
        <v>3608</v>
      </c>
      <c r="B481" s="29">
        <v>12530038.199999999</v>
      </c>
      <c r="C481" s="29">
        <v>14425038.199999999</v>
      </c>
      <c r="D481" s="29">
        <v>99603.799999900002</v>
      </c>
      <c r="E481" s="30">
        <v>477</v>
      </c>
      <c r="G481" s="31">
        <f t="shared" si="14"/>
        <v>14425038.199999999</v>
      </c>
      <c r="H481" s="32">
        <f t="shared" si="15"/>
        <v>3608</v>
      </c>
    </row>
    <row r="482" spans="1:8" x14ac:dyDescent="0.35">
      <c r="A482" s="28">
        <v>3608.5</v>
      </c>
      <c r="B482" s="29">
        <v>12579905.99</v>
      </c>
      <c r="C482" s="29">
        <v>14474905.99</v>
      </c>
      <c r="D482" s="29">
        <v>99867.350000100007</v>
      </c>
      <c r="E482" s="30">
        <v>478</v>
      </c>
      <c r="G482" s="31">
        <f t="shared" si="14"/>
        <v>14474905.99</v>
      </c>
      <c r="H482" s="32">
        <f t="shared" si="15"/>
        <v>3608.5</v>
      </c>
    </row>
    <row r="483" spans="1:8" x14ac:dyDescent="0.35">
      <c r="A483" s="28">
        <v>3609</v>
      </c>
      <c r="B483" s="29">
        <v>12629905.550000001</v>
      </c>
      <c r="C483" s="29">
        <v>14524905.550000001</v>
      </c>
      <c r="D483" s="29">
        <v>100130.9</v>
      </c>
      <c r="E483" s="30">
        <v>479</v>
      </c>
      <c r="G483" s="31">
        <f t="shared" si="14"/>
        <v>14524905.550000001</v>
      </c>
      <c r="H483" s="32">
        <f t="shared" si="15"/>
        <v>3609</v>
      </c>
    </row>
    <row r="484" spans="1:8" x14ac:dyDescent="0.35">
      <c r="A484" s="28">
        <v>3609.5</v>
      </c>
      <c r="B484" s="29">
        <v>12680036.890000001</v>
      </c>
      <c r="C484" s="29">
        <v>14575036.890000001</v>
      </c>
      <c r="D484" s="29">
        <v>100394.45</v>
      </c>
      <c r="E484" s="30">
        <v>480</v>
      </c>
      <c r="G484" s="31">
        <f t="shared" si="14"/>
        <v>14575036.890000001</v>
      </c>
      <c r="H484" s="32">
        <f t="shared" si="15"/>
        <v>3609.5</v>
      </c>
    </row>
    <row r="485" spans="1:8" x14ac:dyDescent="0.35">
      <c r="A485" s="28">
        <v>3610</v>
      </c>
      <c r="B485" s="29">
        <v>12730300</v>
      </c>
      <c r="C485" s="29">
        <v>14625300</v>
      </c>
      <c r="D485" s="29">
        <v>100658</v>
      </c>
      <c r="E485" s="30">
        <v>481</v>
      </c>
      <c r="G485" s="31">
        <f t="shared" si="14"/>
        <v>14625300</v>
      </c>
      <c r="H485" s="32">
        <f t="shared" si="15"/>
        <v>3610</v>
      </c>
    </row>
    <row r="486" spans="1:8" x14ac:dyDescent="0.35">
      <c r="A486" s="28">
        <v>3610.5</v>
      </c>
      <c r="B486" s="29">
        <v>12780694.890000001</v>
      </c>
      <c r="C486" s="29">
        <v>14675694.890000001</v>
      </c>
      <c r="D486" s="29">
        <v>100921.55</v>
      </c>
      <c r="E486" s="30">
        <v>482</v>
      </c>
      <c r="G486" s="31">
        <f t="shared" si="14"/>
        <v>14675694.890000001</v>
      </c>
      <c r="H486" s="32">
        <f t="shared" si="15"/>
        <v>3610.5</v>
      </c>
    </row>
    <row r="487" spans="1:8" x14ac:dyDescent="0.35">
      <c r="A487" s="28">
        <v>3611</v>
      </c>
      <c r="B487" s="29">
        <v>12831221.550000001</v>
      </c>
      <c r="C487" s="29">
        <v>14726221.550000001</v>
      </c>
      <c r="D487" s="29">
        <v>101185.1</v>
      </c>
      <c r="E487" s="30">
        <v>483</v>
      </c>
      <c r="G487" s="31">
        <f t="shared" si="14"/>
        <v>14726221.550000001</v>
      </c>
      <c r="H487" s="32">
        <f t="shared" si="15"/>
        <v>3611</v>
      </c>
    </row>
    <row r="488" spans="1:8" x14ac:dyDescent="0.35">
      <c r="A488" s="28">
        <v>3611.5</v>
      </c>
      <c r="B488" s="29">
        <v>12881879.99</v>
      </c>
      <c r="C488" s="29">
        <v>14776879.99</v>
      </c>
      <c r="D488" s="29">
        <v>101448.65</v>
      </c>
      <c r="E488" s="30">
        <v>484</v>
      </c>
      <c r="G488" s="31">
        <f t="shared" si="14"/>
        <v>14776879.99</v>
      </c>
      <c r="H488" s="32">
        <f t="shared" si="15"/>
        <v>3611.5</v>
      </c>
    </row>
    <row r="489" spans="1:8" x14ac:dyDescent="0.35">
      <c r="A489" s="28">
        <v>3612</v>
      </c>
      <c r="B489" s="29">
        <v>12932670.199999999</v>
      </c>
      <c r="C489" s="29">
        <v>14827670.199999999</v>
      </c>
      <c r="D489" s="29">
        <v>101712.2</v>
      </c>
      <c r="E489" s="30">
        <v>485</v>
      </c>
      <c r="G489" s="31">
        <f t="shared" si="14"/>
        <v>14827670.199999999</v>
      </c>
      <c r="H489" s="32">
        <f t="shared" si="15"/>
        <v>3612</v>
      </c>
    </row>
    <row r="490" spans="1:8" x14ac:dyDescent="0.35">
      <c r="A490" s="28">
        <v>3612.5</v>
      </c>
      <c r="B490" s="29">
        <v>12983592.189999999</v>
      </c>
      <c r="C490" s="29">
        <v>14878592.189999999</v>
      </c>
      <c r="D490" s="29">
        <v>101975.75</v>
      </c>
      <c r="E490" s="30">
        <v>486</v>
      </c>
      <c r="G490" s="31">
        <f t="shared" si="14"/>
        <v>14878592.189999999</v>
      </c>
      <c r="H490" s="32">
        <f t="shared" si="15"/>
        <v>3612.5</v>
      </c>
    </row>
    <row r="491" spans="1:8" x14ac:dyDescent="0.35">
      <c r="A491" s="28">
        <v>3613</v>
      </c>
      <c r="B491" s="29">
        <v>13034645.949999999</v>
      </c>
      <c r="C491" s="29">
        <v>14929645.949999999</v>
      </c>
      <c r="D491" s="29">
        <v>102239.3</v>
      </c>
      <c r="E491" s="30">
        <v>487</v>
      </c>
      <c r="G491" s="31">
        <f t="shared" si="14"/>
        <v>14929645.949999999</v>
      </c>
      <c r="H491" s="32">
        <f t="shared" si="15"/>
        <v>3613</v>
      </c>
    </row>
    <row r="492" spans="1:8" x14ac:dyDescent="0.35">
      <c r="A492" s="28">
        <v>3613.5</v>
      </c>
      <c r="B492" s="29">
        <v>13085831.49</v>
      </c>
      <c r="C492" s="29">
        <v>14980831.49</v>
      </c>
      <c r="D492" s="29">
        <v>102502.85</v>
      </c>
      <c r="E492" s="30">
        <v>488</v>
      </c>
      <c r="G492" s="31">
        <f t="shared" si="14"/>
        <v>14980831.49</v>
      </c>
      <c r="H492" s="32">
        <f t="shared" si="15"/>
        <v>3613.5</v>
      </c>
    </row>
    <row r="493" spans="1:8" x14ac:dyDescent="0.35">
      <c r="A493" s="28">
        <v>3614</v>
      </c>
      <c r="B493" s="29">
        <v>13137148.800000001</v>
      </c>
      <c r="C493" s="29">
        <v>15032148.800000001</v>
      </c>
      <c r="D493" s="29">
        <v>102766.39999999999</v>
      </c>
      <c r="E493" s="30">
        <v>489</v>
      </c>
      <c r="G493" s="31">
        <f t="shared" si="14"/>
        <v>15032148.800000001</v>
      </c>
      <c r="H493" s="32">
        <f t="shared" si="15"/>
        <v>3614</v>
      </c>
    </row>
    <row r="494" spans="1:8" x14ac:dyDescent="0.35">
      <c r="A494" s="28">
        <v>3614.5</v>
      </c>
      <c r="B494" s="29">
        <v>13188597.890000001</v>
      </c>
      <c r="C494" s="29">
        <v>15083597.890000001</v>
      </c>
      <c r="D494" s="29">
        <v>103029.95</v>
      </c>
      <c r="E494" s="30">
        <v>490</v>
      </c>
      <c r="G494" s="31">
        <f t="shared" si="14"/>
        <v>15083597.890000001</v>
      </c>
      <c r="H494" s="32">
        <f t="shared" si="15"/>
        <v>3614.5</v>
      </c>
    </row>
    <row r="495" spans="1:8" x14ac:dyDescent="0.35">
      <c r="A495" s="28">
        <v>3615</v>
      </c>
      <c r="B495" s="29">
        <v>13240178.75</v>
      </c>
      <c r="C495" s="29">
        <v>15135178.75</v>
      </c>
      <c r="D495" s="29">
        <v>103293.5</v>
      </c>
      <c r="E495" s="30">
        <v>491</v>
      </c>
      <c r="G495" s="31">
        <f t="shared" si="14"/>
        <v>15135178.75</v>
      </c>
      <c r="H495" s="32">
        <f t="shared" si="15"/>
        <v>3615</v>
      </c>
    </row>
    <row r="496" spans="1:8" x14ac:dyDescent="0.35">
      <c r="A496" s="28">
        <v>3615.5</v>
      </c>
      <c r="B496" s="29">
        <v>13291891.390000001</v>
      </c>
      <c r="C496" s="29">
        <v>15186891.390000001</v>
      </c>
      <c r="D496" s="29">
        <v>103557.05</v>
      </c>
      <c r="E496" s="30">
        <v>492</v>
      </c>
      <c r="G496" s="31">
        <f t="shared" si="14"/>
        <v>15186891.390000001</v>
      </c>
      <c r="H496" s="32">
        <f t="shared" si="15"/>
        <v>3615.5</v>
      </c>
    </row>
    <row r="497" spans="1:8" x14ac:dyDescent="0.35">
      <c r="A497" s="28">
        <v>3616</v>
      </c>
      <c r="B497" s="29">
        <v>13343735.800000001</v>
      </c>
      <c r="C497" s="29">
        <v>15238735.800000001</v>
      </c>
      <c r="D497" s="29">
        <v>103820.6</v>
      </c>
      <c r="E497" s="30">
        <v>493</v>
      </c>
      <c r="G497" s="31">
        <f t="shared" si="14"/>
        <v>15238735.800000001</v>
      </c>
      <c r="H497" s="32">
        <f t="shared" si="15"/>
        <v>3616</v>
      </c>
    </row>
    <row r="498" spans="1:8" x14ac:dyDescent="0.35">
      <c r="A498" s="28">
        <v>3616.5</v>
      </c>
      <c r="B498" s="29">
        <v>13395711.99</v>
      </c>
      <c r="C498" s="29">
        <v>15290711.99</v>
      </c>
      <c r="D498" s="29">
        <v>104084.15</v>
      </c>
      <c r="E498" s="30">
        <v>494</v>
      </c>
      <c r="G498" s="31">
        <f t="shared" si="14"/>
        <v>15290711.99</v>
      </c>
      <c r="H498" s="32">
        <f t="shared" si="15"/>
        <v>3616.5</v>
      </c>
    </row>
    <row r="499" spans="1:8" x14ac:dyDescent="0.35">
      <c r="A499" s="28">
        <v>3617</v>
      </c>
      <c r="B499" s="29">
        <v>13447819.949999999</v>
      </c>
      <c r="C499" s="29">
        <v>15342819.949999999</v>
      </c>
      <c r="D499" s="29">
        <v>104347.7</v>
      </c>
      <c r="E499" s="30">
        <v>495</v>
      </c>
      <c r="G499" s="31">
        <f t="shared" si="14"/>
        <v>15342819.949999999</v>
      </c>
      <c r="H499" s="32">
        <f t="shared" si="15"/>
        <v>3617</v>
      </c>
    </row>
    <row r="500" spans="1:8" x14ac:dyDescent="0.35">
      <c r="A500" s="28">
        <v>3617.5</v>
      </c>
      <c r="B500" s="29">
        <v>13500059.689999999</v>
      </c>
      <c r="C500" s="29">
        <v>15395059.689999999</v>
      </c>
      <c r="D500" s="29">
        <v>104611.25</v>
      </c>
      <c r="E500" s="30">
        <v>496</v>
      </c>
      <c r="G500" s="31">
        <f t="shared" si="14"/>
        <v>15395059.689999999</v>
      </c>
      <c r="H500" s="32">
        <f t="shared" si="15"/>
        <v>3617.5</v>
      </c>
    </row>
    <row r="501" spans="1:8" x14ac:dyDescent="0.35">
      <c r="A501" s="28">
        <v>3618</v>
      </c>
      <c r="B501" s="29">
        <v>13552431.199999999</v>
      </c>
      <c r="C501" s="29">
        <v>15447431.199999999</v>
      </c>
      <c r="D501" s="29">
        <v>104874.8</v>
      </c>
      <c r="E501" s="30">
        <v>497</v>
      </c>
      <c r="G501" s="31">
        <f t="shared" si="14"/>
        <v>15447431.199999999</v>
      </c>
      <c r="H501" s="32">
        <f t="shared" si="15"/>
        <v>3618</v>
      </c>
    </row>
    <row r="502" spans="1:8" x14ac:dyDescent="0.35">
      <c r="A502" s="28">
        <v>3618.5</v>
      </c>
      <c r="B502" s="29">
        <v>13604934.49</v>
      </c>
      <c r="C502" s="29">
        <v>15499934.49</v>
      </c>
      <c r="D502" s="29">
        <v>105138.35</v>
      </c>
      <c r="E502" s="30">
        <v>498</v>
      </c>
      <c r="G502" s="31">
        <f t="shared" si="14"/>
        <v>15499934.49</v>
      </c>
      <c r="H502" s="32">
        <f t="shared" si="15"/>
        <v>3618.5</v>
      </c>
    </row>
    <row r="503" spans="1:8" x14ac:dyDescent="0.35">
      <c r="A503" s="28">
        <v>3619</v>
      </c>
      <c r="B503" s="29">
        <v>13657569.550000001</v>
      </c>
      <c r="C503" s="29">
        <v>15552569.550000001</v>
      </c>
      <c r="D503" s="29">
        <v>105401.9</v>
      </c>
      <c r="E503" s="30">
        <v>499</v>
      </c>
      <c r="G503" s="31">
        <f t="shared" si="14"/>
        <v>15552569.550000001</v>
      </c>
      <c r="H503" s="32">
        <f t="shared" si="15"/>
        <v>3619</v>
      </c>
    </row>
    <row r="504" spans="1:8" x14ac:dyDescent="0.35">
      <c r="A504" s="28">
        <v>3619.5</v>
      </c>
      <c r="B504" s="29">
        <v>13710336.390000001</v>
      </c>
      <c r="C504" s="29">
        <v>15605336.390000001</v>
      </c>
      <c r="D504" s="29">
        <v>105665.45</v>
      </c>
      <c r="E504" s="30">
        <v>500</v>
      </c>
      <c r="G504" s="31">
        <f t="shared" si="14"/>
        <v>15605336.390000001</v>
      </c>
      <c r="H504" s="32">
        <f t="shared" si="15"/>
        <v>3619.5</v>
      </c>
    </row>
    <row r="505" spans="1:8" x14ac:dyDescent="0.35">
      <c r="A505" s="28">
        <v>3620</v>
      </c>
      <c r="B505" s="29">
        <v>13763235</v>
      </c>
      <c r="C505" s="29">
        <v>15658235</v>
      </c>
      <c r="D505" s="29">
        <v>105929</v>
      </c>
      <c r="E505" s="30">
        <v>501</v>
      </c>
      <c r="G505" s="31">
        <f t="shared" si="14"/>
        <v>15658235</v>
      </c>
      <c r="H505" s="32">
        <f t="shared" si="15"/>
        <v>3620</v>
      </c>
    </row>
    <row r="506" spans="1:8" x14ac:dyDescent="0.35">
      <c r="A506" s="28">
        <v>3620.5</v>
      </c>
      <c r="B506" s="29">
        <v>13816275.279999999</v>
      </c>
      <c r="C506" s="29">
        <v>15711275.279999999</v>
      </c>
      <c r="D506" s="29">
        <v>106232.12</v>
      </c>
      <c r="E506" s="30">
        <v>502</v>
      </c>
      <c r="G506" s="31">
        <f t="shared" si="14"/>
        <v>15711275.279999999</v>
      </c>
      <c r="H506" s="32">
        <f t="shared" si="15"/>
        <v>3620.5</v>
      </c>
    </row>
    <row r="507" spans="1:8" x14ac:dyDescent="0.35">
      <c r="A507" s="28">
        <v>3621</v>
      </c>
      <c r="B507" s="29">
        <v>13869467.119999999</v>
      </c>
      <c r="C507" s="29">
        <v>15764467.119999999</v>
      </c>
      <c r="D507" s="29">
        <v>106535.25</v>
      </c>
      <c r="E507" s="30">
        <v>503</v>
      </c>
      <c r="G507" s="31">
        <f t="shared" si="14"/>
        <v>15764467.119999999</v>
      </c>
      <c r="H507" s="32">
        <f t="shared" si="15"/>
        <v>3621</v>
      </c>
    </row>
    <row r="508" spans="1:8" x14ac:dyDescent="0.35">
      <c r="A508" s="28">
        <v>3621.5</v>
      </c>
      <c r="B508" s="29">
        <v>13922810.529999999</v>
      </c>
      <c r="C508" s="29">
        <v>15817810.529999999</v>
      </c>
      <c r="D508" s="29">
        <v>106838.37</v>
      </c>
      <c r="E508" s="30">
        <v>504</v>
      </c>
      <c r="G508" s="31">
        <f t="shared" si="14"/>
        <v>15817810.529999999</v>
      </c>
      <c r="H508" s="32">
        <f t="shared" si="15"/>
        <v>3621.5</v>
      </c>
    </row>
    <row r="509" spans="1:8" x14ac:dyDescent="0.35">
      <c r="A509" s="28">
        <v>3622</v>
      </c>
      <c r="B509" s="29">
        <v>13976305.5</v>
      </c>
      <c r="C509" s="29">
        <v>15871305.5</v>
      </c>
      <c r="D509" s="29">
        <v>107141.5</v>
      </c>
      <c r="E509" s="30">
        <v>505</v>
      </c>
      <c r="G509" s="31">
        <f t="shared" si="14"/>
        <v>15871305.5</v>
      </c>
      <c r="H509" s="32">
        <f t="shared" si="15"/>
        <v>3622</v>
      </c>
    </row>
    <row r="510" spans="1:8" x14ac:dyDescent="0.35">
      <c r="A510" s="28">
        <v>3622.5</v>
      </c>
      <c r="B510" s="29">
        <v>14029952.029999999</v>
      </c>
      <c r="C510" s="29">
        <v>15924952.029999999</v>
      </c>
      <c r="D510" s="29">
        <v>107444.62</v>
      </c>
      <c r="E510" s="30">
        <v>506</v>
      </c>
      <c r="G510" s="31">
        <f t="shared" si="14"/>
        <v>15924952.029999999</v>
      </c>
      <c r="H510" s="32">
        <f t="shared" si="15"/>
        <v>3622.5</v>
      </c>
    </row>
    <row r="511" spans="1:8" x14ac:dyDescent="0.35">
      <c r="A511" s="28">
        <v>3623</v>
      </c>
      <c r="B511" s="29">
        <v>14083750.119999999</v>
      </c>
      <c r="C511" s="29">
        <v>15978750.119999999</v>
      </c>
      <c r="D511" s="29">
        <v>107747.75</v>
      </c>
      <c r="E511" s="30">
        <v>507</v>
      </c>
      <c r="G511" s="31">
        <f t="shared" si="14"/>
        <v>15978750.119999999</v>
      </c>
      <c r="H511" s="32">
        <f t="shared" si="15"/>
        <v>3623</v>
      </c>
    </row>
    <row r="512" spans="1:8" x14ac:dyDescent="0.35">
      <c r="A512" s="28">
        <v>3623.5</v>
      </c>
      <c r="B512" s="29">
        <v>14137699.779999999</v>
      </c>
      <c r="C512" s="29">
        <v>16032699.779999999</v>
      </c>
      <c r="D512" s="29">
        <v>108050.87</v>
      </c>
      <c r="E512" s="30">
        <v>508</v>
      </c>
      <c r="G512" s="31">
        <f t="shared" si="14"/>
        <v>16032699.779999999</v>
      </c>
      <c r="H512" s="32">
        <f t="shared" si="15"/>
        <v>3623.5</v>
      </c>
    </row>
    <row r="513" spans="1:8" x14ac:dyDescent="0.35">
      <c r="A513" s="28">
        <v>3624</v>
      </c>
      <c r="B513" s="29">
        <v>14191801</v>
      </c>
      <c r="C513" s="29">
        <v>16086801</v>
      </c>
      <c r="D513" s="29">
        <v>108354</v>
      </c>
      <c r="E513" s="30">
        <v>509</v>
      </c>
      <c r="G513" s="31">
        <f t="shared" si="14"/>
        <v>16086801</v>
      </c>
      <c r="H513" s="32">
        <f t="shared" si="15"/>
        <v>3624</v>
      </c>
    </row>
    <row r="514" spans="1:8" x14ac:dyDescent="0.35">
      <c r="A514" s="28">
        <v>3624.5</v>
      </c>
      <c r="B514" s="29">
        <v>14246053.779999999</v>
      </c>
      <c r="C514" s="29">
        <v>16141053.779999999</v>
      </c>
      <c r="D514" s="29">
        <v>108657.12</v>
      </c>
      <c r="E514" s="30">
        <v>510</v>
      </c>
      <c r="G514" s="31">
        <f t="shared" si="14"/>
        <v>16141053.779999999</v>
      </c>
      <c r="H514" s="32">
        <f t="shared" si="15"/>
        <v>3624.5</v>
      </c>
    </row>
    <row r="515" spans="1:8" x14ac:dyDescent="0.35">
      <c r="A515" s="28">
        <v>3625</v>
      </c>
      <c r="B515" s="29">
        <v>14300458.119999999</v>
      </c>
      <c r="C515" s="29">
        <v>16195458.119999999</v>
      </c>
      <c r="D515" s="29">
        <v>108960.25</v>
      </c>
      <c r="E515" s="30">
        <v>511</v>
      </c>
      <c r="G515" s="31">
        <f t="shared" si="14"/>
        <v>16195458.119999999</v>
      </c>
      <c r="H515" s="32">
        <f t="shared" si="15"/>
        <v>3625</v>
      </c>
    </row>
    <row r="516" spans="1:8" x14ac:dyDescent="0.35">
      <c r="A516" s="28">
        <v>3625.5</v>
      </c>
      <c r="B516" s="29">
        <v>14355014.029999999</v>
      </c>
      <c r="C516" s="29">
        <v>16250014.029999999</v>
      </c>
      <c r="D516" s="29">
        <v>109263.37</v>
      </c>
      <c r="E516" s="30">
        <v>512</v>
      </c>
      <c r="G516" s="31">
        <f t="shared" si="14"/>
        <v>16250014.029999999</v>
      </c>
      <c r="H516" s="32">
        <f t="shared" si="15"/>
        <v>3625.5</v>
      </c>
    </row>
    <row r="517" spans="1:8" x14ac:dyDescent="0.35">
      <c r="A517" s="28">
        <v>3626</v>
      </c>
      <c r="B517" s="29">
        <v>14409721.5</v>
      </c>
      <c r="C517" s="29">
        <v>16304721.5</v>
      </c>
      <c r="D517" s="29">
        <v>109566.5</v>
      </c>
      <c r="E517" s="30">
        <v>513</v>
      </c>
      <c r="G517" s="31">
        <f t="shared" si="14"/>
        <v>16304721.5</v>
      </c>
      <c r="H517" s="32">
        <f t="shared" si="15"/>
        <v>3626</v>
      </c>
    </row>
    <row r="518" spans="1:8" x14ac:dyDescent="0.35">
      <c r="A518" s="28">
        <v>3626.5</v>
      </c>
      <c r="B518" s="29">
        <v>14464580.529999999</v>
      </c>
      <c r="C518" s="29">
        <v>16359580.529999999</v>
      </c>
      <c r="D518" s="29">
        <v>109869.62</v>
      </c>
      <c r="E518" s="30">
        <v>514</v>
      </c>
      <c r="G518" s="31">
        <f t="shared" ref="G518:G581" si="16">C518</f>
        <v>16359580.529999999</v>
      </c>
      <c r="H518" s="32">
        <f t="shared" ref="H518:H581" si="17">A518</f>
        <v>3626.5</v>
      </c>
    </row>
    <row r="519" spans="1:8" x14ac:dyDescent="0.35">
      <c r="A519" s="28">
        <v>3627</v>
      </c>
      <c r="B519" s="29">
        <v>14519591.119999999</v>
      </c>
      <c r="C519" s="29">
        <v>16414591.119999999</v>
      </c>
      <c r="D519" s="29">
        <v>110172.75</v>
      </c>
      <c r="E519" s="30">
        <v>515</v>
      </c>
      <c r="G519" s="31">
        <f t="shared" si="16"/>
        <v>16414591.119999999</v>
      </c>
      <c r="H519" s="32">
        <f t="shared" si="17"/>
        <v>3627</v>
      </c>
    </row>
    <row r="520" spans="1:8" x14ac:dyDescent="0.35">
      <c r="A520" s="28">
        <v>3627.5</v>
      </c>
      <c r="B520" s="29">
        <v>14574753.279999999</v>
      </c>
      <c r="C520" s="29">
        <v>16469753.279999999</v>
      </c>
      <c r="D520" s="29">
        <v>110475.87</v>
      </c>
      <c r="E520" s="30">
        <v>516</v>
      </c>
      <c r="G520" s="31">
        <f t="shared" si="16"/>
        <v>16469753.279999999</v>
      </c>
      <c r="H520" s="32">
        <f t="shared" si="17"/>
        <v>3627.5</v>
      </c>
    </row>
    <row r="521" spans="1:8" x14ac:dyDescent="0.35">
      <c r="A521" s="28">
        <v>3628</v>
      </c>
      <c r="B521" s="29">
        <v>14630067</v>
      </c>
      <c r="C521" s="29">
        <v>16525067</v>
      </c>
      <c r="D521" s="29">
        <v>110779</v>
      </c>
      <c r="E521" s="30">
        <v>517</v>
      </c>
      <c r="G521" s="31">
        <f t="shared" si="16"/>
        <v>16525067</v>
      </c>
      <c r="H521" s="32">
        <f t="shared" si="17"/>
        <v>3628</v>
      </c>
    </row>
    <row r="522" spans="1:8" x14ac:dyDescent="0.35">
      <c r="A522" s="28">
        <v>3628.5</v>
      </c>
      <c r="B522" s="29">
        <v>14685532.279999999</v>
      </c>
      <c r="C522" s="29">
        <v>16580532.279999999</v>
      </c>
      <c r="D522" s="29">
        <v>111082.12</v>
      </c>
      <c r="E522" s="30">
        <v>518</v>
      </c>
      <c r="G522" s="31">
        <f t="shared" si="16"/>
        <v>16580532.279999999</v>
      </c>
      <c r="H522" s="32">
        <f t="shared" si="17"/>
        <v>3628.5</v>
      </c>
    </row>
    <row r="523" spans="1:8" x14ac:dyDescent="0.35">
      <c r="A523" s="28">
        <v>3629</v>
      </c>
      <c r="B523" s="29">
        <v>14741149.119999999</v>
      </c>
      <c r="C523" s="29">
        <v>16636149.119999999</v>
      </c>
      <c r="D523" s="29">
        <v>111385.25</v>
      </c>
      <c r="E523" s="30">
        <v>519</v>
      </c>
      <c r="G523" s="31">
        <f t="shared" si="16"/>
        <v>16636149.119999999</v>
      </c>
      <c r="H523" s="32">
        <f t="shared" si="17"/>
        <v>3629</v>
      </c>
    </row>
    <row r="524" spans="1:8" x14ac:dyDescent="0.35">
      <c r="A524" s="28">
        <v>3629.5</v>
      </c>
      <c r="B524" s="29">
        <v>14796917.529999999</v>
      </c>
      <c r="C524" s="29">
        <v>16691917.529999999</v>
      </c>
      <c r="D524" s="29">
        <v>111688.37</v>
      </c>
      <c r="E524" s="30">
        <v>520</v>
      </c>
      <c r="G524" s="31">
        <f t="shared" si="16"/>
        <v>16691917.529999999</v>
      </c>
      <c r="H524" s="32">
        <f t="shared" si="17"/>
        <v>3629.5</v>
      </c>
    </row>
    <row r="525" spans="1:8" x14ac:dyDescent="0.35">
      <c r="A525" s="28">
        <v>3630</v>
      </c>
      <c r="B525" s="29">
        <v>14852837.5</v>
      </c>
      <c r="C525" s="29">
        <v>16747837.5</v>
      </c>
      <c r="D525" s="29">
        <v>111991.5</v>
      </c>
      <c r="E525" s="30">
        <v>521</v>
      </c>
      <c r="G525" s="31">
        <f t="shared" si="16"/>
        <v>16747837.5</v>
      </c>
      <c r="H525" s="32">
        <f t="shared" si="17"/>
        <v>3630</v>
      </c>
    </row>
    <row r="526" spans="1:8" x14ac:dyDescent="0.35">
      <c r="A526" s="28">
        <v>3630.5</v>
      </c>
      <c r="B526" s="29">
        <v>14908909.029999999</v>
      </c>
      <c r="C526" s="29">
        <v>16803909.030000001</v>
      </c>
      <c r="D526" s="29">
        <v>112294.62</v>
      </c>
      <c r="E526" s="30">
        <v>522</v>
      </c>
      <c r="G526" s="31">
        <f t="shared" si="16"/>
        <v>16803909.030000001</v>
      </c>
      <c r="H526" s="32">
        <f t="shared" si="17"/>
        <v>3630.5</v>
      </c>
    </row>
    <row r="527" spans="1:8" x14ac:dyDescent="0.35">
      <c r="A527" s="28">
        <v>3631</v>
      </c>
      <c r="B527" s="29">
        <v>14965132.119999999</v>
      </c>
      <c r="C527" s="29">
        <v>16860132.119999997</v>
      </c>
      <c r="D527" s="29">
        <v>112597.75</v>
      </c>
      <c r="E527" s="30">
        <v>523</v>
      </c>
      <c r="G527" s="31">
        <f t="shared" si="16"/>
        <v>16860132.119999997</v>
      </c>
      <c r="H527" s="32">
        <f t="shared" si="17"/>
        <v>3631</v>
      </c>
    </row>
    <row r="528" spans="1:8" x14ac:dyDescent="0.35">
      <c r="A528" s="28">
        <v>3631.5</v>
      </c>
      <c r="B528" s="29">
        <v>15021506.779999999</v>
      </c>
      <c r="C528" s="29">
        <v>16916506.780000001</v>
      </c>
      <c r="D528" s="29">
        <v>112900.87</v>
      </c>
      <c r="E528" s="30">
        <v>524</v>
      </c>
      <c r="G528" s="31">
        <f t="shared" si="16"/>
        <v>16916506.780000001</v>
      </c>
      <c r="H528" s="32">
        <f t="shared" si="17"/>
        <v>3631.5</v>
      </c>
    </row>
    <row r="529" spans="1:8" x14ac:dyDescent="0.35">
      <c r="A529" s="28">
        <v>3632</v>
      </c>
      <c r="B529" s="29">
        <v>15078033</v>
      </c>
      <c r="C529" s="29">
        <v>16973033</v>
      </c>
      <c r="D529" s="29">
        <v>113204</v>
      </c>
      <c r="E529" s="30">
        <v>525</v>
      </c>
      <c r="G529" s="31">
        <f t="shared" si="16"/>
        <v>16973033</v>
      </c>
      <c r="H529" s="32">
        <f t="shared" si="17"/>
        <v>3632</v>
      </c>
    </row>
    <row r="530" spans="1:8" x14ac:dyDescent="0.35">
      <c r="A530" s="28">
        <v>3632.5</v>
      </c>
      <c r="B530" s="29">
        <v>15134710.779999999</v>
      </c>
      <c r="C530" s="29">
        <v>17029710.780000001</v>
      </c>
      <c r="D530" s="29">
        <v>113507.12</v>
      </c>
      <c r="E530" s="30">
        <v>526</v>
      </c>
      <c r="G530" s="31">
        <f t="shared" si="16"/>
        <v>17029710.780000001</v>
      </c>
      <c r="H530" s="32">
        <f t="shared" si="17"/>
        <v>3632.5</v>
      </c>
    </row>
    <row r="531" spans="1:8" x14ac:dyDescent="0.35">
      <c r="A531" s="28">
        <v>3633</v>
      </c>
      <c r="B531" s="29">
        <v>15191540.119999999</v>
      </c>
      <c r="C531" s="29">
        <v>17086540.119999997</v>
      </c>
      <c r="D531" s="29">
        <v>113810.25</v>
      </c>
      <c r="E531" s="30">
        <v>527</v>
      </c>
      <c r="G531" s="31">
        <f t="shared" si="16"/>
        <v>17086540.119999997</v>
      </c>
      <c r="H531" s="32">
        <f t="shared" si="17"/>
        <v>3633</v>
      </c>
    </row>
    <row r="532" spans="1:8" x14ac:dyDescent="0.35">
      <c r="A532" s="28">
        <v>3633.5</v>
      </c>
      <c r="B532" s="29">
        <v>15248521.029999999</v>
      </c>
      <c r="C532" s="29">
        <v>17143521.030000001</v>
      </c>
      <c r="D532" s="29">
        <v>114113.37</v>
      </c>
      <c r="E532" s="30">
        <v>528</v>
      </c>
      <c r="G532" s="31">
        <f t="shared" si="16"/>
        <v>17143521.030000001</v>
      </c>
      <c r="H532" s="32">
        <f t="shared" si="17"/>
        <v>3633.5</v>
      </c>
    </row>
    <row r="533" spans="1:8" x14ac:dyDescent="0.35">
      <c r="A533" s="28">
        <v>3634</v>
      </c>
      <c r="B533" s="29">
        <v>15305653.5</v>
      </c>
      <c r="C533" s="29">
        <v>17200653.5</v>
      </c>
      <c r="D533" s="29">
        <v>114416.5</v>
      </c>
      <c r="E533" s="30">
        <v>529</v>
      </c>
      <c r="G533" s="31">
        <f t="shared" si="16"/>
        <v>17200653.5</v>
      </c>
      <c r="H533" s="32">
        <f t="shared" si="17"/>
        <v>3634</v>
      </c>
    </row>
    <row r="534" spans="1:8" x14ac:dyDescent="0.35">
      <c r="A534" s="28">
        <v>3634.5</v>
      </c>
      <c r="B534" s="29">
        <v>15362937.529999999</v>
      </c>
      <c r="C534" s="29">
        <v>17257937.530000001</v>
      </c>
      <c r="D534" s="29">
        <v>114719.62</v>
      </c>
      <c r="E534" s="30">
        <v>530</v>
      </c>
      <c r="G534" s="31">
        <f t="shared" si="16"/>
        <v>17257937.530000001</v>
      </c>
      <c r="H534" s="32">
        <f t="shared" si="17"/>
        <v>3634.5</v>
      </c>
    </row>
    <row r="535" spans="1:8" x14ac:dyDescent="0.35">
      <c r="A535" s="28">
        <v>3635</v>
      </c>
      <c r="B535" s="29">
        <v>15420373.119999999</v>
      </c>
      <c r="C535" s="29">
        <v>17315373.119999997</v>
      </c>
      <c r="D535" s="29">
        <v>115022.75</v>
      </c>
      <c r="E535" s="30">
        <v>531</v>
      </c>
      <c r="G535" s="31">
        <f t="shared" si="16"/>
        <v>17315373.119999997</v>
      </c>
      <c r="H535" s="32">
        <f t="shared" si="17"/>
        <v>3635</v>
      </c>
    </row>
    <row r="536" spans="1:8" x14ac:dyDescent="0.35">
      <c r="A536" s="28">
        <v>3635.5</v>
      </c>
      <c r="B536" s="29">
        <v>15477960.279999999</v>
      </c>
      <c r="C536" s="29">
        <v>17372960.280000001</v>
      </c>
      <c r="D536" s="29">
        <v>115325.87</v>
      </c>
      <c r="E536" s="30">
        <v>532</v>
      </c>
      <c r="G536" s="31">
        <f t="shared" si="16"/>
        <v>17372960.280000001</v>
      </c>
      <c r="H536" s="32">
        <f t="shared" si="17"/>
        <v>3635.5</v>
      </c>
    </row>
    <row r="537" spans="1:8" x14ac:dyDescent="0.35">
      <c r="A537" s="28">
        <v>3636</v>
      </c>
      <c r="B537" s="29">
        <v>15535699</v>
      </c>
      <c r="C537" s="29">
        <v>17430699</v>
      </c>
      <c r="D537" s="29">
        <v>115629</v>
      </c>
      <c r="E537" s="30">
        <v>533</v>
      </c>
      <c r="G537" s="31">
        <f t="shared" si="16"/>
        <v>17430699</v>
      </c>
      <c r="H537" s="32">
        <f t="shared" si="17"/>
        <v>3636</v>
      </c>
    </row>
    <row r="538" spans="1:8" x14ac:dyDescent="0.35">
      <c r="A538" s="28">
        <v>3636.5</v>
      </c>
      <c r="B538" s="29">
        <v>15593589.279999999</v>
      </c>
      <c r="C538" s="29">
        <v>17488589.280000001</v>
      </c>
      <c r="D538" s="29">
        <v>115932.12</v>
      </c>
      <c r="E538" s="30">
        <v>534</v>
      </c>
      <c r="G538" s="31">
        <f t="shared" si="16"/>
        <v>17488589.280000001</v>
      </c>
      <c r="H538" s="32">
        <f t="shared" si="17"/>
        <v>3636.5</v>
      </c>
    </row>
    <row r="539" spans="1:8" x14ac:dyDescent="0.35">
      <c r="A539" s="28">
        <v>3637</v>
      </c>
      <c r="B539" s="29">
        <v>15651631.119999999</v>
      </c>
      <c r="C539" s="29">
        <v>17546631.119999997</v>
      </c>
      <c r="D539" s="29">
        <v>116235.25</v>
      </c>
      <c r="E539" s="30">
        <v>535</v>
      </c>
      <c r="G539" s="31">
        <f t="shared" si="16"/>
        <v>17546631.119999997</v>
      </c>
      <c r="H539" s="32">
        <f t="shared" si="17"/>
        <v>3637</v>
      </c>
    </row>
    <row r="540" spans="1:8" x14ac:dyDescent="0.35">
      <c r="A540" s="28">
        <v>3637.5</v>
      </c>
      <c r="B540" s="29">
        <v>15709824.529999999</v>
      </c>
      <c r="C540" s="29">
        <v>17604824.530000001</v>
      </c>
      <c r="D540" s="29">
        <v>116538.37</v>
      </c>
      <c r="E540" s="30">
        <v>536</v>
      </c>
      <c r="G540" s="31">
        <f t="shared" si="16"/>
        <v>17604824.530000001</v>
      </c>
      <c r="H540" s="32">
        <f t="shared" si="17"/>
        <v>3637.5</v>
      </c>
    </row>
    <row r="541" spans="1:8" x14ac:dyDescent="0.35">
      <c r="A541" s="28">
        <v>3638</v>
      </c>
      <c r="B541" s="29">
        <v>15768169.5</v>
      </c>
      <c r="C541" s="29">
        <v>17663169.5</v>
      </c>
      <c r="D541" s="29">
        <v>116841.5</v>
      </c>
      <c r="E541" s="30">
        <v>537</v>
      </c>
      <c r="G541" s="31">
        <f t="shared" si="16"/>
        <v>17663169.5</v>
      </c>
      <c r="H541" s="32">
        <f t="shared" si="17"/>
        <v>3638</v>
      </c>
    </row>
    <row r="542" spans="1:8" x14ac:dyDescent="0.35">
      <c r="A542" s="28">
        <v>3638.5</v>
      </c>
      <c r="B542" s="29">
        <v>15826666.029999999</v>
      </c>
      <c r="C542" s="29">
        <v>17721666.030000001</v>
      </c>
      <c r="D542" s="29">
        <v>117144.62</v>
      </c>
      <c r="E542" s="30">
        <v>538</v>
      </c>
      <c r="G542" s="31">
        <f t="shared" si="16"/>
        <v>17721666.030000001</v>
      </c>
      <c r="H542" s="32">
        <f t="shared" si="17"/>
        <v>3638.5</v>
      </c>
    </row>
    <row r="543" spans="1:8" x14ac:dyDescent="0.35">
      <c r="A543" s="28">
        <v>3639</v>
      </c>
      <c r="B543" s="29">
        <v>15885314.119999999</v>
      </c>
      <c r="C543" s="29">
        <v>17780314.119999997</v>
      </c>
      <c r="D543" s="29">
        <v>117447.75</v>
      </c>
      <c r="E543" s="30">
        <v>539</v>
      </c>
      <c r="G543" s="31">
        <f t="shared" si="16"/>
        <v>17780314.119999997</v>
      </c>
      <c r="H543" s="32">
        <f t="shared" si="17"/>
        <v>3639</v>
      </c>
    </row>
    <row r="544" spans="1:8" x14ac:dyDescent="0.35">
      <c r="A544" s="28">
        <v>3639.5</v>
      </c>
      <c r="B544" s="29">
        <v>15944113.779999999</v>
      </c>
      <c r="C544" s="29">
        <v>17839113.780000001</v>
      </c>
      <c r="D544" s="29">
        <v>117750.87</v>
      </c>
      <c r="E544" s="30">
        <v>540</v>
      </c>
      <c r="G544" s="31">
        <f t="shared" si="16"/>
        <v>17839113.780000001</v>
      </c>
      <c r="H544" s="32">
        <f t="shared" si="17"/>
        <v>3639.5</v>
      </c>
    </row>
    <row r="545" spans="1:8" x14ac:dyDescent="0.35">
      <c r="A545" s="28">
        <v>3640</v>
      </c>
      <c r="B545" s="29">
        <v>16003065</v>
      </c>
      <c r="C545" s="29">
        <v>17898065</v>
      </c>
      <c r="D545" s="29">
        <v>118054</v>
      </c>
      <c r="E545" s="30">
        <v>541</v>
      </c>
      <c r="G545" s="31">
        <f t="shared" si="16"/>
        <v>17898065</v>
      </c>
      <c r="H545" s="32">
        <f t="shared" si="17"/>
        <v>3640</v>
      </c>
    </row>
    <row r="546" spans="1:8" x14ac:dyDescent="0.35">
      <c r="A546" s="28">
        <v>3640.5</v>
      </c>
      <c r="B546" s="29">
        <v>16062172.279999999</v>
      </c>
      <c r="C546" s="29">
        <v>17957172.280000001</v>
      </c>
      <c r="D546" s="29">
        <v>118375.12</v>
      </c>
      <c r="E546" s="30">
        <v>542</v>
      </c>
      <c r="G546" s="31">
        <f t="shared" si="16"/>
        <v>17957172.280000001</v>
      </c>
      <c r="H546" s="32">
        <f t="shared" si="17"/>
        <v>3640.5</v>
      </c>
    </row>
    <row r="547" spans="1:8" x14ac:dyDescent="0.35">
      <c r="A547" s="28">
        <v>3641</v>
      </c>
      <c r="B547" s="29">
        <v>16121440.119999999</v>
      </c>
      <c r="C547" s="29">
        <v>18016440.119999997</v>
      </c>
      <c r="D547" s="29">
        <v>118696.25</v>
      </c>
      <c r="E547" s="30">
        <v>543</v>
      </c>
      <c r="G547" s="31">
        <f t="shared" si="16"/>
        <v>18016440.119999997</v>
      </c>
      <c r="H547" s="32">
        <f t="shared" si="17"/>
        <v>3641</v>
      </c>
    </row>
    <row r="548" spans="1:8" x14ac:dyDescent="0.35">
      <c r="A548" s="28">
        <v>3641.5</v>
      </c>
      <c r="B548" s="29">
        <v>16180868.529999999</v>
      </c>
      <c r="C548" s="29">
        <v>18075868.530000001</v>
      </c>
      <c r="D548" s="29">
        <v>119017.37</v>
      </c>
      <c r="E548" s="30">
        <v>544</v>
      </c>
      <c r="G548" s="31">
        <f t="shared" si="16"/>
        <v>18075868.530000001</v>
      </c>
      <c r="H548" s="32">
        <f t="shared" si="17"/>
        <v>3641.5</v>
      </c>
    </row>
    <row r="549" spans="1:8" x14ac:dyDescent="0.35">
      <c r="A549" s="28">
        <v>3642</v>
      </c>
      <c r="B549" s="29">
        <v>16240457.5</v>
      </c>
      <c r="C549" s="29">
        <v>18135457.5</v>
      </c>
      <c r="D549" s="29">
        <v>119338.5</v>
      </c>
      <c r="E549" s="30">
        <v>545</v>
      </c>
      <c r="G549" s="31">
        <f t="shared" si="16"/>
        <v>18135457.5</v>
      </c>
      <c r="H549" s="32">
        <f t="shared" si="17"/>
        <v>3642</v>
      </c>
    </row>
    <row r="550" spans="1:8" x14ac:dyDescent="0.35">
      <c r="A550" s="28">
        <v>3642.5</v>
      </c>
      <c r="B550" s="29">
        <v>16300207.029999999</v>
      </c>
      <c r="C550" s="29">
        <v>18195207.030000001</v>
      </c>
      <c r="D550" s="29">
        <v>119659.62</v>
      </c>
      <c r="E550" s="30">
        <v>546</v>
      </c>
      <c r="G550" s="31">
        <f t="shared" si="16"/>
        <v>18195207.030000001</v>
      </c>
      <c r="H550" s="32">
        <f t="shared" si="17"/>
        <v>3642.5</v>
      </c>
    </row>
    <row r="551" spans="1:8" x14ac:dyDescent="0.35">
      <c r="A551" s="28">
        <v>3643</v>
      </c>
      <c r="B551" s="29">
        <v>16360117.119999999</v>
      </c>
      <c r="C551" s="29">
        <v>18255117.119999997</v>
      </c>
      <c r="D551" s="29">
        <v>119980.75</v>
      </c>
      <c r="E551" s="30">
        <v>547</v>
      </c>
      <c r="G551" s="31">
        <f t="shared" si="16"/>
        <v>18255117.119999997</v>
      </c>
      <c r="H551" s="32">
        <f t="shared" si="17"/>
        <v>3643</v>
      </c>
    </row>
    <row r="552" spans="1:8" x14ac:dyDescent="0.35">
      <c r="A552" s="28">
        <v>3643.5</v>
      </c>
      <c r="B552" s="29">
        <v>16420187.779999999</v>
      </c>
      <c r="C552" s="29">
        <v>18315187.780000001</v>
      </c>
      <c r="D552" s="29">
        <v>120301.87</v>
      </c>
      <c r="E552" s="30">
        <v>548</v>
      </c>
      <c r="G552" s="31">
        <f t="shared" si="16"/>
        <v>18315187.780000001</v>
      </c>
      <c r="H552" s="32">
        <f t="shared" si="17"/>
        <v>3643.5</v>
      </c>
    </row>
    <row r="553" spans="1:8" x14ac:dyDescent="0.35">
      <c r="A553" s="28">
        <v>3644</v>
      </c>
      <c r="B553" s="29">
        <v>16480419</v>
      </c>
      <c r="C553" s="29">
        <v>18375419</v>
      </c>
      <c r="D553" s="29">
        <v>120623</v>
      </c>
      <c r="E553" s="30">
        <v>549</v>
      </c>
      <c r="G553" s="31">
        <f t="shared" si="16"/>
        <v>18375419</v>
      </c>
      <c r="H553" s="32">
        <f t="shared" si="17"/>
        <v>3644</v>
      </c>
    </row>
    <row r="554" spans="1:8" x14ac:dyDescent="0.35">
      <c r="A554" s="28">
        <v>3644.5</v>
      </c>
      <c r="B554" s="29">
        <v>16540810.779999999</v>
      </c>
      <c r="C554" s="29">
        <v>18435810.780000001</v>
      </c>
      <c r="D554" s="29">
        <v>120944.12</v>
      </c>
      <c r="E554" s="30">
        <v>550</v>
      </c>
      <c r="G554" s="31">
        <f t="shared" si="16"/>
        <v>18435810.780000001</v>
      </c>
      <c r="H554" s="32">
        <f t="shared" si="17"/>
        <v>3644.5</v>
      </c>
    </row>
    <row r="555" spans="1:8" x14ac:dyDescent="0.35">
      <c r="A555" s="28">
        <v>3645</v>
      </c>
      <c r="B555" s="29">
        <v>16601363.119999999</v>
      </c>
      <c r="C555" s="29">
        <v>18496363.119999997</v>
      </c>
      <c r="D555" s="29">
        <v>121265.25</v>
      </c>
      <c r="E555" s="30">
        <v>551</v>
      </c>
      <c r="G555" s="31">
        <f t="shared" si="16"/>
        <v>18496363.119999997</v>
      </c>
      <c r="H555" s="32">
        <f t="shared" si="17"/>
        <v>3645</v>
      </c>
    </row>
    <row r="556" spans="1:8" x14ac:dyDescent="0.35">
      <c r="A556" s="28">
        <v>3645.5</v>
      </c>
      <c r="B556" s="29">
        <v>16662076.029999999</v>
      </c>
      <c r="C556" s="29">
        <v>18557076.030000001</v>
      </c>
      <c r="D556" s="29">
        <v>121586.37</v>
      </c>
      <c r="E556" s="30">
        <v>552</v>
      </c>
      <c r="G556" s="31">
        <f t="shared" si="16"/>
        <v>18557076.030000001</v>
      </c>
      <c r="H556" s="32">
        <f t="shared" si="17"/>
        <v>3645.5</v>
      </c>
    </row>
    <row r="557" spans="1:8" x14ac:dyDescent="0.35">
      <c r="A557" s="28">
        <v>3646</v>
      </c>
      <c r="B557" s="29">
        <v>16722949.5</v>
      </c>
      <c r="C557" s="29">
        <v>18617949.5</v>
      </c>
      <c r="D557" s="29">
        <v>121907.5</v>
      </c>
      <c r="E557" s="30">
        <v>553</v>
      </c>
      <c r="G557" s="31">
        <f t="shared" si="16"/>
        <v>18617949.5</v>
      </c>
      <c r="H557" s="32">
        <f t="shared" si="17"/>
        <v>3646</v>
      </c>
    </row>
    <row r="558" spans="1:8" x14ac:dyDescent="0.35">
      <c r="A558" s="28">
        <v>3646.5</v>
      </c>
      <c r="B558" s="29">
        <v>16783983.530000001</v>
      </c>
      <c r="C558" s="29">
        <v>18678983.530000001</v>
      </c>
      <c r="D558" s="29">
        <v>122228.62</v>
      </c>
      <c r="E558" s="30">
        <v>554</v>
      </c>
      <c r="G558" s="31">
        <f t="shared" si="16"/>
        <v>18678983.530000001</v>
      </c>
      <c r="H558" s="32">
        <f t="shared" si="17"/>
        <v>3646.5</v>
      </c>
    </row>
    <row r="559" spans="1:8" x14ac:dyDescent="0.35">
      <c r="A559" s="28">
        <v>3647</v>
      </c>
      <c r="B559" s="29">
        <v>16845178.120000001</v>
      </c>
      <c r="C559" s="29">
        <v>18740178.120000001</v>
      </c>
      <c r="D559" s="29">
        <v>122549.75</v>
      </c>
      <c r="E559" s="30">
        <v>555</v>
      </c>
      <c r="G559" s="31">
        <f t="shared" si="16"/>
        <v>18740178.120000001</v>
      </c>
      <c r="H559" s="32">
        <f t="shared" si="17"/>
        <v>3647</v>
      </c>
    </row>
    <row r="560" spans="1:8" x14ac:dyDescent="0.35">
      <c r="A560" s="28">
        <v>3647.5</v>
      </c>
      <c r="B560" s="29">
        <v>16906533.280000001</v>
      </c>
      <c r="C560" s="29">
        <v>18801533.280000001</v>
      </c>
      <c r="D560" s="29">
        <v>122870.87</v>
      </c>
      <c r="E560" s="30">
        <v>556</v>
      </c>
      <c r="G560" s="31">
        <f t="shared" si="16"/>
        <v>18801533.280000001</v>
      </c>
      <c r="H560" s="32">
        <f t="shared" si="17"/>
        <v>3647.5</v>
      </c>
    </row>
    <row r="561" spans="1:8" x14ac:dyDescent="0.35">
      <c r="A561" s="28">
        <v>3648</v>
      </c>
      <c r="B561" s="29">
        <v>16968049</v>
      </c>
      <c r="C561" s="29">
        <v>18863049</v>
      </c>
      <c r="D561" s="29">
        <v>123192</v>
      </c>
      <c r="E561" s="30">
        <v>557</v>
      </c>
      <c r="G561" s="31">
        <f t="shared" si="16"/>
        <v>18863049</v>
      </c>
      <c r="H561" s="32">
        <f t="shared" si="17"/>
        <v>3648</v>
      </c>
    </row>
    <row r="562" spans="1:8" x14ac:dyDescent="0.35">
      <c r="A562" s="28">
        <v>3648.5</v>
      </c>
      <c r="B562" s="29">
        <v>17029725.280000001</v>
      </c>
      <c r="C562" s="29">
        <v>18924725.280000001</v>
      </c>
      <c r="D562" s="29">
        <v>123513.12</v>
      </c>
      <c r="E562" s="30">
        <v>558</v>
      </c>
      <c r="G562" s="31">
        <f t="shared" si="16"/>
        <v>18924725.280000001</v>
      </c>
      <c r="H562" s="32">
        <f t="shared" si="17"/>
        <v>3648.5</v>
      </c>
    </row>
    <row r="563" spans="1:8" x14ac:dyDescent="0.35">
      <c r="A563" s="28">
        <v>3649</v>
      </c>
      <c r="B563" s="29">
        <v>17091562.120000001</v>
      </c>
      <c r="C563" s="29">
        <v>18986562.120000001</v>
      </c>
      <c r="D563" s="29">
        <v>123834.25</v>
      </c>
      <c r="E563" s="30">
        <v>559</v>
      </c>
      <c r="G563" s="31">
        <f t="shared" si="16"/>
        <v>18986562.120000001</v>
      </c>
      <c r="H563" s="32">
        <f t="shared" si="17"/>
        <v>3649</v>
      </c>
    </row>
    <row r="564" spans="1:8" x14ac:dyDescent="0.35">
      <c r="A564" s="28">
        <v>3649.5</v>
      </c>
      <c r="B564" s="29">
        <v>17153559.530000001</v>
      </c>
      <c r="C564" s="29">
        <v>19048559.530000001</v>
      </c>
      <c r="D564" s="29">
        <v>124155.37</v>
      </c>
      <c r="E564" s="30">
        <v>560</v>
      </c>
      <c r="G564" s="31">
        <f t="shared" si="16"/>
        <v>19048559.530000001</v>
      </c>
      <c r="H564" s="32">
        <f t="shared" si="17"/>
        <v>3649.5</v>
      </c>
    </row>
    <row r="565" spans="1:8" x14ac:dyDescent="0.35">
      <c r="A565" s="28">
        <v>3650</v>
      </c>
      <c r="B565" s="29">
        <v>17215717.5</v>
      </c>
      <c r="C565" s="29">
        <v>19110717.5</v>
      </c>
      <c r="D565" s="29">
        <v>124476.5</v>
      </c>
      <c r="E565" s="30">
        <v>561</v>
      </c>
      <c r="G565" s="31">
        <f t="shared" si="16"/>
        <v>19110717.5</v>
      </c>
      <c r="H565" s="32">
        <f t="shared" si="17"/>
        <v>3650</v>
      </c>
    </row>
    <row r="566" spans="1:8" x14ac:dyDescent="0.35">
      <c r="A566" s="28">
        <v>3650.5</v>
      </c>
      <c r="B566" s="29">
        <v>17278036.030000001</v>
      </c>
      <c r="C566" s="29">
        <v>19173036.030000001</v>
      </c>
      <c r="D566" s="29">
        <v>124797.62</v>
      </c>
      <c r="E566" s="30">
        <v>562</v>
      </c>
      <c r="G566" s="31">
        <f t="shared" si="16"/>
        <v>19173036.030000001</v>
      </c>
      <c r="H566" s="32">
        <f t="shared" si="17"/>
        <v>3650.5</v>
      </c>
    </row>
    <row r="567" spans="1:8" x14ac:dyDescent="0.35">
      <c r="A567" s="28">
        <v>3651</v>
      </c>
      <c r="B567" s="29">
        <v>17340515.120000001</v>
      </c>
      <c r="C567" s="29">
        <v>19235515.120000001</v>
      </c>
      <c r="D567" s="29">
        <v>125118.75</v>
      </c>
      <c r="E567" s="30">
        <v>563</v>
      </c>
      <c r="G567" s="31">
        <f t="shared" si="16"/>
        <v>19235515.120000001</v>
      </c>
      <c r="H567" s="32">
        <f t="shared" si="17"/>
        <v>3651</v>
      </c>
    </row>
    <row r="568" spans="1:8" x14ac:dyDescent="0.35">
      <c r="A568" s="28">
        <v>3651.5</v>
      </c>
      <c r="B568" s="29">
        <v>17403154.780000001</v>
      </c>
      <c r="C568" s="29">
        <v>19298154.780000001</v>
      </c>
      <c r="D568" s="29">
        <v>125439.87</v>
      </c>
      <c r="E568" s="30">
        <v>564</v>
      </c>
      <c r="G568" s="31">
        <f t="shared" si="16"/>
        <v>19298154.780000001</v>
      </c>
      <c r="H568" s="32">
        <f t="shared" si="17"/>
        <v>3651.5</v>
      </c>
    </row>
    <row r="569" spans="1:8" x14ac:dyDescent="0.35">
      <c r="A569" s="28">
        <v>3652</v>
      </c>
      <c r="B569" s="29">
        <v>17465955</v>
      </c>
      <c r="C569" s="29">
        <v>19360955</v>
      </c>
      <c r="D569" s="29">
        <v>125761</v>
      </c>
      <c r="E569" s="30">
        <v>565</v>
      </c>
      <c r="G569" s="31">
        <f t="shared" si="16"/>
        <v>19360955</v>
      </c>
      <c r="H569" s="32">
        <f t="shared" si="17"/>
        <v>3652</v>
      </c>
    </row>
    <row r="570" spans="1:8" x14ac:dyDescent="0.35">
      <c r="A570" s="28">
        <v>3652.5</v>
      </c>
      <c r="B570" s="29">
        <v>17528915.780000001</v>
      </c>
      <c r="C570" s="29">
        <v>19423915.780000001</v>
      </c>
      <c r="D570" s="29">
        <v>126082.12</v>
      </c>
      <c r="E570" s="30">
        <v>566</v>
      </c>
      <c r="G570" s="31">
        <f t="shared" si="16"/>
        <v>19423915.780000001</v>
      </c>
      <c r="H570" s="32">
        <f t="shared" si="17"/>
        <v>3652.5</v>
      </c>
    </row>
    <row r="571" spans="1:8" x14ac:dyDescent="0.35">
      <c r="A571" s="28">
        <v>3653</v>
      </c>
      <c r="B571" s="29">
        <v>17592037.120000001</v>
      </c>
      <c r="C571" s="29">
        <v>19487037.120000001</v>
      </c>
      <c r="D571" s="29">
        <v>126403.25</v>
      </c>
      <c r="E571" s="30">
        <v>567</v>
      </c>
      <c r="G571" s="31">
        <f t="shared" si="16"/>
        <v>19487037.120000001</v>
      </c>
      <c r="H571" s="32">
        <f t="shared" si="17"/>
        <v>3653</v>
      </c>
    </row>
    <row r="572" spans="1:8" x14ac:dyDescent="0.35">
      <c r="A572" s="28">
        <v>3653.5</v>
      </c>
      <c r="B572" s="29">
        <v>17655319.030000001</v>
      </c>
      <c r="C572" s="29">
        <v>19550319.030000001</v>
      </c>
      <c r="D572" s="29">
        <v>126724.37</v>
      </c>
      <c r="E572" s="30">
        <v>568</v>
      </c>
      <c r="G572" s="31">
        <f t="shared" si="16"/>
        <v>19550319.030000001</v>
      </c>
      <c r="H572" s="32">
        <f t="shared" si="17"/>
        <v>3653.5</v>
      </c>
    </row>
    <row r="573" spans="1:8" x14ac:dyDescent="0.35">
      <c r="A573" s="28">
        <v>3654</v>
      </c>
      <c r="B573" s="29">
        <v>17718761.5</v>
      </c>
      <c r="C573" s="29">
        <v>19613761.5</v>
      </c>
      <c r="D573" s="29">
        <v>127045.5</v>
      </c>
      <c r="E573" s="30">
        <v>569</v>
      </c>
      <c r="G573" s="31">
        <f t="shared" si="16"/>
        <v>19613761.5</v>
      </c>
      <c r="H573" s="32">
        <f t="shared" si="17"/>
        <v>3654</v>
      </c>
    </row>
    <row r="574" spans="1:8" x14ac:dyDescent="0.35">
      <c r="A574" s="28">
        <v>3654.5</v>
      </c>
      <c r="B574" s="29">
        <v>17782364.530000001</v>
      </c>
      <c r="C574" s="29">
        <v>19677364.530000001</v>
      </c>
      <c r="D574" s="29">
        <v>127366.62</v>
      </c>
      <c r="E574" s="30">
        <v>570</v>
      </c>
      <c r="G574" s="31">
        <f t="shared" si="16"/>
        <v>19677364.530000001</v>
      </c>
      <c r="H574" s="32">
        <f t="shared" si="17"/>
        <v>3654.5</v>
      </c>
    </row>
    <row r="575" spans="1:8" x14ac:dyDescent="0.35">
      <c r="A575" s="28">
        <v>3655</v>
      </c>
      <c r="B575" s="29">
        <v>17846128.120000001</v>
      </c>
      <c r="C575" s="29">
        <v>19741128.120000001</v>
      </c>
      <c r="D575" s="29">
        <v>127687.75</v>
      </c>
      <c r="E575" s="30">
        <v>571</v>
      </c>
      <c r="G575" s="31">
        <f t="shared" si="16"/>
        <v>19741128.120000001</v>
      </c>
      <c r="H575" s="32">
        <f t="shared" si="17"/>
        <v>3655</v>
      </c>
    </row>
    <row r="576" spans="1:8" x14ac:dyDescent="0.35">
      <c r="A576" s="28">
        <v>3655.5</v>
      </c>
      <c r="B576" s="29">
        <v>17910052.280000001</v>
      </c>
      <c r="C576" s="29">
        <v>19805052.280000001</v>
      </c>
      <c r="D576" s="29">
        <v>128008.87</v>
      </c>
      <c r="E576" s="30">
        <v>572</v>
      </c>
      <c r="G576" s="31">
        <f t="shared" si="16"/>
        <v>19805052.280000001</v>
      </c>
      <c r="H576" s="32">
        <f t="shared" si="17"/>
        <v>3655.5</v>
      </c>
    </row>
    <row r="577" spans="1:8" x14ac:dyDescent="0.35">
      <c r="A577" s="28">
        <v>3656</v>
      </c>
      <c r="B577" s="29">
        <v>17974137</v>
      </c>
      <c r="C577" s="29">
        <v>19869137</v>
      </c>
      <c r="D577" s="29">
        <v>128330</v>
      </c>
      <c r="E577" s="30">
        <v>573</v>
      </c>
      <c r="G577" s="31">
        <f t="shared" si="16"/>
        <v>19869137</v>
      </c>
      <c r="H577" s="32">
        <f t="shared" si="17"/>
        <v>3656</v>
      </c>
    </row>
    <row r="578" spans="1:8" x14ac:dyDescent="0.35">
      <c r="A578" s="28">
        <v>3656.5</v>
      </c>
      <c r="B578" s="29">
        <v>18038382.280000001</v>
      </c>
      <c r="C578" s="29">
        <v>19933382.280000001</v>
      </c>
      <c r="D578" s="29">
        <v>128651.12</v>
      </c>
      <c r="E578" s="30">
        <v>574</v>
      </c>
      <c r="G578" s="31">
        <f t="shared" si="16"/>
        <v>19933382.280000001</v>
      </c>
      <c r="H578" s="32">
        <f t="shared" si="17"/>
        <v>3656.5</v>
      </c>
    </row>
    <row r="579" spans="1:8" x14ac:dyDescent="0.35">
      <c r="A579" s="28">
        <v>3657</v>
      </c>
      <c r="B579" s="29">
        <v>18102788.120000001</v>
      </c>
      <c r="C579" s="29">
        <v>19997788.120000001</v>
      </c>
      <c r="D579" s="29">
        <v>128972.25</v>
      </c>
      <c r="E579" s="30">
        <v>575</v>
      </c>
      <c r="G579" s="31">
        <f t="shared" si="16"/>
        <v>19997788.120000001</v>
      </c>
      <c r="H579" s="32">
        <f t="shared" si="17"/>
        <v>3657</v>
      </c>
    </row>
    <row r="580" spans="1:8" x14ac:dyDescent="0.35">
      <c r="A580" s="28">
        <v>3657.5</v>
      </c>
      <c r="B580" s="29">
        <v>18167354.530000001</v>
      </c>
      <c r="C580" s="29">
        <v>20062354.530000001</v>
      </c>
      <c r="D580" s="29">
        <v>129293.37</v>
      </c>
      <c r="E580" s="30">
        <v>576</v>
      </c>
      <c r="G580" s="31">
        <f t="shared" si="16"/>
        <v>20062354.530000001</v>
      </c>
      <c r="H580" s="32">
        <f t="shared" si="17"/>
        <v>3657.5</v>
      </c>
    </row>
    <row r="581" spans="1:8" x14ac:dyDescent="0.35">
      <c r="A581" s="28">
        <v>3658</v>
      </c>
      <c r="B581" s="29">
        <v>18232081.5</v>
      </c>
      <c r="C581" s="29">
        <v>20127081.5</v>
      </c>
      <c r="D581" s="29">
        <v>129614.5</v>
      </c>
      <c r="E581" s="30">
        <v>577</v>
      </c>
      <c r="G581" s="31">
        <f t="shared" si="16"/>
        <v>20127081.5</v>
      </c>
      <c r="H581" s="32">
        <f t="shared" si="17"/>
        <v>3658</v>
      </c>
    </row>
    <row r="582" spans="1:8" x14ac:dyDescent="0.35">
      <c r="A582" s="28">
        <v>3658.5</v>
      </c>
      <c r="B582" s="29">
        <v>18296969.030000001</v>
      </c>
      <c r="C582" s="29">
        <v>20191969.030000001</v>
      </c>
      <c r="D582" s="29">
        <v>129935.62</v>
      </c>
      <c r="E582" s="30">
        <v>578</v>
      </c>
      <c r="G582" s="31">
        <f t="shared" ref="G582:G645" si="18">C582</f>
        <v>20191969.030000001</v>
      </c>
      <c r="H582" s="32">
        <f t="shared" ref="H582:H645" si="19">A582</f>
        <v>3658.5</v>
      </c>
    </row>
    <row r="583" spans="1:8" x14ac:dyDescent="0.35">
      <c r="A583" s="28">
        <v>3659</v>
      </c>
      <c r="B583" s="29">
        <v>18362017.120000001</v>
      </c>
      <c r="C583" s="29">
        <v>20257017.120000001</v>
      </c>
      <c r="D583" s="29">
        <v>130256.75</v>
      </c>
      <c r="E583" s="30">
        <v>579</v>
      </c>
      <c r="G583" s="31">
        <f t="shared" si="18"/>
        <v>20257017.120000001</v>
      </c>
      <c r="H583" s="32">
        <f t="shared" si="19"/>
        <v>3659</v>
      </c>
    </row>
    <row r="584" spans="1:8" x14ac:dyDescent="0.35">
      <c r="A584" s="28">
        <v>3659.5</v>
      </c>
      <c r="B584" s="29">
        <v>18427225.780000001</v>
      </c>
      <c r="C584" s="29">
        <v>20322225.780000001</v>
      </c>
      <c r="D584" s="29">
        <v>130577.87</v>
      </c>
      <c r="E584" s="30">
        <v>580</v>
      </c>
      <c r="G584" s="31">
        <f t="shared" si="18"/>
        <v>20322225.780000001</v>
      </c>
      <c r="H584" s="32">
        <f t="shared" si="19"/>
        <v>3659.5</v>
      </c>
    </row>
    <row r="585" spans="1:8" x14ac:dyDescent="0.35">
      <c r="A585" s="28">
        <v>3660</v>
      </c>
      <c r="B585" s="29">
        <v>18492595</v>
      </c>
      <c r="C585" s="29">
        <v>20387595</v>
      </c>
      <c r="D585" s="29">
        <v>130899</v>
      </c>
      <c r="E585" s="30">
        <v>581</v>
      </c>
      <c r="G585" s="31">
        <f t="shared" si="18"/>
        <v>20387595</v>
      </c>
      <c r="H585" s="32">
        <f t="shared" si="19"/>
        <v>3660</v>
      </c>
    </row>
    <row r="586" spans="1:8" x14ac:dyDescent="0.35">
      <c r="A586" s="28">
        <v>3660.5</v>
      </c>
      <c r="B586" s="29">
        <v>18558136.670000002</v>
      </c>
      <c r="C586" s="29">
        <v>20453136.670000002</v>
      </c>
      <c r="D586" s="29">
        <v>131267.70000000001</v>
      </c>
      <c r="E586" s="30">
        <v>582</v>
      </c>
      <c r="G586" s="31">
        <f t="shared" si="18"/>
        <v>20453136.670000002</v>
      </c>
      <c r="H586" s="32">
        <f t="shared" si="19"/>
        <v>3660.5</v>
      </c>
    </row>
    <row r="587" spans="1:8" x14ac:dyDescent="0.35">
      <c r="A587" s="28">
        <v>3661</v>
      </c>
      <c r="B587" s="29">
        <v>18623862.699999999</v>
      </c>
      <c r="C587" s="29">
        <v>20518862.699999999</v>
      </c>
      <c r="D587" s="29">
        <v>131636.4</v>
      </c>
      <c r="E587" s="30">
        <v>583</v>
      </c>
      <c r="G587" s="31">
        <f t="shared" si="18"/>
        <v>20518862.699999999</v>
      </c>
      <c r="H587" s="32">
        <f t="shared" si="19"/>
        <v>3661</v>
      </c>
    </row>
    <row r="588" spans="1:8" x14ac:dyDescent="0.35">
      <c r="A588" s="28">
        <v>3661.5</v>
      </c>
      <c r="B588" s="29">
        <v>18689773.07</v>
      </c>
      <c r="C588" s="29">
        <v>20584773.07</v>
      </c>
      <c r="D588" s="29">
        <v>132005.1</v>
      </c>
      <c r="E588" s="30">
        <v>584</v>
      </c>
      <c r="G588" s="31">
        <f t="shared" si="18"/>
        <v>20584773.07</v>
      </c>
      <c r="H588" s="32">
        <f t="shared" si="19"/>
        <v>3661.5</v>
      </c>
    </row>
    <row r="589" spans="1:8" x14ac:dyDescent="0.35">
      <c r="A589" s="28">
        <v>3662</v>
      </c>
      <c r="B589" s="29">
        <v>18755867.800000001</v>
      </c>
      <c r="C589" s="29">
        <v>20650867.800000001</v>
      </c>
      <c r="D589" s="29">
        <v>132373.79999999999</v>
      </c>
      <c r="E589" s="30">
        <v>585</v>
      </c>
      <c r="G589" s="31">
        <f t="shared" si="18"/>
        <v>20650867.800000001</v>
      </c>
      <c r="H589" s="32">
        <f t="shared" si="19"/>
        <v>3662</v>
      </c>
    </row>
    <row r="590" spans="1:8" x14ac:dyDescent="0.35">
      <c r="A590" s="28">
        <v>3662.5</v>
      </c>
      <c r="B590" s="29">
        <v>18822146.870000001</v>
      </c>
      <c r="C590" s="29">
        <v>20717146.870000001</v>
      </c>
      <c r="D590" s="29">
        <v>132742.5</v>
      </c>
      <c r="E590" s="30">
        <v>586</v>
      </c>
      <c r="G590" s="31">
        <f t="shared" si="18"/>
        <v>20717146.870000001</v>
      </c>
      <c r="H590" s="32">
        <f t="shared" si="19"/>
        <v>3662.5</v>
      </c>
    </row>
    <row r="591" spans="1:8" x14ac:dyDescent="0.35">
      <c r="A591" s="28">
        <v>3663</v>
      </c>
      <c r="B591" s="29">
        <v>18888610.300000001</v>
      </c>
      <c r="C591" s="29">
        <v>20783610.300000001</v>
      </c>
      <c r="D591" s="29">
        <v>133111.20000000001</v>
      </c>
      <c r="E591" s="30">
        <v>587</v>
      </c>
      <c r="G591" s="31">
        <f t="shared" si="18"/>
        <v>20783610.300000001</v>
      </c>
      <c r="H591" s="32">
        <f t="shared" si="19"/>
        <v>3663</v>
      </c>
    </row>
    <row r="592" spans="1:8" x14ac:dyDescent="0.35">
      <c r="A592" s="28">
        <v>3663.5</v>
      </c>
      <c r="B592" s="29">
        <v>18955258.07</v>
      </c>
      <c r="C592" s="29">
        <v>20850258.07</v>
      </c>
      <c r="D592" s="29">
        <v>133479.9</v>
      </c>
      <c r="E592" s="30">
        <v>588</v>
      </c>
      <c r="G592" s="31">
        <f t="shared" si="18"/>
        <v>20850258.07</v>
      </c>
      <c r="H592" s="32">
        <f t="shared" si="19"/>
        <v>3663.5</v>
      </c>
    </row>
    <row r="593" spans="1:8" x14ac:dyDescent="0.35">
      <c r="A593" s="28">
        <v>3664</v>
      </c>
      <c r="B593" s="29">
        <v>19022090.199999999</v>
      </c>
      <c r="C593" s="29">
        <v>20917090.199999999</v>
      </c>
      <c r="D593" s="29">
        <v>133848.6</v>
      </c>
      <c r="E593" s="30">
        <v>589</v>
      </c>
      <c r="G593" s="31">
        <f t="shared" si="18"/>
        <v>20917090.199999999</v>
      </c>
      <c r="H593" s="32">
        <f t="shared" si="19"/>
        <v>3664</v>
      </c>
    </row>
    <row r="594" spans="1:8" x14ac:dyDescent="0.35">
      <c r="A594" s="28">
        <v>3664.5</v>
      </c>
      <c r="B594" s="29">
        <v>19089106.670000002</v>
      </c>
      <c r="C594" s="29">
        <v>20984106.670000002</v>
      </c>
      <c r="D594" s="29">
        <v>134217.29999999999</v>
      </c>
      <c r="E594" s="30">
        <v>590</v>
      </c>
      <c r="G594" s="31">
        <f t="shared" si="18"/>
        <v>20984106.670000002</v>
      </c>
      <c r="H594" s="32">
        <f t="shared" si="19"/>
        <v>3664.5</v>
      </c>
    </row>
    <row r="595" spans="1:8" x14ac:dyDescent="0.35">
      <c r="A595" s="28">
        <v>3665</v>
      </c>
      <c r="B595" s="29">
        <v>19156307.5</v>
      </c>
      <c r="C595" s="29">
        <v>21051307.5</v>
      </c>
      <c r="D595" s="29">
        <v>134586</v>
      </c>
      <c r="E595" s="30">
        <v>591</v>
      </c>
      <c r="G595" s="31">
        <f t="shared" si="18"/>
        <v>21051307.5</v>
      </c>
      <c r="H595" s="32">
        <f t="shared" si="19"/>
        <v>3665</v>
      </c>
    </row>
    <row r="596" spans="1:8" x14ac:dyDescent="0.35">
      <c r="A596" s="28">
        <v>3665.5</v>
      </c>
      <c r="B596" s="29">
        <v>19223692.670000002</v>
      </c>
      <c r="C596" s="29">
        <v>21118692.670000002</v>
      </c>
      <c r="D596" s="29">
        <v>134954.70000000001</v>
      </c>
      <c r="E596" s="30">
        <v>592</v>
      </c>
      <c r="G596" s="31">
        <f t="shared" si="18"/>
        <v>21118692.670000002</v>
      </c>
      <c r="H596" s="32">
        <f t="shared" si="19"/>
        <v>3665.5</v>
      </c>
    </row>
    <row r="597" spans="1:8" x14ac:dyDescent="0.35">
      <c r="A597" s="28">
        <v>3666</v>
      </c>
      <c r="B597" s="29">
        <v>19291262.199999999</v>
      </c>
      <c r="C597" s="29">
        <v>21186262.199999999</v>
      </c>
      <c r="D597" s="29">
        <v>135323.4</v>
      </c>
      <c r="E597" s="30">
        <v>593</v>
      </c>
      <c r="G597" s="31">
        <f t="shared" si="18"/>
        <v>21186262.199999999</v>
      </c>
      <c r="H597" s="32">
        <f t="shared" si="19"/>
        <v>3666</v>
      </c>
    </row>
    <row r="598" spans="1:8" x14ac:dyDescent="0.35">
      <c r="A598" s="28">
        <v>3666.5</v>
      </c>
      <c r="B598" s="29">
        <v>19359016.07</v>
      </c>
      <c r="C598" s="29">
        <v>21254016.07</v>
      </c>
      <c r="D598" s="29">
        <v>135692.1</v>
      </c>
      <c r="E598" s="30">
        <v>594</v>
      </c>
      <c r="G598" s="31">
        <f t="shared" si="18"/>
        <v>21254016.07</v>
      </c>
      <c r="H598" s="32">
        <f t="shared" si="19"/>
        <v>3666.5</v>
      </c>
    </row>
    <row r="599" spans="1:8" x14ac:dyDescent="0.35">
      <c r="A599" s="28">
        <v>3667</v>
      </c>
      <c r="B599" s="29">
        <v>19426954.300000001</v>
      </c>
      <c r="C599" s="29">
        <v>21321954.300000001</v>
      </c>
      <c r="D599" s="29">
        <v>136060.79999999999</v>
      </c>
      <c r="E599" s="30">
        <v>595</v>
      </c>
      <c r="G599" s="31">
        <f t="shared" si="18"/>
        <v>21321954.300000001</v>
      </c>
      <c r="H599" s="32">
        <f t="shared" si="19"/>
        <v>3667</v>
      </c>
    </row>
    <row r="600" spans="1:8" x14ac:dyDescent="0.35">
      <c r="A600" s="28">
        <v>3667.5</v>
      </c>
      <c r="B600" s="29">
        <v>19495076.870000001</v>
      </c>
      <c r="C600" s="29">
        <v>21390076.870000001</v>
      </c>
      <c r="D600" s="29">
        <v>136429.5</v>
      </c>
      <c r="E600" s="30">
        <v>596</v>
      </c>
      <c r="G600" s="31">
        <f t="shared" si="18"/>
        <v>21390076.870000001</v>
      </c>
      <c r="H600" s="32">
        <f t="shared" si="19"/>
        <v>3667.5</v>
      </c>
    </row>
    <row r="601" spans="1:8" x14ac:dyDescent="0.35">
      <c r="A601" s="28">
        <v>3668</v>
      </c>
      <c r="B601" s="29">
        <v>19563383.800000001</v>
      </c>
      <c r="C601" s="29">
        <v>21458383.800000001</v>
      </c>
      <c r="D601" s="29">
        <v>136798.20000000001</v>
      </c>
      <c r="E601" s="30">
        <v>597</v>
      </c>
      <c r="G601" s="31">
        <f t="shared" si="18"/>
        <v>21458383.800000001</v>
      </c>
      <c r="H601" s="32">
        <f t="shared" si="19"/>
        <v>3668</v>
      </c>
    </row>
    <row r="602" spans="1:8" x14ac:dyDescent="0.35">
      <c r="A602" s="28">
        <v>3668.5</v>
      </c>
      <c r="B602" s="29">
        <v>19631875.07</v>
      </c>
      <c r="C602" s="29">
        <v>21526875.07</v>
      </c>
      <c r="D602" s="29">
        <v>137166.9</v>
      </c>
      <c r="E602" s="30">
        <v>598</v>
      </c>
      <c r="G602" s="31">
        <f t="shared" si="18"/>
        <v>21526875.07</v>
      </c>
      <c r="H602" s="32">
        <f t="shared" si="19"/>
        <v>3668.5</v>
      </c>
    </row>
    <row r="603" spans="1:8" x14ac:dyDescent="0.35">
      <c r="A603" s="28">
        <v>3669</v>
      </c>
      <c r="B603" s="29">
        <v>19700550.699999999</v>
      </c>
      <c r="C603" s="29">
        <v>21595550.699999999</v>
      </c>
      <c r="D603" s="29">
        <v>137535.6</v>
      </c>
      <c r="E603" s="30">
        <v>599</v>
      </c>
      <c r="G603" s="31">
        <f t="shared" si="18"/>
        <v>21595550.699999999</v>
      </c>
      <c r="H603" s="32">
        <f t="shared" si="19"/>
        <v>3669</v>
      </c>
    </row>
    <row r="604" spans="1:8" x14ac:dyDescent="0.35">
      <c r="A604" s="28">
        <v>3669.5</v>
      </c>
      <c r="B604" s="29">
        <v>19769410.670000002</v>
      </c>
      <c r="C604" s="29">
        <v>21664410.670000002</v>
      </c>
      <c r="D604" s="29">
        <v>137904.29999999999</v>
      </c>
      <c r="E604" s="30">
        <v>600</v>
      </c>
      <c r="G604" s="31">
        <f t="shared" si="18"/>
        <v>21664410.670000002</v>
      </c>
      <c r="H604" s="32">
        <f t="shared" si="19"/>
        <v>3669.5</v>
      </c>
    </row>
    <row r="605" spans="1:8" x14ac:dyDescent="0.35">
      <c r="A605" s="28">
        <v>3670</v>
      </c>
      <c r="B605" s="29">
        <v>19838455</v>
      </c>
      <c r="C605" s="29">
        <v>21733455</v>
      </c>
      <c r="D605" s="29">
        <v>138273</v>
      </c>
      <c r="E605" s="30">
        <v>601</v>
      </c>
      <c r="G605" s="31">
        <f t="shared" si="18"/>
        <v>21733455</v>
      </c>
      <c r="H605" s="32">
        <f t="shared" si="19"/>
        <v>3670</v>
      </c>
    </row>
    <row r="606" spans="1:8" x14ac:dyDescent="0.35">
      <c r="A606" s="28">
        <v>3670.5</v>
      </c>
      <c r="B606" s="29">
        <v>19907683.670000002</v>
      </c>
      <c r="C606" s="29">
        <v>21802683.670000002</v>
      </c>
      <c r="D606" s="29">
        <v>138641.70000000001</v>
      </c>
      <c r="E606" s="30">
        <v>602</v>
      </c>
      <c r="G606" s="31">
        <f t="shared" si="18"/>
        <v>21802683.670000002</v>
      </c>
      <c r="H606" s="32">
        <f t="shared" si="19"/>
        <v>3670.5</v>
      </c>
    </row>
    <row r="607" spans="1:8" x14ac:dyDescent="0.35">
      <c r="A607" s="28">
        <v>3671</v>
      </c>
      <c r="B607" s="29">
        <v>19977096.699999999</v>
      </c>
      <c r="C607" s="29">
        <v>21872096.699999999</v>
      </c>
      <c r="D607" s="29">
        <v>139010.4</v>
      </c>
      <c r="E607" s="30">
        <v>603</v>
      </c>
      <c r="G607" s="31">
        <f t="shared" si="18"/>
        <v>21872096.699999999</v>
      </c>
      <c r="H607" s="32">
        <f t="shared" si="19"/>
        <v>3671</v>
      </c>
    </row>
    <row r="608" spans="1:8" x14ac:dyDescent="0.35">
      <c r="A608" s="28">
        <v>3671.5</v>
      </c>
      <c r="B608" s="29">
        <v>20046694.07</v>
      </c>
      <c r="C608" s="29">
        <v>21941694.07</v>
      </c>
      <c r="D608" s="29">
        <v>139379.1</v>
      </c>
      <c r="E608" s="30">
        <v>604</v>
      </c>
      <c r="G608" s="31">
        <f t="shared" si="18"/>
        <v>21941694.07</v>
      </c>
      <c r="H608" s="32">
        <f t="shared" si="19"/>
        <v>3671.5</v>
      </c>
    </row>
    <row r="609" spans="1:8" x14ac:dyDescent="0.35">
      <c r="A609" s="28">
        <v>3672</v>
      </c>
      <c r="B609" s="29">
        <v>20116475.800000001</v>
      </c>
      <c r="C609" s="29">
        <v>22011475.800000001</v>
      </c>
      <c r="D609" s="29">
        <v>139747.79999999999</v>
      </c>
      <c r="E609" s="30">
        <v>605</v>
      </c>
      <c r="G609" s="31">
        <f t="shared" si="18"/>
        <v>22011475.800000001</v>
      </c>
      <c r="H609" s="32">
        <f t="shared" si="19"/>
        <v>3672</v>
      </c>
    </row>
    <row r="610" spans="1:8" x14ac:dyDescent="0.35">
      <c r="A610" s="28">
        <v>3672.5</v>
      </c>
      <c r="B610" s="29">
        <v>20186441.870000001</v>
      </c>
      <c r="C610" s="29">
        <v>22081441.870000001</v>
      </c>
      <c r="D610" s="29">
        <v>140116.5</v>
      </c>
      <c r="E610" s="30">
        <v>606</v>
      </c>
      <c r="G610" s="31">
        <f t="shared" si="18"/>
        <v>22081441.870000001</v>
      </c>
      <c r="H610" s="32">
        <f t="shared" si="19"/>
        <v>3672.5</v>
      </c>
    </row>
    <row r="611" spans="1:8" x14ac:dyDescent="0.35">
      <c r="A611" s="28">
        <v>3673</v>
      </c>
      <c r="B611" s="29">
        <v>20256592.300000001</v>
      </c>
      <c r="C611" s="29">
        <v>22151592.300000001</v>
      </c>
      <c r="D611" s="29">
        <v>140485.20000000001</v>
      </c>
      <c r="E611" s="30">
        <v>607</v>
      </c>
      <c r="G611" s="31">
        <f t="shared" si="18"/>
        <v>22151592.300000001</v>
      </c>
      <c r="H611" s="32">
        <f t="shared" si="19"/>
        <v>3673</v>
      </c>
    </row>
    <row r="612" spans="1:8" x14ac:dyDescent="0.35">
      <c r="A612" s="28">
        <v>3673.5</v>
      </c>
      <c r="B612" s="29">
        <v>20326927.07</v>
      </c>
      <c r="C612" s="29">
        <v>22221927.07</v>
      </c>
      <c r="D612" s="29">
        <v>140853.9</v>
      </c>
      <c r="E612" s="30">
        <v>608</v>
      </c>
      <c r="G612" s="31">
        <f t="shared" si="18"/>
        <v>22221927.07</v>
      </c>
      <c r="H612" s="32">
        <f t="shared" si="19"/>
        <v>3673.5</v>
      </c>
    </row>
    <row r="613" spans="1:8" x14ac:dyDescent="0.35">
      <c r="A613" s="28">
        <v>3674</v>
      </c>
      <c r="B613" s="29">
        <v>20397446.199999999</v>
      </c>
      <c r="C613" s="29">
        <v>22292446.199999999</v>
      </c>
      <c r="D613" s="29">
        <v>141222.6</v>
      </c>
      <c r="E613" s="30">
        <v>609</v>
      </c>
      <c r="G613" s="31">
        <f t="shared" si="18"/>
        <v>22292446.199999999</v>
      </c>
      <c r="H613" s="32">
        <f t="shared" si="19"/>
        <v>3674</v>
      </c>
    </row>
    <row r="614" spans="1:8" x14ac:dyDescent="0.35">
      <c r="A614" s="28">
        <v>3674.5</v>
      </c>
      <c r="B614" s="29">
        <v>20468149.670000002</v>
      </c>
      <c r="C614" s="29">
        <v>22363149.670000002</v>
      </c>
      <c r="D614" s="29">
        <v>141591.29999999999</v>
      </c>
      <c r="E614" s="30">
        <v>610</v>
      </c>
      <c r="G614" s="31">
        <f t="shared" si="18"/>
        <v>22363149.670000002</v>
      </c>
      <c r="H614" s="32">
        <f t="shared" si="19"/>
        <v>3674.5</v>
      </c>
    </row>
    <row r="615" spans="1:8" x14ac:dyDescent="0.35">
      <c r="A615" s="28">
        <v>3675</v>
      </c>
      <c r="B615" s="29">
        <v>20539037.5</v>
      </c>
      <c r="C615" s="29">
        <v>22434037.5</v>
      </c>
      <c r="D615" s="29">
        <v>141960</v>
      </c>
      <c r="E615" s="30">
        <v>611</v>
      </c>
      <c r="G615" s="31">
        <f t="shared" si="18"/>
        <v>22434037.5</v>
      </c>
      <c r="H615" s="32">
        <f t="shared" si="19"/>
        <v>3675</v>
      </c>
    </row>
    <row r="616" spans="1:8" x14ac:dyDescent="0.35">
      <c r="A616" s="28">
        <v>3675.5</v>
      </c>
      <c r="B616" s="29">
        <v>20610109.670000002</v>
      </c>
      <c r="C616" s="29">
        <v>22505109.670000002</v>
      </c>
      <c r="D616" s="29">
        <v>142328.70000000001</v>
      </c>
      <c r="E616" s="30">
        <v>612</v>
      </c>
      <c r="G616" s="31">
        <f t="shared" si="18"/>
        <v>22505109.670000002</v>
      </c>
      <c r="H616" s="32">
        <f t="shared" si="19"/>
        <v>3675.5</v>
      </c>
    </row>
    <row r="617" spans="1:8" x14ac:dyDescent="0.35">
      <c r="A617" s="28">
        <v>3676</v>
      </c>
      <c r="B617" s="29">
        <v>20681366.199999999</v>
      </c>
      <c r="C617" s="29">
        <v>22576366.199999999</v>
      </c>
      <c r="D617" s="29">
        <v>142697.4</v>
      </c>
      <c r="E617" s="30">
        <v>613</v>
      </c>
      <c r="G617" s="31">
        <f t="shared" si="18"/>
        <v>22576366.199999999</v>
      </c>
      <c r="H617" s="32">
        <f t="shared" si="19"/>
        <v>3676</v>
      </c>
    </row>
    <row r="618" spans="1:8" x14ac:dyDescent="0.35">
      <c r="A618" s="28">
        <v>3676.5</v>
      </c>
      <c r="B618" s="29">
        <v>20752807.07</v>
      </c>
      <c r="C618" s="29">
        <v>22647807.07</v>
      </c>
      <c r="D618" s="29">
        <v>143066.1</v>
      </c>
      <c r="E618" s="30">
        <v>614</v>
      </c>
      <c r="G618" s="31">
        <f t="shared" si="18"/>
        <v>22647807.07</v>
      </c>
      <c r="H618" s="32">
        <f t="shared" si="19"/>
        <v>3676.5</v>
      </c>
    </row>
    <row r="619" spans="1:8" x14ac:dyDescent="0.35">
      <c r="A619" s="28">
        <v>3677</v>
      </c>
      <c r="B619" s="29">
        <v>20824432.300000001</v>
      </c>
      <c r="C619" s="29">
        <v>22719432.300000001</v>
      </c>
      <c r="D619" s="29">
        <v>143434.79999999999</v>
      </c>
      <c r="E619" s="30">
        <v>615</v>
      </c>
      <c r="G619" s="31">
        <f t="shared" si="18"/>
        <v>22719432.300000001</v>
      </c>
      <c r="H619" s="32">
        <f t="shared" si="19"/>
        <v>3677</v>
      </c>
    </row>
    <row r="620" spans="1:8" x14ac:dyDescent="0.35">
      <c r="A620" s="28">
        <v>3677.5</v>
      </c>
      <c r="B620" s="29">
        <v>20896241.870000001</v>
      </c>
      <c r="C620" s="29">
        <v>22791241.870000001</v>
      </c>
      <c r="D620" s="29">
        <v>143803.5</v>
      </c>
      <c r="E620" s="30">
        <v>616</v>
      </c>
      <c r="G620" s="31">
        <f t="shared" si="18"/>
        <v>22791241.870000001</v>
      </c>
      <c r="H620" s="32">
        <f t="shared" si="19"/>
        <v>3677.5</v>
      </c>
    </row>
    <row r="621" spans="1:8" x14ac:dyDescent="0.35">
      <c r="A621" s="28">
        <v>3678</v>
      </c>
      <c r="B621" s="29">
        <v>20968235.800000001</v>
      </c>
      <c r="C621" s="29">
        <v>22863235.800000001</v>
      </c>
      <c r="D621" s="29">
        <v>144172.20000000001</v>
      </c>
      <c r="E621" s="30">
        <v>617</v>
      </c>
      <c r="G621" s="31">
        <f t="shared" si="18"/>
        <v>22863235.800000001</v>
      </c>
      <c r="H621" s="32">
        <f t="shared" si="19"/>
        <v>3678</v>
      </c>
    </row>
    <row r="622" spans="1:8" x14ac:dyDescent="0.35">
      <c r="A622" s="28">
        <v>3678.5</v>
      </c>
      <c r="B622" s="29">
        <v>21040414.07</v>
      </c>
      <c r="C622" s="29">
        <v>22935414.07</v>
      </c>
      <c r="D622" s="29">
        <v>144540.9</v>
      </c>
      <c r="E622" s="30">
        <v>618</v>
      </c>
      <c r="G622" s="31">
        <f t="shared" si="18"/>
        <v>22935414.07</v>
      </c>
      <c r="H622" s="32">
        <f t="shared" si="19"/>
        <v>3678.5</v>
      </c>
    </row>
    <row r="623" spans="1:8" x14ac:dyDescent="0.35">
      <c r="A623" s="28">
        <v>3679</v>
      </c>
      <c r="B623" s="29">
        <v>21112776.699999999</v>
      </c>
      <c r="C623" s="29">
        <v>23007776.699999999</v>
      </c>
      <c r="D623" s="29">
        <v>144909.6</v>
      </c>
      <c r="E623" s="30">
        <v>619</v>
      </c>
      <c r="G623" s="31">
        <f t="shared" si="18"/>
        <v>23007776.699999999</v>
      </c>
      <c r="H623" s="32">
        <f t="shared" si="19"/>
        <v>3679</v>
      </c>
    </row>
    <row r="624" spans="1:8" x14ac:dyDescent="0.35">
      <c r="A624" s="28">
        <v>3679.5</v>
      </c>
      <c r="B624" s="29">
        <v>21185323.670000002</v>
      </c>
      <c r="C624" s="29">
        <v>23080323.670000002</v>
      </c>
      <c r="D624" s="29">
        <v>145278.29999999999</v>
      </c>
      <c r="E624" s="30">
        <v>620</v>
      </c>
      <c r="G624" s="31">
        <f t="shared" si="18"/>
        <v>23080323.670000002</v>
      </c>
      <c r="H624" s="32">
        <f t="shared" si="19"/>
        <v>3679.5</v>
      </c>
    </row>
    <row r="625" spans="1:8" x14ac:dyDescent="0.35">
      <c r="A625" s="28">
        <v>3680</v>
      </c>
      <c r="B625" s="29">
        <v>21258055</v>
      </c>
      <c r="C625" s="29">
        <v>23153055</v>
      </c>
      <c r="D625" s="29">
        <v>145647</v>
      </c>
      <c r="E625" s="30">
        <v>621</v>
      </c>
      <c r="G625" s="31">
        <f t="shared" si="18"/>
        <v>23153055</v>
      </c>
      <c r="H625" s="32">
        <f t="shared" si="19"/>
        <v>3680</v>
      </c>
    </row>
    <row r="626" spans="1:8" x14ac:dyDescent="0.35">
      <c r="A626" s="28">
        <v>3680.5</v>
      </c>
      <c r="B626" s="29">
        <v>21330973.109999999</v>
      </c>
      <c r="C626" s="29">
        <v>23225973.109999999</v>
      </c>
      <c r="D626" s="29">
        <v>146025.42000000001</v>
      </c>
      <c r="E626" s="30">
        <v>622</v>
      </c>
      <c r="G626" s="31">
        <f t="shared" si="18"/>
        <v>23225973.109999999</v>
      </c>
      <c r="H626" s="32">
        <f t="shared" si="19"/>
        <v>3680.5</v>
      </c>
    </row>
    <row r="627" spans="1:8" x14ac:dyDescent="0.35">
      <c r="A627" s="28">
        <v>3681</v>
      </c>
      <c r="B627" s="29">
        <v>21404080.420000002</v>
      </c>
      <c r="C627" s="29">
        <v>23299080.420000002</v>
      </c>
      <c r="D627" s="29">
        <v>146403.85</v>
      </c>
      <c r="E627" s="30">
        <v>623</v>
      </c>
      <c r="G627" s="31">
        <f t="shared" si="18"/>
        <v>23299080.420000002</v>
      </c>
      <c r="H627" s="32">
        <f t="shared" si="19"/>
        <v>3681</v>
      </c>
    </row>
    <row r="628" spans="1:8" x14ac:dyDescent="0.35">
      <c r="A628" s="28">
        <v>3681.5</v>
      </c>
      <c r="B628" s="29">
        <v>21477376.960000001</v>
      </c>
      <c r="C628" s="29">
        <v>23372376.960000001</v>
      </c>
      <c r="D628" s="29">
        <v>146782.26999999999</v>
      </c>
      <c r="E628" s="30">
        <v>624</v>
      </c>
      <c r="G628" s="31">
        <f t="shared" si="18"/>
        <v>23372376.960000001</v>
      </c>
      <c r="H628" s="32">
        <f t="shared" si="19"/>
        <v>3681.5</v>
      </c>
    </row>
    <row r="629" spans="1:8" x14ac:dyDescent="0.35">
      <c r="A629" s="28">
        <v>3682</v>
      </c>
      <c r="B629" s="29">
        <v>21550862.699999999</v>
      </c>
      <c r="C629" s="29">
        <v>23445862.699999999</v>
      </c>
      <c r="D629" s="29">
        <v>147160.70000000001</v>
      </c>
      <c r="E629" s="30">
        <v>625</v>
      </c>
      <c r="G629" s="31">
        <f t="shared" si="18"/>
        <v>23445862.699999999</v>
      </c>
      <c r="H629" s="32">
        <f t="shared" si="19"/>
        <v>3682</v>
      </c>
    </row>
    <row r="630" spans="1:8" x14ac:dyDescent="0.35">
      <c r="A630" s="28">
        <v>3682.5</v>
      </c>
      <c r="B630" s="29">
        <v>21624537.66</v>
      </c>
      <c r="C630" s="29">
        <v>23519537.66</v>
      </c>
      <c r="D630" s="29">
        <v>147539.12</v>
      </c>
      <c r="E630" s="30">
        <v>626</v>
      </c>
      <c r="G630" s="31">
        <f t="shared" si="18"/>
        <v>23519537.66</v>
      </c>
      <c r="H630" s="32">
        <f t="shared" si="19"/>
        <v>3682.5</v>
      </c>
    </row>
    <row r="631" spans="1:8" x14ac:dyDescent="0.35">
      <c r="A631" s="28">
        <v>3683</v>
      </c>
      <c r="B631" s="29">
        <v>21698401.82</v>
      </c>
      <c r="C631" s="29">
        <v>23593401.82</v>
      </c>
      <c r="D631" s="29">
        <v>147917.54999999999</v>
      </c>
      <c r="E631" s="30">
        <v>627</v>
      </c>
      <c r="G631" s="31">
        <f t="shared" si="18"/>
        <v>23593401.82</v>
      </c>
      <c r="H631" s="32">
        <f t="shared" si="19"/>
        <v>3683</v>
      </c>
    </row>
    <row r="632" spans="1:8" x14ac:dyDescent="0.35">
      <c r="A632" s="28">
        <v>3683.5</v>
      </c>
      <c r="B632" s="29">
        <v>21772455.210000001</v>
      </c>
      <c r="C632" s="29">
        <v>23667455.210000001</v>
      </c>
      <c r="D632" s="29">
        <v>148295.97</v>
      </c>
      <c r="E632" s="30">
        <v>628</v>
      </c>
      <c r="G632" s="31">
        <f t="shared" si="18"/>
        <v>23667455.210000001</v>
      </c>
      <c r="H632" s="32">
        <f t="shared" si="19"/>
        <v>3683.5</v>
      </c>
    </row>
    <row r="633" spans="1:8" x14ac:dyDescent="0.35">
      <c r="A633" s="28">
        <v>3684</v>
      </c>
      <c r="B633" s="29">
        <v>21846697.800000001</v>
      </c>
      <c r="C633" s="29">
        <v>23741697.800000001</v>
      </c>
      <c r="D633" s="29">
        <v>148674.4</v>
      </c>
      <c r="E633" s="30">
        <v>629</v>
      </c>
      <c r="G633" s="31">
        <f t="shared" si="18"/>
        <v>23741697.800000001</v>
      </c>
      <c r="H633" s="32">
        <f t="shared" si="19"/>
        <v>3684</v>
      </c>
    </row>
    <row r="634" spans="1:8" x14ac:dyDescent="0.35">
      <c r="A634" s="28">
        <v>3684.5</v>
      </c>
      <c r="B634" s="29">
        <v>21921129.609999999</v>
      </c>
      <c r="C634" s="29">
        <v>23816129.609999999</v>
      </c>
      <c r="D634" s="29">
        <v>149052.82</v>
      </c>
      <c r="E634" s="30">
        <v>630</v>
      </c>
      <c r="G634" s="31">
        <f t="shared" si="18"/>
        <v>23816129.609999999</v>
      </c>
      <c r="H634" s="32">
        <f t="shared" si="19"/>
        <v>3684.5</v>
      </c>
    </row>
    <row r="635" spans="1:8" x14ac:dyDescent="0.35">
      <c r="A635" s="28">
        <v>3685</v>
      </c>
      <c r="B635" s="29">
        <v>21995750.620000001</v>
      </c>
      <c r="C635" s="29">
        <v>23890750.620000001</v>
      </c>
      <c r="D635" s="29">
        <v>149431.25</v>
      </c>
      <c r="E635" s="30">
        <v>631</v>
      </c>
      <c r="G635" s="31">
        <f t="shared" si="18"/>
        <v>23890750.620000001</v>
      </c>
      <c r="H635" s="32">
        <f t="shared" si="19"/>
        <v>3685</v>
      </c>
    </row>
    <row r="636" spans="1:8" x14ac:dyDescent="0.35">
      <c r="A636" s="28">
        <v>3685.5</v>
      </c>
      <c r="B636" s="29">
        <v>22070560.859999999</v>
      </c>
      <c r="C636" s="29">
        <v>23965560.859999999</v>
      </c>
      <c r="D636" s="29">
        <v>149809.67000000001</v>
      </c>
      <c r="E636" s="30">
        <v>632</v>
      </c>
      <c r="G636" s="31">
        <f t="shared" si="18"/>
        <v>23965560.859999999</v>
      </c>
      <c r="H636" s="32">
        <f t="shared" si="19"/>
        <v>3685.5</v>
      </c>
    </row>
    <row r="637" spans="1:8" x14ac:dyDescent="0.35">
      <c r="A637" s="28">
        <v>3686</v>
      </c>
      <c r="B637" s="29">
        <v>22145560.300000001</v>
      </c>
      <c r="C637" s="29">
        <v>24040560.300000001</v>
      </c>
      <c r="D637" s="29">
        <v>150188.1</v>
      </c>
      <c r="E637" s="30">
        <v>633</v>
      </c>
      <c r="G637" s="31">
        <f t="shared" si="18"/>
        <v>24040560.300000001</v>
      </c>
      <c r="H637" s="32">
        <f t="shared" si="19"/>
        <v>3686</v>
      </c>
    </row>
    <row r="638" spans="1:8" x14ac:dyDescent="0.35">
      <c r="A638" s="28">
        <v>3686.5</v>
      </c>
      <c r="B638" s="29">
        <v>22220748.960000001</v>
      </c>
      <c r="C638" s="29">
        <v>24115748.960000001</v>
      </c>
      <c r="D638" s="29">
        <v>150566.51999999999</v>
      </c>
      <c r="E638" s="30">
        <v>634</v>
      </c>
      <c r="G638" s="31">
        <f t="shared" si="18"/>
        <v>24115748.960000001</v>
      </c>
      <c r="H638" s="32">
        <f t="shared" si="19"/>
        <v>3686.5</v>
      </c>
    </row>
    <row r="639" spans="1:8" x14ac:dyDescent="0.35">
      <c r="A639" s="28">
        <v>3687</v>
      </c>
      <c r="B639" s="29">
        <v>22296126.82</v>
      </c>
      <c r="C639" s="29">
        <v>24191126.82</v>
      </c>
      <c r="D639" s="29">
        <v>150944.95000000001</v>
      </c>
      <c r="E639" s="30">
        <v>635</v>
      </c>
      <c r="G639" s="31">
        <f t="shared" si="18"/>
        <v>24191126.82</v>
      </c>
      <c r="H639" s="32">
        <f t="shared" si="19"/>
        <v>3687</v>
      </c>
    </row>
    <row r="640" spans="1:8" x14ac:dyDescent="0.35">
      <c r="A640" s="28">
        <v>3687.5</v>
      </c>
      <c r="B640" s="29">
        <v>22371693.91</v>
      </c>
      <c r="C640" s="29">
        <v>24266693.91</v>
      </c>
      <c r="D640" s="29">
        <v>151323.37</v>
      </c>
      <c r="E640" s="30">
        <v>636</v>
      </c>
      <c r="G640" s="31">
        <f t="shared" si="18"/>
        <v>24266693.91</v>
      </c>
      <c r="H640" s="32">
        <f t="shared" si="19"/>
        <v>3687.5</v>
      </c>
    </row>
    <row r="641" spans="1:8" x14ac:dyDescent="0.35">
      <c r="A641" s="28">
        <v>3688</v>
      </c>
      <c r="B641" s="29">
        <v>22447450.199999999</v>
      </c>
      <c r="C641" s="29">
        <v>24342450.199999999</v>
      </c>
      <c r="D641" s="29">
        <v>151701.79999999999</v>
      </c>
      <c r="E641" s="30">
        <v>637</v>
      </c>
      <c r="G641" s="31">
        <f t="shared" si="18"/>
        <v>24342450.199999999</v>
      </c>
      <c r="H641" s="32">
        <f t="shared" si="19"/>
        <v>3688</v>
      </c>
    </row>
    <row r="642" spans="1:8" x14ac:dyDescent="0.35">
      <c r="A642" s="28">
        <v>3688.5</v>
      </c>
      <c r="B642" s="29">
        <v>22523395.710000001</v>
      </c>
      <c r="C642" s="29">
        <v>24418395.710000001</v>
      </c>
      <c r="D642" s="29">
        <v>152080.22</v>
      </c>
      <c r="E642" s="30">
        <v>638</v>
      </c>
      <c r="G642" s="31">
        <f t="shared" si="18"/>
        <v>24418395.710000001</v>
      </c>
      <c r="H642" s="32">
        <f t="shared" si="19"/>
        <v>3688.5</v>
      </c>
    </row>
    <row r="643" spans="1:8" x14ac:dyDescent="0.35">
      <c r="A643" s="28">
        <v>3689</v>
      </c>
      <c r="B643" s="29">
        <v>22599530.420000002</v>
      </c>
      <c r="C643" s="29">
        <v>24494530.420000002</v>
      </c>
      <c r="D643" s="29">
        <v>152458.65</v>
      </c>
      <c r="E643" s="30">
        <v>639</v>
      </c>
      <c r="G643" s="31">
        <f t="shared" si="18"/>
        <v>24494530.420000002</v>
      </c>
      <c r="H643" s="32">
        <f t="shared" si="19"/>
        <v>3689</v>
      </c>
    </row>
    <row r="644" spans="1:8" x14ac:dyDescent="0.35">
      <c r="A644" s="28">
        <v>3689.5</v>
      </c>
      <c r="B644" s="29">
        <v>22675854.359999999</v>
      </c>
      <c r="C644" s="29">
        <v>24570854.359999999</v>
      </c>
      <c r="D644" s="29">
        <v>152837.07</v>
      </c>
      <c r="E644" s="30">
        <v>640</v>
      </c>
      <c r="G644" s="31">
        <f t="shared" si="18"/>
        <v>24570854.359999999</v>
      </c>
      <c r="H644" s="32">
        <f t="shared" si="19"/>
        <v>3689.5</v>
      </c>
    </row>
    <row r="645" spans="1:8" x14ac:dyDescent="0.35">
      <c r="A645" s="28">
        <v>3690</v>
      </c>
      <c r="B645" s="29">
        <v>22752367.5</v>
      </c>
      <c r="C645" s="29">
        <v>24647367.5</v>
      </c>
      <c r="D645" s="29">
        <v>153215.5</v>
      </c>
      <c r="E645" s="30">
        <v>641</v>
      </c>
      <c r="G645" s="31">
        <f t="shared" si="18"/>
        <v>24647367.5</v>
      </c>
      <c r="H645" s="32">
        <f t="shared" si="19"/>
        <v>3690</v>
      </c>
    </row>
    <row r="646" spans="1:8" x14ac:dyDescent="0.35">
      <c r="A646" s="28">
        <v>3690.5</v>
      </c>
      <c r="B646" s="29">
        <v>22829069.859999999</v>
      </c>
      <c r="C646" s="29">
        <v>24724069.859999999</v>
      </c>
      <c r="D646" s="29">
        <v>153593.92000000001</v>
      </c>
      <c r="E646" s="30">
        <v>642</v>
      </c>
      <c r="G646" s="31">
        <f t="shared" ref="G646:G689" si="20">C646</f>
        <v>24724069.859999999</v>
      </c>
      <c r="H646" s="32">
        <f t="shared" ref="H646:H689" si="21">A646</f>
        <v>3690.5</v>
      </c>
    </row>
    <row r="647" spans="1:8" x14ac:dyDescent="0.35">
      <c r="A647" s="28">
        <v>3691</v>
      </c>
      <c r="B647" s="29">
        <v>22905961.420000002</v>
      </c>
      <c r="C647" s="29">
        <v>24800961.420000002</v>
      </c>
      <c r="D647" s="29">
        <v>153972.35</v>
      </c>
      <c r="E647" s="30">
        <v>643</v>
      </c>
      <c r="G647" s="31">
        <f t="shared" si="20"/>
        <v>24800961.420000002</v>
      </c>
      <c r="H647" s="32">
        <f t="shared" si="21"/>
        <v>3691</v>
      </c>
    </row>
    <row r="648" spans="1:8" x14ac:dyDescent="0.35">
      <c r="A648" s="28">
        <v>3691.5</v>
      </c>
      <c r="B648" s="29">
        <v>22983042.210000001</v>
      </c>
      <c r="C648" s="29">
        <v>24878042.210000001</v>
      </c>
      <c r="D648" s="29">
        <v>154350.76999999999</v>
      </c>
      <c r="E648" s="30">
        <v>644</v>
      </c>
      <c r="G648" s="31">
        <f t="shared" si="20"/>
        <v>24878042.210000001</v>
      </c>
      <c r="H648" s="32">
        <f t="shared" si="21"/>
        <v>3691.5</v>
      </c>
    </row>
    <row r="649" spans="1:8" x14ac:dyDescent="0.35">
      <c r="A649" s="28">
        <v>3692</v>
      </c>
      <c r="B649" s="29">
        <v>23060312.199999999</v>
      </c>
      <c r="C649" s="29">
        <v>24955312.199999999</v>
      </c>
      <c r="D649" s="29">
        <v>154729.20000000001</v>
      </c>
      <c r="E649" s="30">
        <v>645</v>
      </c>
      <c r="G649" s="31">
        <f t="shared" si="20"/>
        <v>24955312.199999999</v>
      </c>
      <c r="H649" s="32">
        <f t="shared" si="21"/>
        <v>3692</v>
      </c>
    </row>
    <row r="650" spans="1:8" x14ac:dyDescent="0.35">
      <c r="A650" s="28">
        <v>3692.5</v>
      </c>
      <c r="B650" s="29">
        <v>23137771.41</v>
      </c>
      <c r="C650" s="29">
        <v>25032771.41</v>
      </c>
      <c r="D650" s="29">
        <v>155107.62</v>
      </c>
      <c r="E650" s="30">
        <v>646</v>
      </c>
      <c r="G650" s="31">
        <f t="shared" si="20"/>
        <v>25032771.41</v>
      </c>
      <c r="H650" s="32">
        <f t="shared" si="21"/>
        <v>3692.5</v>
      </c>
    </row>
    <row r="651" spans="1:8" x14ac:dyDescent="0.35">
      <c r="A651" s="28">
        <v>3693</v>
      </c>
      <c r="B651" s="29">
        <v>23215419.82</v>
      </c>
      <c r="C651" s="29">
        <v>25110419.82</v>
      </c>
      <c r="D651" s="29">
        <v>155486.04999999999</v>
      </c>
      <c r="E651" s="30">
        <v>647</v>
      </c>
      <c r="G651" s="31">
        <f t="shared" si="20"/>
        <v>25110419.82</v>
      </c>
      <c r="H651" s="32">
        <f t="shared" si="21"/>
        <v>3693</v>
      </c>
    </row>
    <row r="652" spans="1:8" x14ac:dyDescent="0.35">
      <c r="A652" s="28">
        <v>3693.5</v>
      </c>
      <c r="B652" s="29">
        <v>23293257.460000001</v>
      </c>
      <c r="C652" s="29">
        <v>25188257.460000001</v>
      </c>
      <c r="D652" s="29">
        <v>155864.47</v>
      </c>
      <c r="E652" s="30">
        <v>648</v>
      </c>
      <c r="G652" s="31">
        <f t="shared" si="20"/>
        <v>25188257.460000001</v>
      </c>
      <c r="H652" s="32">
        <f t="shared" si="21"/>
        <v>3693.5</v>
      </c>
    </row>
    <row r="653" spans="1:8" x14ac:dyDescent="0.35">
      <c r="A653" s="28">
        <v>3694</v>
      </c>
      <c r="B653" s="29">
        <v>23371284.300000001</v>
      </c>
      <c r="C653" s="29">
        <v>25266284.300000001</v>
      </c>
      <c r="D653" s="29">
        <v>156242.9</v>
      </c>
      <c r="E653" s="30">
        <v>649</v>
      </c>
      <c r="G653" s="31">
        <f t="shared" si="20"/>
        <v>25266284.300000001</v>
      </c>
      <c r="H653" s="32">
        <f t="shared" si="21"/>
        <v>3694</v>
      </c>
    </row>
    <row r="654" spans="1:8" x14ac:dyDescent="0.35">
      <c r="A654" s="28">
        <v>3694.5</v>
      </c>
      <c r="B654" s="29">
        <v>23449500.359999999</v>
      </c>
      <c r="C654" s="29">
        <v>25344500.359999999</v>
      </c>
      <c r="D654" s="29">
        <v>156621.32</v>
      </c>
      <c r="E654" s="30">
        <v>650</v>
      </c>
      <c r="G654" s="31">
        <f t="shared" si="20"/>
        <v>25344500.359999999</v>
      </c>
      <c r="H654" s="32">
        <f t="shared" si="21"/>
        <v>3694.5</v>
      </c>
    </row>
    <row r="655" spans="1:8" x14ac:dyDescent="0.35">
      <c r="A655" s="28">
        <v>3695</v>
      </c>
      <c r="B655" s="29">
        <v>23527905.620000001</v>
      </c>
      <c r="C655" s="29">
        <v>25422905.620000001</v>
      </c>
      <c r="D655" s="29">
        <v>156999.75</v>
      </c>
      <c r="E655" s="30">
        <v>651</v>
      </c>
      <c r="G655" s="31">
        <f t="shared" si="20"/>
        <v>25422905.620000001</v>
      </c>
      <c r="H655" s="32">
        <f t="shared" si="21"/>
        <v>3695</v>
      </c>
    </row>
    <row r="656" spans="1:8" x14ac:dyDescent="0.35">
      <c r="A656" s="28">
        <v>3695.5</v>
      </c>
      <c r="B656" s="29">
        <v>23606500.109999999</v>
      </c>
      <c r="C656" s="29">
        <v>25501500.109999999</v>
      </c>
      <c r="D656" s="29">
        <v>157378.17000000001</v>
      </c>
      <c r="E656" s="30">
        <v>652</v>
      </c>
      <c r="G656" s="31">
        <f t="shared" si="20"/>
        <v>25501500.109999999</v>
      </c>
      <c r="H656" s="32">
        <f t="shared" si="21"/>
        <v>3695.5</v>
      </c>
    </row>
    <row r="657" spans="1:8" x14ac:dyDescent="0.35">
      <c r="A657" s="28">
        <v>3696</v>
      </c>
      <c r="B657" s="29">
        <v>23685283.800000001</v>
      </c>
      <c r="C657" s="29">
        <v>25580283.800000001</v>
      </c>
      <c r="D657" s="29">
        <v>157756.6</v>
      </c>
      <c r="E657" s="30">
        <v>653</v>
      </c>
      <c r="G657" s="31">
        <f t="shared" si="20"/>
        <v>25580283.800000001</v>
      </c>
      <c r="H657" s="32">
        <f t="shared" si="21"/>
        <v>3696</v>
      </c>
    </row>
    <row r="658" spans="1:8" x14ac:dyDescent="0.35">
      <c r="A658" s="28">
        <v>3696.5</v>
      </c>
      <c r="B658" s="29">
        <v>23764256.710000001</v>
      </c>
      <c r="C658" s="29">
        <v>25659256.710000001</v>
      </c>
      <c r="D658" s="29">
        <v>158135.01999999999</v>
      </c>
      <c r="E658" s="30">
        <v>654</v>
      </c>
      <c r="G658" s="31">
        <f t="shared" si="20"/>
        <v>25659256.710000001</v>
      </c>
      <c r="H658" s="32">
        <f t="shared" si="21"/>
        <v>3696.5</v>
      </c>
    </row>
    <row r="659" spans="1:8" x14ac:dyDescent="0.35">
      <c r="A659" s="28">
        <v>3697</v>
      </c>
      <c r="B659" s="29">
        <v>23843418.82</v>
      </c>
      <c r="C659" s="29">
        <v>25738418.82</v>
      </c>
      <c r="D659" s="29">
        <v>158513.45000000001</v>
      </c>
      <c r="E659" s="30">
        <v>655</v>
      </c>
      <c r="G659" s="31">
        <f t="shared" si="20"/>
        <v>25738418.82</v>
      </c>
      <c r="H659" s="32">
        <f t="shared" si="21"/>
        <v>3697</v>
      </c>
    </row>
    <row r="660" spans="1:8" x14ac:dyDescent="0.35">
      <c r="A660" s="28">
        <v>3697.5</v>
      </c>
      <c r="B660" s="29">
        <v>23922770.16</v>
      </c>
      <c r="C660" s="29">
        <v>25817770.16</v>
      </c>
      <c r="D660" s="29">
        <v>158891.87</v>
      </c>
      <c r="E660" s="30">
        <v>656</v>
      </c>
      <c r="G660" s="31">
        <f t="shared" si="20"/>
        <v>25817770.16</v>
      </c>
      <c r="H660" s="32">
        <f t="shared" si="21"/>
        <v>3697.5</v>
      </c>
    </row>
    <row r="661" spans="1:8" x14ac:dyDescent="0.35">
      <c r="A661" s="28">
        <v>3698</v>
      </c>
      <c r="B661" s="29">
        <v>24002310.699999999</v>
      </c>
      <c r="C661" s="29">
        <v>25897310.699999999</v>
      </c>
      <c r="D661" s="29">
        <v>159270.29999999999</v>
      </c>
      <c r="E661" s="30">
        <v>657</v>
      </c>
      <c r="G661" s="31">
        <f t="shared" si="20"/>
        <v>25897310.699999999</v>
      </c>
      <c r="H661" s="32">
        <f t="shared" si="21"/>
        <v>3698</v>
      </c>
    </row>
    <row r="662" spans="1:8" x14ac:dyDescent="0.35">
      <c r="A662" s="28">
        <v>3698.5</v>
      </c>
      <c r="B662" s="29">
        <v>24082040.460000001</v>
      </c>
      <c r="C662" s="29">
        <v>25977040.460000001</v>
      </c>
      <c r="D662" s="29">
        <v>159648.72</v>
      </c>
      <c r="E662" s="30">
        <v>658</v>
      </c>
      <c r="G662" s="31">
        <f t="shared" si="20"/>
        <v>25977040.460000001</v>
      </c>
      <c r="H662" s="32">
        <f t="shared" si="21"/>
        <v>3698.5</v>
      </c>
    </row>
    <row r="663" spans="1:8" x14ac:dyDescent="0.35">
      <c r="A663" s="28">
        <v>3699</v>
      </c>
      <c r="B663" s="29">
        <v>24161959.420000002</v>
      </c>
      <c r="C663" s="29">
        <v>26056959.420000002</v>
      </c>
      <c r="D663" s="29">
        <v>160027.15</v>
      </c>
      <c r="E663" s="30">
        <v>659</v>
      </c>
      <c r="G663" s="31">
        <f t="shared" si="20"/>
        <v>26056959.420000002</v>
      </c>
      <c r="H663" s="32">
        <f t="shared" si="21"/>
        <v>3699</v>
      </c>
    </row>
    <row r="664" spans="1:8" x14ac:dyDescent="0.35">
      <c r="A664" s="28">
        <v>3699.5</v>
      </c>
      <c r="B664" s="29">
        <v>24242067.609999999</v>
      </c>
      <c r="C664" s="29">
        <v>26137067.609999999</v>
      </c>
      <c r="D664" s="29">
        <v>160405.57</v>
      </c>
      <c r="E664" s="30">
        <v>660</v>
      </c>
      <c r="G664" s="31">
        <f t="shared" si="20"/>
        <v>26137067.609999999</v>
      </c>
      <c r="H664" s="32">
        <f t="shared" si="21"/>
        <v>3699.5</v>
      </c>
    </row>
    <row r="665" spans="1:8" x14ac:dyDescent="0.35">
      <c r="A665" s="28">
        <v>3700</v>
      </c>
      <c r="B665" s="29">
        <v>24322365</v>
      </c>
      <c r="C665" s="29">
        <v>26217365</v>
      </c>
      <c r="D665" s="29">
        <v>160784</v>
      </c>
      <c r="E665" s="30">
        <v>661</v>
      </c>
      <c r="G665" s="31">
        <f t="shared" si="20"/>
        <v>26217365</v>
      </c>
      <c r="H665" s="32">
        <f t="shared" si="21"/>
        <v>3700</v>
      </c>
    </row>
    <row r="666" spans="1:8" x14ac:dyDescent="0.35">
      <c r="A666" s="28">
        <v>3700.5</v>
      </c>
      <c r="B666" s="29">
        <v>24402858.780000001</v>
      </c>
      <c r="C666" s="29">
        <v>26297858.780000001</v>
      </c>
      <c r="D666" s="29">
        <v>161191.12</v>
      </c>
      <c r="E666" s="30">
        <v>662</v>
      </c>
      <c r="G666" s="31">
        <f t="shared" si="20"/>
        <v>26297858.780000001</v>
      </c>
      <c r="H666" s="32">
        <f t="shared" si="21"/>
        <v>3700.5</v>
      </c>
    </row>
    <row r="667" spans="1:8" x14ac:dyDescent="0.35">
      <c r="A667" s="28">
        <v>3701</v>
      </c>
      <c r="B667" s="29">
        <v>24483556.120000001</v>
      </c>
      <c r="C667" s="29">
        <v>26378556.120000001</v>
      </c>
      <c r="D667" s="29">
        <v>161598.25</v>
      </c>
      <c r="E667" s="30">
        <v>663</v>
      </c>
      <c r="G667" s="31">
        <f t="shared" si="20"/>
        <v>26378556.120000001</v>
      </c>
      <c r="H667" s="32">
        <f t="shared" si="21"/>
        <v>3701</v>
      </c>
    </row>
    <row r="668" spans="1:8" x14ac:dyDescent="0.35">
      <c r="A668" s="28">
        <v>3701.5</v>
      </c>
      <c r="B668" s="29">
        <v>24564457.030000001</v>
      </c>
      <c r="C668" s="29">
        <v>26459457.030000001</v>
      </c>
      <c r="D668" s="29">
        <v>162005.37</v>
      </c>
      <c r="E668" s="30">
        <v>664</v>
      </c>
      <c r="G668" s="31">
        <f t="shared" si="20"/>
        <v>26459457.030000001</v>
      </c>
      <c r="H668" s="32">
        <f t="shared" si="21"/>
        <v>3701.5</v>
      </c>
    </row>
    <row r="669" spans="1:8" x14ac:dyDescent="0.35">
      <c r="A669" s="28">
        <v>3702</v>
      </c>
      <c r="B669" s="29">
        <v>24645561.5</v>
      </c>
      <c r="C669" s="29">
        <v>26540561.5</v>
      </c>
      <c r="D669" s="29">
        <v>162412.5</v>
      </c>
      <c r="E669" s="30">
        <v>665</v>
      </c>
      <c r="G669" s="31">
        <f t="shared" si="20"/>
        <v>26540561.5</v>
      </c>
      <c r="H669" s="32">
        <f t="shared" si="21"/>
        <v>3702</v>
      </c>
    </row>
    <row r="670" spans="1:8" x14ac:dyDescent="0.35">
      <c r="A670" s="28">
        <v>3702.5</v>
      </c>
      <c r="B670" s="29">
        <v>24726869.530000001</v>
      </c>
      <c r="C670" s="29">
        <v>26621869.530000001</v>
      </c>
      <c r="D670" s="29">
        <v>162819.62</v>
      </c>
      <c r="E670" s="30">
        <v>666</v>
      </c>
      <c r="G670" s="31">
        <f t="shared" si="20"/>
        <v>26621869.530000001</v>
      </c>
      <c r="H670" s="32">
        <f t="shared" si="21"/>
        <v>3702.5</v>
      </c>
    </row>
    <row r="671" spans="1:8" x14ac:dyDescent="0.35">
      <c r="A671" s="28">
        <v>3703</v>
      </c>
      <c r="B671" s="29">
        <v>24808381.120000001</v>
      </c>
      <c r="C671" s="29">
        <v>26703381.120000001</v>
      </c>
      <c r="D671" s="29">
        <v>163226.75</v>
      </c>
      <c r="E671" s="30">
        <v>667</v>
      </c>
      <c r="G671" s="31">
        <f t="shared" si="20"/>
        <v>26703381.120000001</v>
      </c>
      <c r="H671" s="32">
        <f t="shared" si="21"/>
        <v>3703</v>
      </c>
    </row>
    <row r="672" spans="1:8" x14ac:dyDescent="0.35">
      <c r="A672" s="28">
        <v>3703.5</v>
      </c>
      <c r="B672" s="29">
        <v>24890096.280000001</v>
      </c>
      <c r="C672" s="29">
        <v>26785096.280000001</v>
      </c>
      <c r="D672" s="29">
        <v>163633.87</v>
      </c>
      <c r="E672" s="30">
        <v>668</v>
      </c>
      <c r="G672" s="31">
        <f t="shared" si="20"/>
        <v>26785096.280000001</v>
      </c>
      <c r="H672" s="32">
        <f t="shared" si="21"/>
        <v>3703.5</v>
      </c>
    </row>
    <row r="673" spans="1:8" x14ac:dyDescent="0.35">
      <c r="A673" s="28">
        <v>3704</v>
      </c>
      <c r="B673" s="29">
        <v>24972015</v>
      </c>
      <c r="C673" s="29">
        <v>26867015</v>
      </c>
      <c r="D673" s="29">
        <v>164041</v>
      </c>
      <c r="E673" s="30">
        <v>669</v>
      </c>
      <c r="G673" s="31">
        <f t="shared" si="20"/>
        <v>26867015</v>
      </c>
      <c r="H673" s="32">
        <f t="shared" si="21"/>
        <v>3704</v>
      </c>
    </row>
    <row r="674" spans="1:8" x14ac:dyDescent="0.35">
      <c r="A674" s="28">
        <v>3704.5</v>
      </c>
      <c r="B674" s="29">
        <v>25054137.280000001</v>
      </c>
      <c r="C674" s="29">
        <v>26949137.280000001</v>
      </c>
      <c r="D674" s="29">
        <v>164448.12</v>
      </c>
      <c r="E674" s="30">
        <v>670</v>
      </c>
      <c r="G674" s="31">
        <f t="shared" si="20"/>
        <v>26949137.280000001</v>
      </c>
      <c r="H674" s="32">
        <f t="shared" si="21"/>
        <v>3704.5</v>
      </c>
    </row>
    <row r="675" spans="1:8" x14ac:dyDescent="0.35">
      <c r="A675" s="28">
        <v>3705</v>
      </c>
      <c r="B675" s="29">
        <v>25136463.120000001</v>
      </c>
      <c r="C675" s="29">
        <v>27031463.120000001</v>
      </c>
      <c r="D675" s="29">
        <v>164855.25</v>
      </c>
      <c r="E675" s="30">
        <v>671</v>
      </c>
      <c r="G675" s="31">
        <f t="shared" si="20"/>
        <v>27031463.120000001</v>
      </c>
      <c r="H675" s="32">
        <f t="shared" si="21"/>
        <v>3705</v>
      </c>
    </row>
    <row r="676" spans="1:8" x14ac:dyDescent="0.35">
      <c r="A676" s="28">
        <v>3705.5</v>
      </c>
      <c r="B676" s="29">
        <v>25218992.530000001</v>
      </c>
      <c r="C676" s="29">
        <v>27113992.530000001</v>
      </c>
      <c r="D676" s="29">
        <v>165262.37</v>
      </c>
      <c r="E676" s="30">
        <v>672</v>
      </c>
      <c r="G676" s="31">
        <f t="shared" si="20"/>
        <v>27113992.530000001</v>
      </c>
      <c r="H676" s="32">
        <f t="shared" si="21"/>
        <v>3705.5</v>
      </c>
    </row>
    <row r="677" spans="1:8" x14ac:dyDescent="0.35">
      <c r="A677" s="28">
        <v>3706</v>
      </c>
      <c r="B677" s="29">
        <v>25301725.5</v>
      </c>
      <c r="C677" s="29">
        <v>27196725.5</v>
      </c>
      <c r="D677" s="29">
        <v>165669.5</v>
      </c>
      <c r="E677" s="30">
        <v>673</v>
      </c>
      <c r="G677" s="31">
        <f t="shared" si="20"/>
        <v>27196725.5</v>
      </c>
      <c r="H677" s="32">
        <f t="shared" si="21"/>
        <v>3706</v>
      </c>
    </row>
    <row r="678" spans="1:8" x14ac:dyDescent="0.35">
      <c r="A678" s="28">
        <v>3706.5</v>
      </c>
      <c r="B678" s="29">
        <v>25384662.030000001</v>
      </c>
      <c r="C678" s="29">
        <v>27279662.030000001</v>
      </c>
      <c r="D678" s="29">
        <v>166076.62</v>
      </c>
      <c r="E678" s="30">
        <v>674</v>
      </c>
      <c r="G678" s="31">
        <f t="shared" si="20"/>
        <v>27279662.030000001</v>
      </c>
      <c r="H678" s="32">
        <f t="shared" si="21"/>
        <v>3706.5</v>
      </c>
    </row>
    <row r="679" spans="1:8" x14ac:dyDescent="0.35">
      <c r="A679" s="28">
        <v>3707</v>
      </c>
      <c r="B679" s="29">
        <v>25467802.120000001</v>
      </c>
      <c r="C679" s="29">
        <v>27362802.120000001</v>
      </c>
      <c r="D679" s="29">
        <v>166483.75</v>
      </c>
      <c r="E679" s="30">
        <v>675</v>
      </c>
      <c r="G679" s="31">
        <f t="shared" si="20"/>
        <v>27362802.120000001</v>
      </c>
      <c r="H679" s="32">
        <f t="shared" si="21"/>
        <v>3707</v>
      </c>
    </row>
    <row r="680" spans="1:8" x14ac:dyDescent="0.35">
      <c r="A680" s="28">
        <v>3707.5</v>
      </c>
      <c r="B680" s="29">
        <v>25551145.780000001</v>
      </c>
      <c r="C680" s="29">
        <v>27446145.780000001</v>
      </c>
      <c r="D680" s="29">
        <v>166890.87</v>
      </c>
      <c r="E680" s="30">
        <v>676</v>
      </c>
      <c r="G680" s="31">
        <f t="shared" si="20"/>
        <v>27446145.780000001</v>
      </c>
      <c r="H680" s="32">
        <f t="shared" si="21"/>
        <v>3707.5</v>
      </c>
    </row>
    <row r="681" spans="1:8" x14ac:dyDescent="0.35">
      <c r="A681" s="28">
        <v>3708</v>
      </c>
      <c r="B681" s="29">
        <v>25634693</v>
      </c>
      <c r="C681" s="29">
        <v>27529693</v>
      </c>
      <c r="D681" s="29">
        <v>167298</v>
      </c>
      <c r="E681" s="30">
        <v>677</v>
      </c>
      <c r="G681" s="31">
        <f t="shared" si="20"/>
        <v>27529693</v>
      </c>
      <c r="H681" s="32">
        <f t="shared" si="21"/>
        <v>3708</v>
      </c>
    </row>
    <row r="682" spans="1:8" x14ac:dyDescent="0.35">
      <c r="A682" s="28">
        <v>3708.5</v>
      </c>
      <c r="B682" s="29">
        <v>25718443.780000001</v>
      </c>
      <c r="C682" s="29">
        <v>27613443.780000001</v>
      </c>
      <c r="D682" s="29">
        <v>167705.12</v>
      </c>
      <c r="E682" s="30">
        <v>678</v>
      </c>
      <c r="G682" s="31">
        <f t="shared" si="20"/>
        <v>27613443.780000001</v>
      </c>
      <c r="H682" s="32">
        <f t="shared" si="21"/>
        <v>3708.5</v>
      </c>
    </row>
    <row r="683" spans="1:8" x14ac:dyDescent="0.35">
      <c r="A683" s="28">
        <v>3709</v>
      </c>
      <c r="B683" s="29">
        <v>25802398.120000001</v>
      </c>
      <c r="C683" s="29">
        <v>27697398.120000001</v>
      </c>
      <c r="D683" s="29">
        <v>168112.25</v>
      </c>
      <c r="E683" s="30">
        <v>679</v>
      </c>
      <c r="G683" s="31">
        <f t="shared" si="20"/>
        <v>27697398.120000001</v>
      </c>
      <c r="H683" s="32">
        <f t="shared" si="21"/>
        <v>3709</v>
      </c>
    </row>
    <row r="684" spans="1:8" x14ac:dyDescent="0.35">
      <c r="A684" s="28">
        <v>3709.5</v>
      </c>
      <c r="B684" s="29">
        <v>25886556.030000001</v>
      </c>
      <c r="C684" s="29">
        <v>27781556.030000001</v>
      </c>
      <c r="D684" s="29">
        <v>168519.37</v>
      </c>
      <c r="E684" s="30">
        <v>680</v>
      </c>
      <c r="G684" s="31">
        <f t="shared" si="20"/>
        <v>27781556.030000001</v>
      </c>
      <c r="H684" s="32">
        <f t="shared" si="21"/>
        <v>3709.5</v>
      </c>
    </row>
    <row r="685" spans="1:8" x14ac:dyDescent="0.35">
      <c r="A685" s="28">
        <v>3710</v>
      </c>
      <c r="B685" s="29">
        <v>25970917.5</v>
      </c>
      <c r="C685" s="29">
        <v>27865917.5</v>
      </c>
      <c r="D685" s="29">
        <v>168926.5</v>
      </c>
      <c r="E685" s="30">
        <v>681</v>
      </c>
      <c r="G685" s="31">
        <f t="shared" si="20"/>
        <v>27865917.5</v>
      </c>
      <c r="H685" s="32">
        <f t="shared" si="21"/>
        <v>3710</v>
      </c>
    </row>
    <row r="686" spans="1:8" x14ac:dyDescent="0.35">
      <c r="A686" s="28">
        <v>3710.5</v>
      </c>
      <c r="B686" s="29">
        <v>26055482.530000001</v>
      </c>
      <c r="C686" s="29">
        <v>27950482.530000001</v>
      </c>
      <c r="D686" s="29">
        <v>169333.62</v>
      </c>
      <c r="E686" s="30">
        <v>682</v>
      </c>
      <c r="G686" s="31">
        <f t="shared" si="20"/>
        <v>27950482.530000001</v>
      </c>
      <c r="H686" s="32">
        <f t="shared" si="21"/>
        <v>3710.5</v>
      </c>
    </row>
    <row r="687" spans="1:8" x14ac:dyDescent="0.35">
      <c r="A687" s="28">
        <v>3711</v>
      </c>
      <c r="B687" s="29">
        <v>26140251.120000001</v>
      </c>
      <c r="C687" s="29">
        <v>28035251.120000001</v>
      </c>
      <c r="D687" s="29">
        <v>169740.75</v>
      </c>
      <c r="E687" s="30">
        <v>683</v>
      </c>
      <c r="G687" s="31">
        <f t="shared" si="20"/>
        <v>28035251.120000001</v>
      </c>
      <c r="H687" s="32">
        <f t="shared" si="21"/>
        <v>3711</v>
      </c>
    </row>
    <row r="688" spans="1:8" x14ac:dyDescent="0.35">
      <c r="A688" s="28">
        <v>3711.5</v>
      </c>
      <c r="B688" s="29">
        <v>26225223.280000001</v>
      </c>
      <c r="C688" s="29">
        <v>28120223.280000001</v>
      </c>
      <c r="D688" s="29">
        <v>170147.87</v>
      </c>
      <c r="E688" s="30">
        <v>684</v>
      </c>
      <c r="G688" s="31">
        <f t="shared" si="20"/>
        <v>28120223.280000001</v>
      </c>
      <c r="H688" s="32">
        <f t="shared" si="21"/>
        <v>3711.5</v>
      </c>
    </row>
    <row r="689" spans="1:8" x14ac:dyDescent="0.35">
      <c r="A689" s="28">
        <v>3800</v>
      </c>
      <c r="B689" s="29">
        <v>1000000000</v>
      </c>
      <c r="C689" s="29">
        <v>1001895000</v>
      </c>
      <c r="D689" s="29">
        <v>250000</v>
      </c>
      <c r="E689" s="30">
        <v>685</v>
      </c>
      <c r="G689" s="31">
        <f t="shared" si="20"/>
        <v>1001895000</v>
      </c>
      <c r="H689" s="32">
        <f t="shared" si="21"/>
        <v>3800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52C0-5EB3-44BC-B2AD-268DDE97C314}">
  <dimension ref="C13:F22"/>
  <sheetViews>
    <sheetView tabSelected="1" topLeftCell="C12" zoomScale="160" zoomScaleNormal="160" workbookViewId="0">
      <selection activeCell="D17" sqref="D17"/>
    </sheetView>
  </sheetViews>
  <sheetFormatPr defaultRowHeight="13" x14ac:dyDescent="0.3"/>
  <cols>
    <col min="3" max="3" width="11.69921875" style="41" customWidth="1"/>
    <col min="4" max="4" width="14.59765625" style="41" customWidth="1"/>
    <col min="5" max="5" width="8.09765625" customWidth="1"/>
  </cols>
  <sheetData>
    <row r="13" spans="3:5" ht="39" x14ac:dyDescent="0.3">
      <c r="C13" s="44" t="s">
        <v>42</v>
      </c>
      <c r="D13" s="44" t="s">
        <v>43</v>
      </c>
      <c r="E13" s="46" t="s">
        <v>44</v>
      </c>
    </row>
    <row r="14" spans="3:5" x14ac:dyDescent="0.3">
      <c r="C14" s="43">
        <v>3370</v>
      </c>
      <c r="D14" s="42">
        <f>VLOOKUP(C14,BathymetryCompare!$A$4:$C$344,2)</f>
        <v>0</v>
      </c>
      <c r="E14" s="45">
        <f>D14/$D$22</f>
        <v>0</v>
      </c>
    </row>
    <row r="15" spans="3:5" x14ac:dyDescent="0.3">
      <c r="C15" s="43">
        <v>3490</v>
      </c>
      <c r="D15" s="42">
        <f>VLOOKUP(C15,BathymetryCompare!$A$4:$C$344,2)</f>
        <v>3.7427141499999999</v>
      </c>
      <c r="E15" s="45">
        <f t="shared" ref="E15:E22" si="0">D15/$D$22</f>
        <v>0.16053622836851369</v>
      </c>
    </row>
    <row r="16" spans="3:5" x14ac:dyDescent="0.3">
      <c r="C16" s="43">
        <v>3500</v>
      </c>
      <c r="D16" s="42">
        <f>VLOOKUP(C16,BathymetryCompare!$A$4:$C$344,2)</f>
        <v>4.2158051219999999</v>
      </c>
      <c r="E16" s="45">
        <f t="shared" si="0"/>
        <v>0.180828518208515</v>
      </c>
    </row>
    <row r="17" spans="3:6" x14ac:dyDescent="0.3">
      <c r="C17" s="43">
        <v>3525</v>
      </c>
      <c r="D17" s="42">
        <f>VLOOKUP(C17,BathymetryCompare!$A$4:$C$344,2)</f>
        <v>5.5449229090000003</v>
      </c>
      <c r="E17" s="45">
        <f t="shared" si="0"/>
        <v>0.23783836401319275</v>
      </c>
      <c r="F17" s="47"/>
    </row>
    <row r="18" spans="3:6" x14ac:dyDescent="0.3">
      <c r="C18" s="43">
        <v>3535</v>
      </c>
      <c r="D18" s="42">
        <f>VLOOKUP(C18,BathymetryCompare!$A$4:$C$344,2)</f>
        <v>6.138470743000001</v>
      </c>
      <c r="E18" s="45">
        <f t="shared" si="0"/>
        <v>0.26329740972381982</v>
      </c>
    </row>
    <row r="19" spans="3:6" x14ac:dyDescent="0.3">
      <c r="C19" s="43">
        <v>3550</v>
      </c>
      <c r="D19" s="42">
        <f>VLOOKUP(C19,BathymetryCompare!$A$4:$C$344,2)</f>
        <v>7.0981696620000001</v>
      </c>
      <c r="E19" s="45">
        <f t="shared" si="0"/>
        <v>0.30446177297758303</v>
      </c>
    </row>
    <row r="20" spans="3:6" x14ac:dyDescent="0.3">
      <c r="C20" s="43">
        <v>3570</v>
      </c>
      <c r="D20" s="42">
        <f>VLOOKUP(C20,BathymetryCompare!$A$4:$C$344,2)</f>
        <v>8.518031302999999</v>
      </c>
      <c r="E20" s="45">
        <f t="shared" si="0"/>
        <v>0.36536389467749125</v>
      </c>
    </row>
    <row r="21" spans="3:6" x14ac:dyDescent="0.3">
      <c r="C21" s="43">
        <v>3600</v>
      </c>
      <c r="D21" s="42">
        <f>VLOOKUP(C21,BathymetryCompare!$A$4:$C$344,2)</f>
        <v>10.991147309999999</v>
      </c>
      <c r="E21" s="45">
        <f t="shared" si="0"/>
        <v>0.47144325317767982</v>
      </c>
    </row>
    <row r="22" spans="3:6" x14ac:dyDescent="0.3">
      <c r="C22" s="43">
        <v>3700</v>
      </c>
      <c r="D22" s="42">
        <f>VLOOKUP(C22,BathymetryCompare!$A$4:$C$344,2)</f>
        <v>23.313828835000002</v>
      </c>
      <c r="E22" s="4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AC20-5E10-43D3-8CB2-3DFC89182265}">
  <dimension ref="A1:G344"/>
  <sheetViews>
    <sheetView topLeftCell="A298" workbookViewId="0">
      <selection activeCell="B4" sqref="B4"/>
    </sheetView>
  </sheetViews>
  <sheetFormatPr defaultRowHeight="13" x14ac:dyDescent="0.3"/>
  <cols>
    <col min="1" max="1" width="11.59765625" customWidth="1"/>
    <col min="2" max="2" width="14.296875" customWidth="1"/>
    <col min="3" max="3" width="10.796875" customWidth="1"/>
    <col min="4" max="5" width="13.8984375" bestFit="1" customWidth="1"/>
  </cols>
  <sheetData>
    <row r="1" spans="1:7" x14ac:dyDescent="0.3">
      <c r="A1" s="18" t="s">
        <v>34</v>
      </c>
      <c r="B1" s="18"/>
      <c r="C1" s="18"/>
    </row>
    <row r="2" spans="1:7" x14ac:dyDescent="0.3">
      <c r="B2" s="48">
        <v>2017</v>
      </c>
      <c r="C2" s="48"/>
      <c r="D2" s="48" t="s">
        <v>35</v>
      </c>
      <c r="E2" s="48"/>
      <c r="F2" s="48" t="s">
        <v>37</v>
      </c>
      <c r="G2" s="48"/>
    </row>
    <row r="3" spans="1:7" ht="52" x14ac:dyDescent="0.3">
      <c r="A3" s="19" t="s">
        <v>1</v>
      </c>
      <c r="B3" s="35" t="s">
        <v>36</v>
      </c>
      <c r="C3" s="35" t="s">
        <v>41</v>
      </c>
      <c r="D3" s="35" t="s">
        <v>36</v>
      </c>
      <c r="E3" s="35" t="s">
        <v>41</v>
      </c>
      <c r="F3" s="36" t="s">
        <v>38</v>
      </c>
      <c r="G3" s="36" t="s">
        <v>41</v>
      </c>
    </row>
    <row r="4" spans="1:7" x14ac:dyDescent="0.3">
      <c r="A4">
        <f>'2017Bathymetry'!B242</f>
        <v>3370</v>
      </c>
      <c r="B4" s="38">
        <f>(VLOOKUP($A4,'2017Bathymetry'!$B$2:$D$582,2)-'2017Bathymetry'!$C$242)/1000000</f>
        <v>0</v>
      </c>
      <c r="C4" s="38">
        <f>VLOOKUP($A4,'2017Bathymetry'!$B$2:$D$582,3)/10000</f>
        <v>1.8825693999999999</v>
      </c>
      <c r="D4" s="38">
        <f>VLOOKUP($A4,Pre2017Bathymetry!$A$5:$C$689,2)/1000000</f>
        <v>0</v>
      </c>
      <c r="E4" s="38">
        <f>VLOOKUP($A4,Pre2017Bathymetry!$A$5:$D$689,4)/10000</f>
        <v>2.0303</v>
      </c>
      <c r="F4" s="39">
        <f>D4-B4</f>
        <v>0</v>
      </c>
      <c r="G4" s="37">
        <f>E4-C4</f>
        <v>0.14773060000000005</v>
      </c>
    </row>
    <row r="5" spans="1:7" x14ac:dyDescent="0.3">
      <c r="A5">
        <f>'2017Bathymetry'!B243</f>
        <v>3371</v>
      </c>
      <c r="B5" s="38">
        <f>(VLOOKUP($A5,'2017Bathymetry'!$B$2:$D$582,2)-'2017Bathymetry'!$C$242)/1000000</f>
        <v>1.8898709000000031E-2</v>
      </c>
      <c r="C5" s="38">
        <f>VLOOKUP($A5,'2017Bathymetry'!$B$2:$D$582,3)/10000</f>
        <v>1.8971467</v>
      </c>
      <c r="D5" s="38">
        <f>VLOOKUP($A5,Pre2017Bathymetry!$A$5:$C$689,2)/1000000</f>
        <v>2.039295E-2</v>
      </c>
      <c r="E5" s="38">
        <f>VLOOKUP($A5,Pre2017Bathymetry!$A$5:$D$689,4)/10000</f>
        <v>2.0482900000000002</v>
      </c>
      <c r="F5" s="39">
        <f t="shared" ref="F5:F68" si="0">D5-B5</f>
        <v>1.4942409999999691E-3</v>
      </c>
      <c r="G5" s="37">
        <f t="shared" ref="G5:G68" si="1">E5-C5</f>
        <v>0.1511433000000002</v>
      </c>
    </row>
    <row r="6" spans="1:7" x14ac:dyDescent="0.3">
      <c r="A6">
        <f>'2017Bathymetry'!B244</f>
        <v>3372</v>
      </c>
      <c r="B6" s="38">
        <f>(VLOOKUP($A6,'2017Bathymetry'!$B$2:$D$582,2)-'2017Bathymetry'!$C$242)/1000000</f>
        <v>3.7938816000000111E-2</v>
      </c>
      <c r="C6" s="38">
        <f>VLOOKUP($A6,'2017Bathymetry'!$B$2:$D$582,3)/10000</f>
        <v>1.9108454000000001</v>
      </c>
      <c r="D6" s="38">
        <f>VLOOKUP($A6,Pre2017Bathymetry!$A$5:$C$689,2)/1000000</f>
        <v>4.0965800000000004E-2</v>
      </c>
      <c r="E6" s="38">
        <f>VLOOKUP($A6,Pre2017Bathymetry!$A$5:$D$689,4)/10000</f>
        <v>2.0662799999999999</v>
      </c>
      <c r="F6" s="39">
        <f t="shared" si="0"/>
        <v>3.0269839999998924E-3</v>
      </c>
      <c r="G6" s="37">
        <f t="shared" si="1"/>
        <v>0.15543459999999976</v>
      </c>
    </row>
    <row r="7" spans="1:7" x14ac:dyDescent="0.3">
      <c r="A7">
        <f>'2017Bathymetry'!B245</f>
        <v>3373</v>
      </c>
      <c r="B7" s="38">
        <f>(VLOOKUP($A7,'2017Bathymetry'!$B$2:$D$582,2)-'2017Bathymetry'!$C$242)/1000000</f>
        <v>5.7113882999999914E-2</v>
      </c>
      <c r="C7" s="38">
        <f>VLOOKUP($A7,'2017Bathymetry'!$B$2:$D$582,3)/10000</f>
        <v>1.9239025000000001</v>
      </c>
      <c r="D7" s="38">
        <f>VLOOKUP($A7,Pre2017Bathymetry!$A$5:$C$689,2)/1000000</f>
        <v>6.1718550000000004E-2</v>
      </c>
      <c r="E7" s="38">
        <f>VLOOKUP($A7,Pre2017Bathymetry!$A$5:$D$689,4)/10000</f>
        <v>2.0842700000000001</v>
      </c>
      <c r="F7" s="39">
        <f t="shared" si="0"/>
        <v>4.60466700000009E-3</v>
      </c>
      <c r="G7" s="37">
        <f t="shared" si="1"/>
        <v>0.1603675</v>
      </c>
    </row>
    <row r="8" spans="1:7" x14ac:dyDescent="0.3">
      <c r="A8">
        <f>'2017Bathymetry'!B246</f>
        <v>3374</v>
      </c>
      <c r="B8" s="38">
        <f>(VLOOKUP($A8,'2017Bathymetry'!$B$2:$D$582,2)-'2017Bathymetry'!$C$242)/1000000</f>
        <v>7.6414223999999933E-2</v>
      </c>
      <c r="C8" s="38">
        <f>VLOOKUP($A8,'2017Bathymetry'!$B$2:$D$582,3)/10000</f>
        <v>1.9362721000000001</v>
      </c>
      <c r="D8" s="38">
        <f>VLOOKUP($A8,Pre2017Bathymetry!$A$5:$C$689,2)/1000000</f>
        <v>8.2651200000399994E-2</v>
      </c>
      <c r="E8" s="38">
        <f>VLOOKUP($A8,Pre2017Bathymetry!$A$5:$D$689,4)/10000</f>
        <v>2.1022599999999998</v>
      </c>
      <c r="F8" s="39">
        <f t="shared" si="0"/>
        <v>6.2369760004000602E-3</v>
      </c>
      <c r="G8" s="37">
        <f t="shared" si="1"/>
        <v>0.16598789999999974</v>
      </c>
    </row>
    <row r="9" spans="1:7" x14ac:dyDescent="0.3">
      <c r="A9">
        <f>'2017Bathymetry'!B247</f>
        <v>3375</v>
      </c>
      <c r="B9" s="38">
        <f>(VLOOKUP($A9,'2017Bathymetry'!$B$2:$D$582,2)-'2017Bathymetry'!$C$242)/1000000</f>
        <v>9.5840280000000028E-2</v>
      </c>
      <c r="C9" s="38">
        <f>VLOOKUP($A9,'2017Bathymetry'!$B$2:$D$582,3)/10000</f>
        <v>1.9497103999999998</v>
      </c>
      <c r="D9" s="38">
        <f>VLOOKUP($A9,Pre2017Bathymetry!$A$5:$C$689,2)/1000000</f>
        <v>0.10376375</v>
      </c>
      <c r="E9" s="38">
        <f>VLOOKUP($A9,Pre2017Bathymetry!$A$5:$D$689,4)/10000</f>
        <v>2.12025</v>
      </c>
      <c r="F9" s="39">
        <f t="shared" si="0"/>
        <v>7.9234699999999741E-3</v>
      </c>
      <c r="G9" s="37">
        <f t="shared" si="1"/>
        <v>0.17053960000000012</v>
      </c>
    </row>
    <row r="10" spans="1:7" x14ac:dyDescent="0.3">
      <c r="A10">
        <f>'2017Bathymetry'!B248</f>
        <v>3376</v>
      </c>
      <c r="B10" s="38">
        <f>(VLOOKUP($A10,'2017Bathymetry'!$B$2:$D$582,2)-'2017Bathymetry'!$C$242)/1000000</f>
        <v>0.11542241599999997</v>
      </c>
      <c r="C10" s="38">
        <f>VLOOKUP($A10,'2017Bathymetry'!$B$2:$D$582,3)/10000</f>
        <v>1.9676937000000001</v>
      </c>
      <c r="D10" s="38">
        <f>VLOOKUP($A10,Pre2017Bathymetry!$A$5:$C$689,2)/1000000</f>
        <v>0.12505620000000001</v>
      </c>
      <c r="E10" s="38">
        <f>VLOOKUP($A10,Pre2017Bathymetry!$A$5:$D$689,4)/10000</f>
        <v>2.1382400000000001</v>
      </c>
      <c r="F10" s="39">
        <f t="shared" si="0"/>
        <v>9.6337840000000341E-3</v>
      </c>
      <c r="G10" s="37">
        <f t="shared" si="1"/>
        <v>0.17054630000000004</v>
      </c>
    </row>
    <row r="11" spans="1:7" x14ac:dyDescent="0.3">
      <c r="A11">
        <f>'2017Bathymetry'!B249</f>
        <v>3377</v>
      </c>
      <c r="B11" s="38">
        <f>(VLOOKUP($A11,'2017Bathymetry'!$B$2:$D$582,2)-'2017Bathymetry'!$C$242)/1000000</f>
        <v>0.13520550500000011</v>
      </c>
      <c r="C11" s="38">
        <f>VLOOKUP($A11,'2017Bathymetry'!$B$2:$D$582,3)/10000</f>
        <v>1.9880047999999999</v>
      </c>
      <c r="D11" s="38">
        <f>VLOOKUP($A11,Pre2017Bathymetry!$A$5:$C$689,2)/1000000</f>
        <v>0.14652854999999998</v>
      </c>
      <c r="E11" s="38">
        <f>VLOOKUP($A11,Pre2017Bathymetry!$A$5:$D$689,4)/10000</f>
        <v>2.1562299999999999</v>
      </c>
      <c r="F11" s="39">
        <f t="shared" si="0"/>
        <v>1.1323044999999865E-2</v>
      </c>
      <c r="G11" s="37">
        <f t="shared" si="1"/>
        <v>0.16822519999999996</v>
      </c>
    </row>
    <row r="12" spans="1:7" x14ac:dyDescent="0.3">
      <c r="A12">
        <f>'2017Bathymetry'!B250</f>
        <v>3378</v>
      </c>
      <c r="B12" s="38">
        <f>(VLOOKUP($A12,'2017Bathymetry'!$B$2:$D$582,2)-'2017Bathymetry'!$C$242)/1000000</f>
        <v>0.15516648999999999</v>
      </c>
      <c r="C12" s="38">
        <f>VLOOKUP($A12,'2017Bathymetry'!$B$2:$D$582,3)/10000</f>
        <v>2.0043202</v>
      </c>
      <c r="D12" s="38">
        <f>VLOOKUP($A12,Pre2017Bathymetry!$A$5:$C$689,2)/1000000</f>
        <v>0.16818079999999999</v>
      </c>
      <c r="E12" s="38">
        <f>VLOOKUP($A12,Pre2017Bathymetry!$A$5:$D$689,4)/10000</f>
        <v>2.17422</v>
      </c>
      <c r="F12" s="39">
        <f t="shared" si="0"/>
        <v>1.3014310000000001E-2</v>
      </c>
      <c r="G12" s="37">
        <f t="shared" si="1"/>
        <v>0.16989980000000005</v>
      </c>
    </row>
    <row r="13" spans="1:7" x14ac:dyDescent="0.3">
      <c r="A13">
        <f>'2017Bathymetry'!B251</f>
        <v>3379</v>
      </c>
      <c r="B13" s="38">
        <f>(VLOOKUP($A13,'2017Bathymetry'!$B$2:$D$582,2)-'2017Bathymetry'!$C$242)/1000000</f>
        <v>0.17528870699999993</v>
      </c>
      <c r="C13" s="38">
        <f>VLOOKUP($A13,'2017Bathymetry'!$B$2:$D$582,3)/10000</f>
        <v>2.0200162000000002</v>
      </c>
      <c r="D13" s="38">
        <f>VLOOKUP($A13,Pre2017Bathymetry!$A$5:$C$689,2)/1000000</f>
        <v>0.19001295000000001</v>
      </c>
      <c r="E13" s="38">
        <f>VLOOKUP($A13,Pre2017Bathymetry!$A$5:$D$689,4)/10000</f>
        <v>2.1922099999999998</v>
      </c>
      <c r="F13" s="39">
        <f t="shared" si="0"/>
        <v>1.4724243000000081E-2</v>
      </c>
      <c r="G13" s="37">
        <f t="shared" si="1"/>
        <v>0.17219379999999962</v>
      </c>
    </row>
    <row r="14" spans="1:7" x14ac:dyDescent="0.3">
      <c r="A14">
        <f>'2017Bathymetry'!B252</f>
        <v>3380</v>
      </c>
      <c r="B14" s="38">
        <f>(VLOOKUP($A14,'2017Bathymetry'!$B$2:$D$582,2)-'2017Bathymetry'!$C$242)/1000000</f>
        <v>0.19556612100000004</v>
      </c>
      <c r="C14" s="38">
        <f>VLOOKUP($A14,'2017Bathymetry'!$B$2:$D$582,3)/10000</f>
        <v>2.0354028999999998</v>
      </c>
      <c r="D14" s="38">
        <f>VLOOKUP($A14,Pre2017Bathymetry!$A$5:$C$689,2)/1000000</f>
        <v>0.21202499999999999</v>
      </c>
      <c r="E14" s="38">
        <f>VLOOKUP($A14,Pre2017Bathymetry!$A$5:$D$689,4)/10000</f>
        <v>2.2101999999999999</v>
      </c>
      <c r="F14" s="39">
        <f t="shared" si="0"/>
        <v>1.6458878999999954E-2</v>
      </c>
      <c r="G14" s="37">
        <f t="shared" si="1"/>
        <v>0.17479710000000015</v>
      </c>
    </row>
    <row r="15" spans="1:7" x14ac:dyDescent="0.3">
      <c r="A15">
        <f>'2017Bathymetry'!B253</f>
        <v>3381</v>
      </c>
      <c r="B15" s="38">
        <f>(VLOOKUP($A15,'2017Bathymetry'!$B$2:$D$582,2)-'2017Bathymetry'!$C$242)/1000000</f>
        <v>0.21599925600000006</v>
      </c>
      <c r="C15" s="38">
        <f>VLOOKUP($A15,'2017Bathymetry'!$B$2:$D$582,3)/10000</f>
        <v>2.0516432</v>
      </c>
      <c r="D15" s="38">
        <f>VLOOKUP($A15,Pre2017Bathymetry!$A$5:$C$689,2)/1000000</f>
        <v>0.23422599999999999</v>
      </c>
      <c r="E15" s="38">
        <f>VLOOKUP($A15,Pre2017Bathymetry!$A$5:$D$689,4)/10000</f>
        <v>2.23</v>
      </c>
      <c r="F15" s="39">
        <f t="shared" si="0"/>
        <v>1.8226743999999934E-2</v>
      </c>
      <c r="G15" s="37">
        <f t="shared" si="1"/>
        <v>0.17835679999999998</v>
      </c>
    </row>
    <row r="16" spans="1:7" x14ac:dyDescent="0.3">
      <c r="A16">
        <f>'2017Bathymetry'!B254</f>
        <v>3382</v>
      </c>
      <c r="B16" s="38">
        <f>(VLOOKUP($A16,'2017Bathymetry'!$B$2:$D$582,2)-'2017Bathymetry'!$C$242)/1000000</f>
        <v>0.23660149999999999</v>
      </c>
      <c r="C16" s="38">
        <f>VLOOKUP($A16,'2017Bathymetry'!$B$2:$D$582,3)/10000</f>
        <v>2.0686492999999997</v>
      </c>
      <c r="D16" s="38">
        <f>VLOOKUP($A16,Pre2017Bathymetry!$A$5:$C$689,2)/1000000</f>
        <v>0.25662499999999999</v>
      </c>
      <c r="E16" s="38">
        <f>VLOOKUP($A16,Pre2017Bathymetry!$A$5:$D$689,4)/10000</f>
        <v>2.2498</v>
      </c>
      <c r="F16" s="39">
        <f t="shared" si="0"/>
        <v>2.00235E-2</v>
      </c>
      <c r="G16" s="37">
        <f t="shared" si="1"/>
        <v>0.18115070000000033</v>
      </c>
    </row>
    <row r="17" spans="1:7" x14ac:dyDescent="0.3">
      <c r="A17">
        <f>'2017Bathymetry'!B255</f>
        <v>3383</v>
      </c>
      <c r="B17" s="38">
        <f>(VLOOKUP($A17,'2017Bathymetry'!$B$2:$D$582,2)-'2017Bathymetry'!$C$242)/1000000</f>
        <v>0.25736583000000007</v>
      </c>
      <c r="C17" s="38">
        <f>VLOOKUP($A17,'2017Bathymetry'!$B$2:$D$582,3)/10000</f>
        <v>2.084311</v>
      </c>
      <c r="D17" s="38">
        <f>VLOOKUP($A17,Pre2017Bathymetry!$A$5:$C$689,2)/1000000</f>
        <v>0.27922200000000003</v>
      </c>
      <c r="E17" s="38">
        <f>VLOOKUP($A17,Pre2017Bathymetry!$A$5:$D$689,4)/10000</f>
        <v>2.2696000000000001</v>
      </c>
      <c r="F17" s="39">
        <f t="shared" si="0"/>
        <v>2.1856169999999953E-2</v>
      </c>
      <c r="G17" s="37">
        <f t="shared" si="1"/>
        <v>0.18528900000000004</v>
      </c>
    </row>
    <row r="18" spans="1:7" x14ac:dyDescent="0.3">
      <c r="A18">
        <f>'2017Bathymetry'!B256</f>
        <v>3384</v>
      </c>
      <c r="B18" s="38">
        <f>(VLOOKUP($A18,'2017Bathymetry'!$B$2:$D$582,2)-'2017Bathymetry'!$C$242)/1000000</f>
        <v>0.27828214400000006</v>
      </c>
      <c r="C18" s="38">
        <f>VLOOKUP($A18,'2017Bathymetry'!$B$2:$D$582,3)/10000</f>
        <v>2.0987779999999998</v>
      </c>
      <c r="D18" s="38">
        <f>VLOOKUP($A18,Pre2017Bathymetry!$A$5:$C$689,2)/1000000</f>
        <v>0.30201699999999998</v>
      </c>
      <c r="E18" s="38">
        <f>VLOOKUP($A18,Pre2017Bathymetry!$A$5:$D$689,4)/10000</f>
        <v>2.2894000000000001</v>
      </c>
      <c r="F18" s="39">
        <f t="shared" si="0"/>
        <v>2.3734855999999915E-2</v>
      </c>
      <c r="G18" s="37">
        <f t="shared" si="1"/>
        <v>0.19062200000000029</v>
      </c>
    </row>
    <row r="19" spans="1:7" x14ac:dyDescent="0.3">
      <c r="A19">
        <f>'2017Bathymetry'!B257</f>
        <v>3385</v>
      </c>
      <c r="B19" s="38">
        <f>(VLOOKUP($A19,'2017Bathymetry'!$B$2:$D$582,2)-'2017Bathymetry'!$C$242)/1000000</f>
        <v>0.29933691500000004</v>
      </c>
      <c r="C19" s="38">
        <f>VLOOKUP($A19,'2017Bathymetry'!$B$2:$D$582,3)/10000</f>
        <v>2.1122068000000001</v>
      </c>
      <c r="D19" s="38">
        <f>VLOOKUP($A19,Pre2017Bathymetry!$A$5:$C$689,2)/1000000</f>
        <v>0.32501000000000002</v>
      </c>
      <c r="E19" s="38">
        <f>VLOOKUP($A19,Pre2017Bathymetry!$A$5:$D$689,4)/10000</f>
        <v>2.3092000000000001</v>
      </c>
      <c r="F19" s="39">
        <f t="shared" si="0"/>
        <v>2.5673084999999984E-2</v>
      </c>
      <c r="G19" s="37">
        <f t="shared" si="1"/>
        <v>0.19699320000000009</v>
      </c>
    </row>
    <row r="20" spans="1:7" x14ac:dyDescent="0.3">
      <c r="A20">
        <f>'2017Bathymetry'!B258</f>
        <v>3386</v>
      </c>
      <c r="B20" s="38">
        <f>(VLOOKUP($A20,'2017Bathymetry'!$B$2:$D$582,2)-'2017Bathymetry'!$C$242)/1000000</f>
        <v>0.32053870500000009</v>
      </c>
      <c r="C20" s="38">
        <f>VLOOKUP($A20,'2017Bathymetry'!$B$2:$D$582,3)/10000</f>
        <v>2.1296542000000001</v>
      </c>
      <c r="D20" s="38">
        <f>VLOOKUP($A20,Pre2017Bathymetry!$A$5:$C$689,2)/1000000</f>
        <v>0.34820099999999998</v>
      </c>
      <c r="E20" s="38">
        <f>VLOOKUP($A20,Pre2017Bathymetry!$A$5:$D$689,4)/10000</f>
        <v>2.3290000000000002</v>
      </c>
      <c r="F20" s="39">
        <f t="shared" si="0"/>
        <v>2.7662294999999892E-2</v>
      </c>
      <c r="G20" s="37">
        <f t="shared" si="1"/>
        <v>0.19934580000000013</v>
      </c>
    </row>
    <row r="21" spans="1:7" x14ac:dyDescent="0.3">
      <c r="A21">
        <f>'2017Bathymetry'!B259</f>
        <v>3387</v>
      </c>
      <c r="B21" s="38">
        <f>(VLOOKUP($A21,'2017Bathymetry'!$B$2:$D$582,2)-'2017Bathymetry'!$C$242)/1000000</f>
        <v>0.341932703</v>
      </c>
      <c r="C21" s="38">
        <f>VLOOKUP($A21,'2017Bathymetry'!$B$2:$D$582,3)/10000</f>
        <v>2.1498430000000002</v>
      </c>
      <c r="D21" s="38">
        <f>VLOOKUP($A21,Pre2017Bathymetry!$A$5:$C$689,2)/1000000</f>
        <v>0.37158999999999998</v>
      </c>
      <c r="E21" s="38">
        <f>VLOOKUP($A21,Pre2017Bathymetry!$A$5:$D$689,4)/10000</f>
        <v>2.3488000000000002</v>
      </c>
      <c r="F21" s="39">
        <f t="shared" si="0"/>
        <v>2.9657296999999971E-2</v>
      </c>
      <c r="G21" s="37">
        <f t="shared" si="1"/>
        <v>0.19895700000000005</v>
      </c>
    </row>
    <row r="22" spans="1:7" x14ac:dyDescent="0.3">
      <c r="A22">
        <f>'2017Bathymetry'!B260</f>
        <v>3388</v>
      </c>
      <c r="B22" s="38">
        <f>(VLOOKUP($A22,'2017Bathymetry'!$B$2:$D$582,2)-'2017Bathymetry'!$C$242)/1000000</f>
        <v>0.36354512000000011</v>
      </c>
      <c r="C22" s="38">
        <f>VLOOKUP($A22,'2017Bathymetry'!$B$2:$D$582,3)/10000</f>
        <v>2.1734402999999998</v>
      </c>
      <c r="D22" s="38">
        <f>VLOOKUP($A22,Pre2017Bathymetry!$A$5:$C$689,2)/1000000</f>
        <v>0.395177</v>
      </c>
      <c r="E22" s="38">
        <f>VLOOKUP($A22,Pre2017Bathymetry!$A$5:$D$689,4)/10000</f>
        <v>2.3685999999999998</v>
      </c>
      <c r="F22" s="39">
        <f t="shared" si="0"/>
        <v>3.163187999999989E-2</v>
      </c>
      <c r="G22" s="37">
        <f t="shared" si="1"/>
        <v>0.19515970000000005</v>
      </c>
    </row>
    <row r="23" spans="1:7" x14ac:dyDescent="0.3">
      <c r="A23">
        <f>'2017Bathymetry'!B261</f>
        <v>3389</v>
      </c>
      <c r="B23" s="38">
        <f>(VLOOKUP($A23,'2017Bathymetry'!$B$2:$D$582,2)-'2017Bathymetry'!$C$242)/1000000</f>
        <v>0.38541914399999988</v>
      </c>
      <c r="C23" s="38">
        <f>VLOOKUP($A23,'2017Bathymetry'!$B$2:$D$582,3)/10000</f>
        <v>2.2010902999999997</v>
      </c>
      <c r="D23" s="38">
        <f>VLOOKUP($A23,Pre2017Bathymetry!$A$5:$C$689,2)/1000000</f>
        <v>0.418962</v>
      </c>
      <c r="E23" s="38">
        <f>VLOOKUP($A23,Pre2017Bathymetry!$A$5:$D$689,4)/10000</f>
        <v>2.3883999999999999</v>
      </c>
      <c r="F23" s="39">
        <f t="shared" si="0"/>
        <v>3.3542856000000121E-2</v>
      </c>
      <c r="G23" s="37">
        <f t="shared" si="1"/>
        <v>0.18730970000000013</v>
      </c>
    </row>
    <row r="24" spans="1:7" x14ac:dyDescent="0.3">
      <c r="A24">
        <f>'2017Bathymetry'!B262</f>
        <v>3390</v>
      </c>
      <c r="B24" s="38">
        <f>(VLOOKUP($A24,'2017Bathymetry'!$B$2:$D$582,2)-'2017Bathymetry'!$C$242)/1000000</f>
        <v>0.40754616399999988</v>
      </c>
      <c r="C24" s="38">
        <f>VLOOKUP($A24,'2017Bathymetry'!$B$2:$D$582,3)/10000</f>
        <v>2.2248624000000001</v>
      </c>
      <c r="D24" s="38">
        <f>VLOOKUP($A24,Pre2017Bathymetry!$A$5:$C$689,2)/1000000</f>
        <v>0.44294499999999998</v>
      </c>
      <c r="E24" s="38">
        <f>VLOOKUP($A24,Pre2017Bathymetry!$A$5:$D$689,4)/10000</f>
        <v>2.4081999999999999</v>
      </c>
      <c r="F24" s="39">
        <f t="shared" si="0"/>
        <v>3.53988360000001E-2</v>
      </c>
      <c r="G24" s="37">
        <f t="shared" si="1"/>
        <v>0.18333759999999977</v>
      </c>
    </row>
    <row r="25" spans="1:7" x14ac:dyDescent="0.3">
      <c r="A25">
        <f>'2017Bathymetry'!B263</f>
        <v>3391</v>
      </c>
      <c r="B25" s="38">
        <f>(VLOOKUP($A25,'2017Bathymetry'!$B$2:$D$582,2)-'2017Bathymetry'!$C$242)/1000000</f>
        <v>0.42992225400000017</v>
      </c>
      <c r="C25" s="38">
        <f>VLOOKUP($A25,'2017Bathymetry'!$B$2:$D$582,3)/10000</f>
        <v>2.2502599999999999</v>
      </c>
      <c r="D25" s="38">
        <f>VLOOKUP($A25,Pre2017Bathymetry!$A$5:$C$689,2)/1000000</f>
        <v>0.46712599999999999</v>
      </c>
      <c r="E25" s="38">
        <f>VLOOKUP($A25,Pre2017Bathymetry!$A$5:$D$689,4)/10000</f>
        <v>2.4279999999999999</v>
      </c>
      <c r="F25" s="39">
        <f t="shared" si="0"/>
        <v>3.7203745999999815E-2</v>
      </c>
      <c r="G25" s="37">
        <f t="shared" si="1"/>
        <v>0.17774000000000001</v>
      </c>
    </row>
    <row r="26" spans="1:7" x14ac:dyDescent="0.3">
      <c r="A26">
        <f>'2017Bathymetry'!B264</f>
        <v>3392</v>
      </c>
      <c r="B26" s="38">
        <f>(VLOOKUP($A26,'2017Bathymetry'!$B$2:$D$582,2)-'2017Bathymetry'!$C$242)/1000000</f>
        <v>0.45254996100000011</v>
      </c>
      <c r="C26" s="38">
        <f>VLOOKUP($A26,'2017Bathymetry'!$B$2:$D$582,3)/10000</f>
        <v>2.2756819999999998</v>
      </c>
      <c r="D26" s="38">
        <f>VLOOKUP($A26,Pre2017Bathymetry!$A$5:$C$689,2)/1000000</f>
        <v>0.49150500000000003</v>
      </c>
      <c r="E26" s="38">
        <f>VLOOKUP($A26,Pre2017Bathymetry!$A$5:$D$689,4)/10000</f>
        <v>2.4478</v>
      </c>
      <c r="F26" s="39">
        <f t="shared" si="0"/>
        <v>3.8955038999999914E-2</v>
      </c>
      <c r="G26" s="37">
        <f t="shared" si="1"/>
        <v>0.17211800000000022</v>
      </c>
    </row>
    <row r="27" spans="1:7" x14ac:dyDescent="0.3">
      <c r="A27">
        <f>'2017Bathymetry'!B265</f>
        <v>3393</v>
      </c>
      <c r="B27" s="38">
        <f>(VLOOKUP($A27,'2017Bathymetry'!$B$2:$D$582,2)-'2017Bathymetry'!$C$242)/1000000</f>
        <v>0.47545536100000002</v>
      </c>
      <c r="C27" s="38">
        <f>VLOOKUP($A27,'2017Bathymetry'!$B$2:$D$582,3)/10000</f>
        <v>2.3062041</v>
      </c>
      <c r="D27" s="38">
        <f>VLOOKUP($A27,Pre2017Bathymetry!$A$5:$C$689,2)/1000000</f>
        <v>0.51608200000000004</v>
      </c>
      <c r="E27" s="38">
        <f>VLOOKUP($A27,Pre2017Bathymetry!$A$5:$D$689,4)/10000</f>
        <v>2.4676</v>
      </c>
      <c r="F27" s="39">
        <f t="shared" si="0"/>
        <v>4.062663900000002E-2</v>
      </c>
      <c r="G27" s="37">
        <f t="shared" si="1"/>
        <v>0.16139590000000004</v>
      </c>
    </row>
    <row r="28" spans="1:7" x14ac:dyDescent="0.3">
      <c r="A28">
        <f>'2017Bathymetry'!B266</f>
        <v>3394</v>
      </c>
      <c r="B28" s="38">
        <f>(VLOOKUP($A28,'2017Bathymetry'!$B$2:$D$582,2)-'2017Bathymetry'!$C$242)/1000000</f>
        <v>0.49869060900000017</v>
      </c>
      <c r="C28" s="38">
        <f>VLOOKUP($A28,'2017Bathymetry'!$B$2:$D$582,3)/10000</f>
        <v>2.3408615000000004</v>
      </c>
      <c r="D28" s="38">
        <f>VLOOKUP($A28,Pre2017Bathymetry!$A$5:$C$689,2)/1000000</f>
        <v>0.54085700000000003</v>
      </c>
      <c r="E28" s="38">
        <f>VLOOKUP($A28,Pre2017Bathymetry!$A$5:$D$689,4)/10000</f>
        <v>2.4874000000100001</v>
      </c>
      <c r="F28" s="39">
        <f t="shared" si="0"/>
        <v>4.2166390999999859E-2</v>
      </c>
      <c r="G28" s="37">
        <f t="shared" si="1"/>
        <v>0.14653850000999968</v>
      </c>
    </row>
    <row r="29" spans="1:7" x14ac:dyDescent="0.3">
      <c r="A29">
        <f>'2017Bathymetry'!B267</f>
        <v>3395</v>
      </c>
      <c r="B29" s="38">
        <f>(VLOOKUP($A29,'2017Bathymetry'!$B$2:$D$582,2)-'2017Bathymetry'!$C$242)/1000000</f>
        <v>0.52226496799999989</v>
      </c>
      <c r="C29" s="38">
        <f>VLOOKUP($A29,'2017Bathymetry'!$B$2:$D$582,3)/10000</f>
        <v>2.3741892999999998</v>
      </c>
      <c r="D29" s="38">
        <f>VLOOKUP($A29,Pre2017Bathymetry!$A$5:$C$689,2)/1000000</f>
        <v>0.56583000000000006</v>
      </c>
      <c r="E29" s="38">
        <f>VLOOKUP($A29,Pre2017Bathymetry!$A$5:$D$689,4)/10000</f>
        <v>2.5071999999900001</v>
      </c>
      <c r="F29" s="39">
        <f t="shared" si="0"/>
        <v>4.356503200000017E-2</v>
      </c>
      <c r="G29" s="37">
        <f t="shared" si="1"/>
        <v>0.13301069999000026</v>
      </c>
    </row>
    <row r="30" spans="1:7" x14ac:dyDescent="0.3">
      <c r="A30">
        <f>'2017Bathymetry'!B268</f>
        <v>3396</v>
      </c>
      <c r="B30" s="38">
        <f>(VLOOKUP($A30,'2017Bathymetry'!$B$2:$D$582,2)-'2017Bathymetry'!$C$242)/1000000</f>
        <v>0.54616375700000019</v>
      </c>
      <c r="C30" s="38">
        <f>VLOOKUP($A30,'2017Bathymetry'!$B$2:$D$582,3)/10000</f>
        <v>2.4053562999999998</v>
      </c>
      <c r="D30" s="38">
        <f>VLOOKUP($A30,Pre2017Bathymetry!$A$5:$C$689,2)/1000000</f>
        <v>0.591001</v>
      </c>
      <c r="E30" s="38">
        <f>VLOOKUP($A30,Pre2017Bathymetry!$A$5:$D$689,4)/10000</f>
        <v>2.5270000000000001</v>
      </c>
      <c r="F30" s="39">
        <f t="shared" si="0"/>
        <v>4.4837242999999805E-2</v>
      </c>
      <c r="G30" s="37">
        <f t="shared" si="1"/>
        <v>0.12164370000000035</v>
      </c>
    </row>
    <row r="31" spans="1:7" x14ac:dyDescent="0.3">
      <c r="A31">
        <f>'2017Bathymetry'!B269</f>
        <v>3397</v>
      </c>
      <c r="B31" s="38">
        <f>(VLOOKUP($A31,'2017Bathymetry'!$B$2:$D$582,2)-'2017Bathymetry'!$C$242)/1000000</f>
        <v>0.57035006600000016</v>
      </c>
      <c r="C31" s="38">
        <f>VLOOKUP($A31,'2017Bathymetry'!$B$2:$D$582,3)/10000</f>
        <v>2.4304768000000001</v>
      </c>
      <c r="D31" s="38">
        <f>VLOOKUP($A31,Pre2017Bathymetry!$A$5:$C$689,2)/1000000</f>
        <v>0.61636999999999997</v>
      </c>
      <c r="E31" s="38">
        <f>VLOOKUP($A31,Pre2017Bathymetry!$A$5:$D$689,4)/10000</f>
        <v>2.5468000000100002</v>
      </c>
      <c r="F31" s="39">
        <f t="shared" si="0"/>
        <v>4.6019933999999818E-2</v>
      </c>
      <c r="G31" s="37">
        <f t="shared" si="1"/>
        <v>0.11632320001000007</v>
      </c>
    </row>
    <row r="32" spans="1:7" x14ac:dyDescent="0.3">
      <c r="A32">
        <f>'2017Bathymetry'!B270</f>
        <v>3398</v>
      </c>
      <c r="B32" s="38">
        <f>(VLOOKUP($A32,'2017Bathymetry'!$B$2:$D$582,2)-'2017Bathymetry'!$C$242)/1000000</f>
        <v>0.59475722800000008</v>
      </c>
      <c r="C32" s="38">
        <f>VLOOKUP($A32,'2017Bathymetry'!$B$2:$D$582,3)/10000</f>
        <v>2.4509919999999998</v>
      </c>
      <c r="D32" s="38">
        <f>VLOOKUP($A32,Pre2017Bathymetry!$A$5:$C$689,2)/1000000</f>
        <v>0.64193699999999998</v>
      </c>
      <c r="E32" s="38">
        <f>VLOOKUP($A32,Pre2017Bathymetry!$A$5:$D$689,4)/10000</f>
        <v>2.5665999999899998</v>
      </c>
      <c r="F32" s="39">
        <f t="shared" si="0"/>
        <v>4.7179771999999898E-2</v>
      </c>
      <c r="G32" s="37">
        <f t="shared" si="1"/>
        <v>0.11560799998999993</v>
      </c>
    </row>
    <row r="33" spans="1:7" x14ac:dyDescent="0.3">
      <c r="A33">
        <f>'2017Bathymetry'!B271</f>
        <v>3399</v>
      </c>
      <c r="B33" s="38">
        <f>(VLOOKUP($A33,'2017Bathymetry'!$B$2:$D$582,2)-'2017Bathymetry'!$C$242)/1000000</f>
        <v>0.61937102300000002</v>
      </c>
      <c r="C33" s="38">
        <f>VLOOKUP($A33,'2017Bathymetry'!$B$2:$D$582,3)/10000</f>
        <v>2.4723818</v>
      </c>
      <c r="D33" s="38">
        <f>VLOOKUP($A33,Pre2017Bathymetry!$A$5:$C$689,2)/1000000</f>
        <v>0.66770200000000002</v>
      </c>
      <c r="E33" s="38">
        <f>VLOOKUP($A33,Pre2017Bathymetry!$A$5:$D$689,4)/10000</f>
        <v>2.5863999999999998</v>
      </c>
      <c r="F33" s="39">
        <f t="shared" si="0"/>
        <v>4.8330976999999997E-2</v>
      </c>
      <c r="G33" s="37">
        <f t="shared" si="1"/>
        <v>0.11401819999999985</v>
      </c>
    </row>
    <row r="34" spans="1:7" x14ac:dyDescent="0.3">
      <c r="A34">
        <f>'2017Bathymetry'!B272</f>
        <v>3400</v>
      </c>
      <c r="B34" s="38">
        <f>(VLOOKUP($A34,'2017Bathymetry'!$B$2:$D$582,2)-'2017Bathymetry'!$C$242)/1000000</f>
        <v>0.64420159299999991</v>
      </c>
      <c r="C34" s="38">
        <f>VLOOKUP($A34,'2017Bathymetry'!$B$2:$D$582,3)/10000</f>
        <v>2.4932580999999998</v>
      </c>
      <c r="D34" s="38">
        <f>VLOOKUP($A34,Pre2017Bathymetry!$A$5:$C$689,2)/1000000</f>
        <v>0.69366499999999998</v>
      </c>
      <c r="E34" s="38">
        <f>VLOOKUP($A34,Pre2017Bathymetry!$A$5:$D$689,4)/10000</f>
        <v>2.6062000000100003</v>
      </c>
      <c r="F34" s="39">
        <f t="shared" si="0"/>
        <v>4.946340700000007E-2</v>
      </c>
      <c r="G34" s="37">
        <f t="shared" si="1"/>
        <v>0.11294190001000048</v>
      </c>
    </row>
    <row r="35" spans="1:7" x14ac:dyDescent="0.3">
      <c r="A35">
        <f>'2017Bathymetry'!B273</f>
        <v>3401</v>
      </c>
      <c r="B35" s="38">
        <f>(VLOOKUP($A35,'2017Bathymetry'!$B$2:$D$582,2)-'2017Bathymetry'!$C$242)/1000000</f>
        <v>0.66923322300000021</v>
      </c>
      <c r="C35" s="38">
        <f>VLOOKUP($A35,'2017Bathymetry'!$B$2:$D$582,3)/10000</f>
        <v>2.5131445000000001</v>
      </c>
      <c r="D35" s="38">
        <f>VLOOKUP($A35,Pre2017Bathymetry!$A$5:$C$689,2)/1000000</f>
        <v>0.71982656999999994</v>
      </c>
      <c r="E35" s="38">
        <f>VLOOKUP($A35,Pre2017Bathymetry!$A$5:$D$689,4)/10000</f>
        <v>2.626115</v>
      </c>
      <c r="F35" s="39">
        <f t="shared" si="0"/>
        <v>5.0593346999999733E-2</v>
      </c>
      <c r="G35" s="37">
        <f t="shared" si="1"/>
        <v>0.11297049999999986</v>
      </c>
    </row>
    <row r="36" spans="1:7" x14ac:dyDescent="0.3">
      <c r="A36">
        <f>'2017Bathymetry'!B274</f>
        <v>3402</v>
      </c>
      <c r="B36" s="38">
        <f>(VLOOKUP($A36,'2017Bathymetry'!$B$2:$D$582,2)-'2017Bathymetry'!$C$242)/1000000</f>
        <v>0.69446120899999975</v>
      </c>
      <c r="C36" s="38">
        <f>VLOOKUP($A36,'2017Bathymetry'!$B$2:$D$582,3)/10000</f>
        <v>2.5328491</v>
      </c>
      <c r="D36" s="38">
        <f>VLOOKUP($A36,Pre2017Bathymetry!$A$5:$C$689,2)/1000000</f>
        <v>0.7461873</v>
      </c>
      <c r="E36" s="38">
        <f>VLOOKUP($A36,Pre2017Bathymetry!$A$5:$D$689,4)/10000</f>
        <v>2.6460300000100001</v>
      </c>
      <c r="F36" s="39">
        <f t="shared" si="0"/>
        <v>5.1726091000000252E-2</v>
      </c>
      <c r="G36" s="37">
        <f t="shared" si="1"/>
        <v>0.11318090001000014</v>
      </c>
    </row>
    <row r="37" spans="1:7" x14ac:dyDescent="0.3">
      <c r="A37">
        <f>'2017Bathymetry'!B275</f>
        <v>3403</v>
      </c>
      <c r="B37" s="38">
        <f>(VLOOKUP($A37,'2017Bathymetry'!$B$2:$D$582,2)-'2017Bathymetry'!$C$242)/1000000</f>
        <v>0.71989474800000008</v>
      </c>
      <c r="C37" s="38">
        <f>VLOOKUP($A37,'2017Bathymetry'!$B$2:$D$582,3)/10000</f>
        <v>2.5535877999999999</v>
      </c>
      <c r="D37" s="38">
        <f>VLOOKUP($A37,Pre2017Bathymetry!$A$5:$C$689,2)/1000000</f>
        <v>0.77274717000000004</v>
      </c>
      <c r="E37" s="38">
        <f>VLOOKUP($A37,Pre2017Bathymetry!$A$5:$D$689,4)/10000</f>
        <v>2.6659450000000002</v>
      </c>
      <c r="F37" s="39">
        <f t="shared" si="0"/>
        <v>5.2852421999999954E-2</v>
      </c>
      <c r="G37" s="37">
        <f t="shared" si="1"/>
        <v>0.11235720000000038</v>
      </c>
    </row>
    <row r="38" spans="1:7" x14ac:dyDescent="0.3">
      <c r="A38">
        <f>'2017Bathymetry'!B276</f>
        <v>3404</v>
      </c>
      <c r="B38" s="38">
        <f>(VLOOKUP($A38,'2017Bathymetry'!$B$2:$D$582,2)-'2017Bathymetry'!$C$242)/1000000</f>
        <v>0.74552946199999981</v>
      </c>
      <c r="C38" s="38">
        <f>VLOOKUP($A38,'2017Bathymetry'!$B$2:$D$582,3)/10000</f>
        <v>2.5730496</v>
      </c>
      <c r="D38" s="38">
        <f>VLOOKUP($A38,Pre2017Bathymetry!$A$5:$C$689,2)/1000000</f>
        <v>0.79950619999999994</v>
      </c>
      <c r="E38" s="38">
        <f>VLOOKUP($A38,Pre2017Bathymetry!$A$5:$D$689,4)/10000</f>
        <v>2.6858600000099999</v>
      </c>
      <c r="F38" s="39">
        <f t="shared" si="0"/>
        <v>5.3976738000000135E-2</v>
      </c>
      <c r="G38" s="37">
        <f t="shared" si="1"/>
        <v>0.11281040000999987</v>
      </c>
    </row>
    <row r="39" spans="1:7" x14ac:dyDescent="0.3">
      <c r="A39">
        <f>'2017Bathymetry'!B277</f>
        <v>3405</v>
      </c>
      <c r="B39" s="38">
        <f>(VLOOKUP($A39,'2017Bathymetry'!$B$2:$D$582,2)-'2017Bathymetry'!$C$242)/1000000</f>
        <v>0.77134908199999996</v>
      </c>
      <c r="C39" s="38">
        <f>VLOOKUP($A39,'2017Bathymetry'!$B$2:$D$582,3)/10000</f>
        <v>2.590875</v>
      </c>
      <c r="D39" s="38">
        <f>VLOOKUP($A39,Pre2017Bathymetry!$A$5:$C$689,2)/1000000</f>
        <v>0.82646437000399997</v>
      </c>
      <c r="E39" s="38">
        <f>VLOOKUP($A39,Pre2017Bathymetry!$A$5:$D$689,4)/10000</f>
        <v>2.705775</v>
      </c>
      <c r="F39" s="39">
        <f t="shared" si="0"/>
        <v>5.5115288004000007E-2</v>
      </c>
      <c r="G39" s="37">
        <f t="shared" si="1"/>
        <v>0.1149</v>
      </c>
    </row>
    <row r="40" spans="1:7" x14ac:dyDescent="0.3">
      <c r="A40">
        <f>'2017Bathymetry'!B278</f>
        <v>3406</v>
      </c>
      <c r="B40" s="38">
        <f>(VLOOKUP($A40,'2017Bathymetry'!$B$2:$D$582,2)-'2017Bathymetry'!$C$242)/1000000</f>
        <v>0.79734526800000016</v>
      </c>
      <c r="C40" s="38">
        <f>VLOOKUP($A40,'2017Bathymetry'!$B$2:$D$582,3)/10000</f>
        <v>2.6085568000000001</v>
      </c>
      <c r="D40" s="38">
        <f>VLOOKUP($A40,Pre2017Bathymetry!$A$5:$C$689,2)/1000000</f>
        <v>0.85362170000299997</v>
      </c>
      <c r="E40" s="38">
        <f>VLOOKUP($A40,Pre2017Bathymetry!$A$5:$D$689,4)/10000</f>
        <v>2.7256900000099997</v>
      </c>
      <c r="F40" s="39">
        <f t="shared" si="0"/>
        <v>5.627643200299981E-2</v>
      </c>
      <c r="G40" s="37">
        <f t="shared" si="1"/>
        <v>0.11713320000999961</v>
      </c>
    </row>
    <row r="41" spans="1:7" x14ac:dyDescent="0.3">
      <c r="A41">
        <f>'2017Bathymetry'!B279</f>
        <v>3407</v>
      </c>
      <c r="B41" s="38">
        <f>(VLOOKUP($A41,'2017Bathymetry'!$B$2:$D$582,2)-'2017Bathymetry'!$C$242)/1000000</f>
        <v>0.82351900499999986</v>
      </c>
      <c r="C41" s="38">
        <f>VLOOKUP($A41,'2017Bathymetry'!$B$2:$D$582,3)/10000</f>
        <v>2.6263382000000002</v>
      </c>
      <c r="D41" s="38">
        <f>VLOOKUP($A41,Pre2017Bathymetry!$A$5:$C$689,2)/1000000</f>
        <v>0.88097816999900003</v>
      </c>
      <c r="E41" s="38">
        <f>VLOOKUP($A41,Pre2017Bathymetry!$A$5:$D$689,4)/10000</f>
        <v>2.7456049999899999</v>
      </c>
      <c r="F41" s="39">
        <f t="shared" si="0"/>
        <v>5.7459164999000167E-2</v>
      </c>
      <c r="G41" s="37">
        <f t="shared" si="1"/>
        <v>0.11926679998999967</v>
      </c>
    </row>
    <row r="42" spans="1:7" x14ac:dyDescent="0.3">
      <c r="A42">
        <f>'2017Bathymetry'!B280</f>
        <v>3408</v>
      </c>
      <c r="B42" s="38">
        <f>(VLOOKUP($A42,'2017Bathymetry'!$B$2:$D$582,2)-'2017Bathymetry'!$C$242)/1000000</f>
        <v>0.84986909599999994</v>
      </c>
      <c r="C42" s="38">
        <f>VLOOKUP($A42,'2017Bathymetry'!$B$2:$D$582,3)/10000</f>
        <v>2.6440499000000002</v>
      </c>
      <c r="D42" s="38">
        <f>VLOOKUP($A42,Pre2017Bathymetry!$A$5:$C$689,2)/1000000</f>
        <v>0.9085338000019999</v>
      </c>
      <c r="E42" s="38">
        <f>VLOOKUP($A42,Pre2017Bathymetry!$A$5:$D$689,4)/10000</f>
        <v>2.76552000001</v>
      </c>
      <c r="F42" s="39">
        <f t="shared" si="0"/>
        <v>5.8664704001999968E-2</v>
      </c>
      <c r="G42" s="37">
        <f t="shared" si="1"/>
        <v>0.1214701000099998</v>
      </c>
    </row>
    <row r="43" spans="1:7" x14ac:dyDescent="0.3">
      <c r="A43">
        <f>'2017Bathymetry'!B281</f>
        <v>3409</v>
      </c>
      <c r="B43" s="38">
        <f>(VLOOKUP($A43,'2017Bathymetry'!$B$2:$D$582,2)-'2017Bathymetry'!$C$242)/1000000</f>
        <v>0.8763958799999999</v>
      </c>
      <c r="C43" s="38">
        <f>VLOOKUP($A43,'2017Bathymetry'!$B$2:$D$582,3)/10000</f>
        <v>2.6612821000000002</v>
      </c>
      <c r="D43" s="38">
        <f>VLOOKUP($A43,Pre2017Bathymetry!$A$5:$C$689,2)/1000000</f>
        <v>0.93628857000099996</v>
      </c>
      <c r="E43" s="38">
        <f>VLOOKUP($A43,Pre2017Bathymetry!$A$5:$D$689,4)/10000</f>
        <v>2.7854349999900001</v>
      </c>
      <c r="F43" s="39">
        <f t="shared" si="0"/>
        <v>5.989269000100006E-2</v>
      </c>
      <c r="G43" s="37">
        <f t="shared" si="1"/>
        <v>0.1241528999899999</v>
      </c>
    </row>
    <row r="44" spans="1:7" x14ac:dyDescent="0.3">
      <c r="A44">
        <f>'2017Bathymetry'!B282</f>
        <v>3410</v>
      </c>
      <c r="B44" s="38">
        <f>(VLOOKUP($A44,'2017Bathymetry'!$B$2:$D$582,2)-'2017Bathymetry'!$C$242)/1000000</f>
        <v>0.90309440100000005</v>
      </c>
      <c r="C44" s="38">
        <f>VLOOKUP($A44,'2017Bathymetry'!$B$2:$D$582,3)/10000</f>
        <v>2.6783812999999999</v>
      </c>
      <c r="D44" s="38">
        <f>VLOOKUP($A44,Pre2017Bathymetry!$A$5:$C$689,2)/1000000</f>
        <v>0.96424249999900002</v>
      </c>
      <c r="E44" s="38">
        <f>VLOOKUP($A44,Pre2017Bathymetry!$A$5:$D$689,4)/10000</f>
        <v>2.8053499999999998</v>
      </c>
      <c r="F44" s="39">
        <f t="shared" si="0"/>
        <v>6.1148098998999978E-2</v>
      </c>
      <c r="G44" s="37">
        <f t="shared" si="1"/>
        <v>0.12696869999999993</v>
      </c>
    </row>
    <row r="45" spans="1:7" x14ac:dyDescent="0.3">
      <c r="A45">
        <f>'2017Bathymetry'!B283</f>
        <v>3411</v>
      </c>
      <c r="B45" s="38">
        <f>(VLOOKUP($A45,'2017Bathymetry'!$B$2:$D$582,2)-'2017Bathymetry'!$C$242)/1000000</f>
        <v>0.9299622999999998</v>
      </c>
      <c r="C45" s="38">
        <f>VLOOKUP($A45,'2017Bathymetry'!$B$2:$D$582,3)/10000</f>
        <v>2.6951827000000002</v>
      </c>
      <c r="D45" s="38">
        <f>VLOOKUP($A45,Pre2017Bathymetry!$A$5:$C$689,2)/1000000</f>
        <v>0.99239557000199996</v>
      </c>
      <c r="E45" s="38">
        <f>VLOOKUP($A45,Pre2017Bathymetry!$A$5:$D$689,4)/10000</f>
        <v>2.8252649999899999</v>
      </c>
      <c r="F45" s="39">
        <f t="shared" si="0"/>
        <v>6.2433270002000163E-2</v>
      </c>
      <c r="G45" s="37">
        <f t="shared" si="1"/>
        <v>0.13008229998999976</v>
      </c>
    </row>
    <row r="46" spans="1:7" x14ac:dyDescent="0.3">
      <c r="A46">
        <f>'2017Bathymetry'!B284</f>
        <v>3412</v>
      </c>
      <c r="B46" s="38">
        <f>(VLOOKUP($A46,'2017Bathymetry'!$B$2:$D$582,2)-'2017Bathymetry'!$C$242)/1000000</f>
        <v>0.95699508600000016</v>
      </c>
      <c r="C46" s="38">
        <f>VLOOKUP($A46,'2017Bathymetry'!$B$2:$D$582,3)/10000</f>
        <v>2.7116410000000002</v>
      </c>
      <c r="D46" s="38">
        <f>VLOOKUP($A46,Pre2017Bathymetry!$A$5:$C$689,2)/1000000</f>
        <v>1.0207478000000001</v>
      </c>
      <c r="E46" s="38">
        <f>VLOOKUP($A46,Pre2017Bathymetry!$A$5:$D$689,4)/10000</f>
        <v>2.84518</v>
      </c>
      <c r="F46" s="39">
        <f t="shared" si="0"/>
        <v>6.3752713999999933E-2</v>
      </c>
      <c r="G46" s="37">
        <f t="shared" si="1"/>
        <v>0.13353899999999985</v>
      </c>
    </row>
    <row r="47" spans="1:7" x14ac:dyDescent="0.3">
      <c r="A47">
        <f>'2017Bathymetry'!B285</f>
        <v>3413</v>
      </c>
      <c r="B47" s="38">
        <f>(VLOOKUP($A47,'2017Bathymetry'!$B$2:$D$582,2)-'2017Bathymetry'!$C$242)/1000000</f>
        <v>0.98419289900000018</v>
      </c>
      <c r="C47" s="38">
        <f>VLOOKUP($A47,'2017Bathymetry'!$B$2:$D$582,3)/10000</f>
        <v>2.7281624999999998</v>
      </c>
      <c r="D47" s="38">
        <f>VLOOKUP($A47,Pre2017Bathymetry!$A$5:$C$689,2)/1000000</f>
        <v>1.0492991699999998</v>
      </c>
      <c r="E47" s="38">
        <f>VLOOKUP($A47,Pre2017Bathymetry!$A$5:$D$689,4)/10000</f>
        <v>2.8650949999900002</v>
      </c>
      <c r="F47" s="39">
        <f t="shared" si="0"/>
        <v>6.510627099999966E-2</v>
      </c>
      <c r="G47" s="37">
        <f t="shared" si="1"/>
        <v>0.13693249999000034</v>
      </c>
    </row>
    <row r="48" spans="1:7" x14ac:dyDescent="0.3">
      <c r="A48">
        <f>'2017Bathymetry'!B286</f>
        <v>3414</v>
      </c>
      <c r="B48" s="38">
        <f>(VLOOKUP($A48,'2017Bathymetry'!$B$2:$D$582,2)-'2017Bathymetry'!$C$242)/1000000</f>
        <v>1.0115553220000002</v>
      </c>
      <c r="C48" s="38">
        <f>VLOOKUP($A48,'2017Bathymetry'!$B$2:$D$582,3)/10000</f>
        <v>2.7442701</v>
      </c>
      <c r="D48" s="38">
        <f>VLOOKUP($A48,Pre2017Bathymetry!$A$5:$C$689,2)/1000000</f>
        <v>1.0780497</v>
      </c>
      <c r="E48" s="38">
        <f>VLOOKUP($A48,Pre2017Bathymetry!$A$5:$D$689,4)/10000</f>
        <v>2.8850099999999999</v>
      </c>
      <c r="F48" s="39">
        <f t="shared" si="0"/>
        <v>6.6494377999999799E-2</v>
      </c>
      <c r="G48" s="37">
        <f t="shared" si="1"/>
        <v>0.14073989999999981</v>
      </c>
    </row>
    <row r="49" spans="1:7" x14ac:dyDescent="0.3">
      <c r="A49">
        <f>'2017Bathymetry'!B287</f>
        <v>3415</v>
      </c>
      <c r="B49" s="38">
        <f>(VLOOKUP($A49,'2017Bathymetry'!$B$2:$D$582,2)-'2017Bathymetry'!$C$242)/1000000</f>
        <v>1.039076509</v>
      </c>
      <c r="C49" s="38">
        <f>VLOOKUP($A49,'2017Bathymetry'!$B$2:$D$582,3)/10000</f>
        <v>2.7600764</v>
      </c>
      <c r="D49" s="38">
        <f>VLOOKUP($A49,Pre2017Bathymetry!$A$5:$C$689,2)/1000000</f>
        <v>1.10699937</v>
      </c>
      <c r="E49" s="38">
        <f>VLOOKUP($A49,Pre2017Bathymetry!$A$5:$D$689,4)/10000</f>
        <v>2.90492499999</v>
      </c>
      <c r="F49" s="39">
        <f t="shared" si="0"/>
        <v>6.7922861000000001E-2</v>
      </c>
      <c r="G49" s="37">
        <f t="shared" si="1"/>
        <v>0.14484859998999999</v>
      </c>
    </row>
    <row r="50" spans="1:7" x14ac:dyDescent="0.3">
      <c r="A50">
        <f>'2017Bathymetry'!B288</f>
        <v>3416</v>
      </c>
      <c r="B50" s="38">
        <f>(VLOOKUP($A50,'2017Bathymetry'!$B$2:$D$582,2)-'2017Bathymetry'!$C$242)/1000000</f>
        <v>1.0667558420000003</v>
      </c>
      <c r="C50" s="38">
        <f>VLOOKUP($A50,'2017Bathymetry'!$B$2:$D$582,3)/10000</f>
        <v>2.7758795999999997</v>
      </c>
      <c r="D50" s="38">
        <f>VLOOKUP($A50,Pre2017Bathymetry!$A$5:$C$689,2)/1000000</f>
        <v>1.1361482000000001</v>
      </c>
      <c r="E50" s="38">
        <f>VLOOKUP($A50,Pre2017Bathymetry!$A$5:$D$689,4)/10000</f>
        <v>2.9248400000000001</v>
      </c>
      <c r="F50" s="39">
        <f t="shared" si="0"/>
        <v>6.9392357999999765E-2</v>
      </c>
      <c r="G50" s="37">
        <f t="shared" si="1"/>
        <v>0.14896040000000044</v>
      </c>
    </row>
    <row r="51" spans="1:7" x14ac:dyDescent="0.3">
      <c r="A51">
        <f>'2017Bathymetry'!B289</f>
        <v>3417</v>
      </c>
      <c r="B51" s="38">
        <f>(VLOOKUP($A51,'2017Bathymetry'!$B$2:$D$582,2)-'2017Bathymetry'!$C$242)/1000000</f>
        <v>1.0945919470000001</v>
      </c>
      <c r="C51" s="38">
        <f>VLOOKUP($A51,'2017Bathymetry'!$B$2:$D$582,3)/10000</f>
        <v>2.7914436</v>
      </c>
      <c r="D51" s="38">
        <f>VLOOKUP($A51,Pre2017Bathymetry!$A$5:$C$689,2)/1000000</f>
        <v>1.1654961699999999</v>
      </c>
      <c r="E51" s="38">
        <f>VLOOKUP($A51,Pre2017Bathymetry!$A$5:$D$689,4)/10000</f>
        <v>2.9447549999899998</v>
      </c>
      <c r="F51" s="39">
        <f t="shared" si="0"/>
        <v>7.0904222999999877E-2</v>
      </c>
      <c r="G51" s="37">
        <f t="shared" si="1"/>
        <v>0.15331139998999976</v>
      </c>
    </row>
    <row r="52" spans="1:7" x14ac:dyDescent="0.3">
      <c r="A52">
        <f>'2017Bathymetry'!B290</f>
        <v>3418</v>
      </c>
      <c r="B52" s="38">
        <f>(VLOOKUP($A52,'2017Bathymetry'!$B$2:$D$582,2)-'2017Bathymetry'!$C$242)/1000000</f>
        <v>1.1225841520000002</v>
      </c>
      <c r="C52" s="38">
        <f>VLOOKUP($A52,'2017Bathymetry'!$B$2:$D$582,3)/10000</f>
        <v>2.8071780999999998</v>
      </c>
      <c r="D52" s="38">
        <f>VLOOKUP($A52,Pre2017Bathymetry!$A$5:$C$689,2)/1000000</f>
        <v>1.1950433</v>
      </c>
      <c r="E52" s="38">
        <f>VLOOKUP($A52,Pre2017Bathymetry!$A$5:$D$689,4)/10000</f>
        <v>2.9646699999999999</v>
      </c>
      <c r="F52" s="39">
        <f t="shared" si="0"/>
        <v>7.2459147999999862E-2</v>
      </c>
      <c r="G52" s="37">
        <f t="shared" si="1"/>
        <v>0.15749190000000013</v>
      </c>
    </row>
    <row r="53" spans="1:7" x14ac:dyDescent="0.3">
      <c r="A53">
        <f>'2017Bathymetry'!B291</f>
        <v>3419</v>
      </c>
      <c r="B53" s="38">
        <f>(VLOOKUP($A53,'2017Bathymetry'!$B$2:$D$582,2)-'2017Bathymetry'!$C$242)/1000000</f>
        <v>1.150733486</v>
      </c>
      <c r="C53" s="38">
        <f>VLOOKUP($A53,'2017Bathymetry'!$B$2:$D$582,3)/10000</f>
        <v>2.8228160999999998</v>
      </c>
      <c r="D53" s="38">
        <f>VLOOKUP($A53,Pre2017Bathymetry!$A$5:$C$689,2)/1000000</f>
        <v>1.22478957</v>
      </c>
      <c r="E53" s="38">
        <f>VLOOKUP($A53,Pre2017Bathymetry!$A$5:$D$689,4)/10000</f>
        <v>2.98458499999</v>
      </c>
      <c r="F53" s="39">
        <f t="shared" si="0"/>
        <v>7.4056083999999966E-2</v>
      </c>
      <c r="G53" s="37">
        <f t="shared" si="1"/>
        <v>0.16176889999000021</v>
      </c>
    </row>
    <row r="54" spans="1:7" x14ac:dyDescent="0.3">
      <c r="A54">
        <f>'2017Bathymetry'!B292</f>
        <v>3420</v>
      </c>
      <c r="B54" s="38">
        <f>(VLOOKUP($A54,'2017Bathymetry'!$B$2:$D$582,2)-'2017Bathymetry'!$C$242)/1000000</f>
        <v>1.179039733</v>
      </c>
      <c r="C54" s="38">
        <f>VLOOKUP($A54,'2017Bathymetry'!$B$2:$D$582,3)/10000</f>
        <v>2.8385897</v>
      </c>
      <c r="D54" s="38">
        <f>VLOOKUP($A54,Pre2017Bathymetry!$A$5:$C$689,2)/1000000</f>
        <v>1.2547349999999999</v>
      </c>
      <c r="E54" s="38">
        <f>VLOOKUP($A54,Pre2017Bathymetry!$A$5:$D$689,4)/10000</f>
        <v>3.0045000000000002</v>
      </c>
      <c r="F54" s="39">
        <f t="shared" si="0"/>
        <v>7.5695266999999955E-2</v>
      </c>
      <c r="G54" s="37">
        <f t="shared" si="1"/>
        <v>0.16591030000000018</v>
      </c>
    </row>
    <row r="55" spans="1:7" x14ac:dyDescent="0.3">
      <c r="A55">
        <f>'2017Bathymetry'!B293</f>
        <v>3421</v>
      </c>
      <c r="B55" s="38">
        <f>(VLOOKUP($A55,'2017Bathymetry'!$B$2:$D$582,2)-'2017Bathymetry'!$C$242)/1000000</f>
        <v>1.2075046120000001</v>
      </c>
      <c r="C55" s="38">
        <f>VLOOKUP($A55,'2017Bathymetry'!$B$2:$D$582,3)/10000</f>
        <v>2.8544125</v>
      </c>
      <c r="D55" s="38">
        <f>VLOOKUP($A55,Pre2017Bathymetry!$A$5:$C$689,2)/1000000</f>
        <v>1.2848963500000001</v>
      </c>
      <c r="E55" s="38">
        <f>VLOOKUP($A55,Pre2017Bathymetry!$A$5:$D$689,4)/10000</f>
        <v>3.0277700000100003</v>
      </c>
      <c r="F55" s="39">
        <f t="shared" si="0"/>
        <v>7.7391737999999988E-2</v>
      </c>
      <c r="G55" s="37">
        <f t="shared" si="1"/>
        <v>0.17335750001000028</v>
      </c>
    </row>
    <row r="56" spans="1:7" x14ac:dyDescent="0.3">
      <c r="A56">
        <f>'2017Bathymetry'!B294</f>
        <v>3422</v>
      </c>
      <c r="B56" s="38">
        <f>(VLOOKUP($A56,'2017Bathymetry'!$B$2:$D$582,2)-'2017Bathymetry'!$C$242)/1000000</f>
        <v>1.2361268569999999</v>
      </c>
      <c r="C56" s="38">
        <f>VLOOKUP($A56,'2017Bathymetry'!$B$2:$D$582,3)/10000</f>
        <v>2.8701628000000001</v>
      </c>
      <c r="D56" s="38">
        <f>VLOOKUP($A56,Pre2017Bathymetry!$A$5:$C$689,2)/1000000</f>
        <v>1.3152903999999999</v>
      </c>
      <c r="E56" s="38">
        <f>VLOOKUP($A56,Pre2017Bathymetry!$A$5:$D$689,4)/10000</f>
        <v>3.05104</v>
      </c>
      <c r="F56" s="39">
        <f t="shared" si="0"/>
        <v>7.9163542999999947E-2</v>
      </c>
      <c r="G56" s="37">
        <f t="shared" si="1"/>
        <v>0.18087719999999985</v>
      </c>
    </row>
    <row r="57" spans="1:7" x14ac:dyDescent="0.3">
      <c r="A57">
        <f>'2017Bathymetry'!B295</f>
        <v>3423</v>
      </c>
      <c r="B57" s="38">
        <f>(VLOOKUP($A57,'2017Bathymetry'!$B$2:$D$582,2)-'2017Bathymetry'!$C$242)/1000000</f>
        <v>1.264907244</v>
      </c>
      <c r="C57" s="38">
        <f>VLOOKUP($A57,'2017Bathymetry'!$B$2:$D$582,3)/10000</f>
        <v>2.8860793</v>
      </c>
      <c r="D57" s="38">
        <f>VLOOKUP($A57,Pre2017Bathymetry!$A$5:$C$689,2)/1000000</f>
        <v>1.34591715</v>
      </c>
      <c r="E57" s="38">
        <f>VLOOKUP($A57,Pre2017Bathymetry!$A$5:$D$689,4)/10000</f>
        <v>3.0743099999900001</v>
      </c>
      <c r="F57" s="39">
        <f t="shared" si="0"/>
        <v>8.100990600000002E-2</v>
      </c>
      <c r="G57" s="37">
        <f t="shared" si="1"/>
        <v>0.18823069999000008</v>
      </c>
    </row>
    <row r="58" spans="1:7" x14ac:dyDescent="0.3">
      <c r="A58">
        <f>'2017Bathymetry'!B296</f>
        <v>3424</v>
      </c>
      <c r="B58" s="38">
        <f>(VLOOKUP($A58,'2017Bathymetry'!$B$2:$D$582,2)-'2017Bathymetry'!$C$242)/1000000</f>
        <v>1.2938465189999999</v>
      </c>
      <c r="C58" s="38">
        <f>VLOOKUP($A58,'2017Bathymetry'!$B$2:$D$582,3)/10000</f>
        <v>2.9018801999999999</v>
      </c>
      <c r="D58" s="38">
        <f>VLOOKUP($A58,Pre2017Bathymetry!$A$5:$C$689,2)/1000000</f>
        <v>1.3767766000000001</v>
      </c>
      <c r="E58" s="38">
        <f>VLOOKUP($A58,Pre2017Bathymetry!$A$5:$D$689,4)/10000</f>
        <v>3.0975799999999998</v>
      </c>
      <c r="F58" s="39">
        <f t="shared" si="0"/>
        <v>8.2930081000000211E-2</v>
      </c>
      <c r="G58" s="37">
        <f t="shared" si="1"/>
        <v>0.19569979999999987</v>
      </c>
    </row>
    <row r="59" spans="1:7" x14ac:dyDescent="0.3">
      <c r="A59">
        <f>'2017Bathymetry'!B297</f>
        <v>3425</v>
      </c>
      <c r="B59" s="38">
        <f>(VLOOKUP($A59,'2017Bathymetry'!$B$2:$D$582,2)-'2017Bathymetry'!$C$242)/1000000</f>
        <v>1.3229538670000001</v>
      </c>
      <c r="C59" s="38">
        <f>VLOOKUP($A59,'2017Bathymetry'!$B$2:$D$582,3)/10000</f>
        <v>2.9214981</v>
      </c>
      <c r="D59" s="38">
        <f>VLOOKUP($A59,Pre2017Bathymetry!$A$5:$C$689,2)/1000000</f>
        <v>1.40786875</v>
      </c>
      <c r="E59" s="38">
        <f>VLOOKUP($A59,Pre2017Bathymetry!$A$5:$D$689,4)/10000</f>
        <v>3.1208499999899999</v>
      </c>
      <c r="F59" s="39">
        <f t="shared" si="0"/>
        <v>8.4914882999999941E-2</v>
      </c>
      <c r="G59" s="37">
        <f t="shared" si="1"/>
        <v>0.19935189998999991</v>
      </c>
    </row>
    <row r="60" spans="1:7" x14ac:dyDescent="0.3">
      <c r="A60">
        <f>'2017Bathymetry'!B298</f>
        <v>3426</v>
      </c>
      <c r="B60" s="38">
        <f>(VLOOKUP($A60,'2017Bathymetry'!$B$2:$D$582,2)-'2017Bathymetry'!$C$242)/1000000</f>
        <v>1.352304843</v>
      </c>
      <c r="C60" s="38">
        <f>VLOOKUP($A60,'2017Bathymetry'!$B$2:$D$582,3)/10000</f>
        <v>2.9484684000000003</v>
      </c>
      <c r="D60" s="38">
        <f>VLOOKUP($A60,Pre2017Bathymetry!$A$5:$C$689,2)/1000000</f>
        <v>1.4391936000000001</v>
      </c>
      <c r="E60" s="38">
        <f>VLOOKUP($A60,Pre2017Bathymetry!$A$5:$D$689,4)/10000</f>
        <v>3.14412</v>
      </c>
      <c r="F60" s="39">
        <f t="shared" si="0"/>
        <v>8.6888757000000094E-2</v>
      </c>
      <c r="G60" s="37">
        <f t="shared" si="1"/>
        <v>0.1956515999999997</v>
      </c>
    </row>
    <row r="61" spans="1:7" x14ac:dyDescent="0.3">
      <c r="A61">
        <f>'2017Bathymetry'!B299</f>
        <v>3427</v>
      </c>
      <c r="B61" s="38">
        <f>(VLOOKUP($A61,'2017Bathymetry'!$B$2:$D$582,2)-'2017Bathymetry'!$C$242)/1000000</f>
        <v>1.38192304</v>
      </c>
      <c r="C61" s="38">
        <f>VLOOKUP($A61,'2017Bathymetry'!$B$2:$D$582,3)/10000</f>
        <v>2.9748948</v>
      </c>
      <c r="D61" s="38">
        <f>VLOOKUP($A61,Pre2017Bathymetry!$A$5:$C$689,2)/1000000</f>
        <v>1.4707511499999999</v>
      </c>
      <c r="E61" s="38">
        <f>VLOOKUP($A61,Pre2017Bathymetry!$A$5:$D$689,4)/10000</f>
        <v>3.1673899999900001</v>
      </c>
      <c r="F61" s="39">
        <f t="shared" si="0"/>
        <v>8.8828109999999905E-2</v>
      </c>
      <c r="G61" s="37">
        <f t="shared" si="1"/>
        <v>0.1924951999900002</v>
      </c>
    </row>
    <row r="62" spans="1:7" x14ac:dyDescent="0.3">
      <c r="A62">
        <f>'2017Bathymetry'!B300</f>
        <v>3428</v>
      </c>
      <c r="B62" s="38">
        <f>(VLOOKUP($A62,'2017Bathymetry'!$B$2:$D$582,2)-'2017Bathymetry'!$C$242)/1000000</f>
        <v>1.4118023990000002</v>
      </c>
      <c r="C62" s="38">
        <f>VLOOKUP($A62,'2017Bathymetry'!$B$2:$D$582,3)/10000</f>
        <v>3.0017044999999998</v>
      </c>
      <c r="D62" s="38">
        <f>VLOOKUP($A62,Pre2017Bathymetry!$A$5:$C$689,2)/1000000</f>
        <v>1.5025413999999999</v>
      </c>
      <c r="E62" s="38">
        <f>VLOOKUP($A62,Pre2017Bathymetry!$A$5:$D$689,4)/10000</f>
        <v>3.1906599999999998</v>
      </c>
      <c r="F62" s="39">
        <f t="shared" si="0"/>
        <v>9.0739000999999764E-2</v>
      </c>
      <c r="G62" s="37">
        <f t="shared" si="1"/>
        <v>0.18895550000000005</v>
      </c>
    </row>
    <row r="63" spans="1:7" x14ac:dyDescent="0.3">
      <c r="A63">
        <f>'2017Bathymetry'!B301</f>
        <v>3429</v>
      </c>
      <c r="B63" s="38">
        <f>(VLOOKUP($A63,'2017Bathymetry'!$B$2:$D$582,2)-'2017Bathymetry'!$C$242)/1000000</f>
        <v>1.4419414509999999</v>
      </c>
      <c r="C63" s="38">
        <f>VLOOKUP($A63,'2017Bathymetry'!$B$2:$D$582,3)/10000</f>
        <v>3.0265252</v>
      </c>
      <c r="D63" s="38">
        <f>VLOOKUP($A63,Pre2017Bathymetry!$A$5:$C$689,2)/1000000</f>
        <v>1.5345643500000001</v>
      </c>
      <c r="E63" s="38">
        <f>VLOOKUP($A63,Pre2017Bathymetry!$A$5:$D$689,4)/10000</f>
        <v>3.21392999999</v>
      </c>
      <c r="F63" s="39">
        <f t="shared" si="0"/>
        <v>9.2622899000000203E-2</v>
      </c>
      <c r="G63" s="37">
        <f t="shared" si="1"/>
        <v>0.18740479998999993</v>
      </c>
    </row>
    <row r="64" spans="1:7" x14ac:dyDescent="0.3">
      <c r="A64">
        <f>'2017Bathymetry'!B302</f>
        <v>3430</v>
      </c>
      <c r="B64" s="38">
        <f>(VLOOKUP($A64,'2017Bathymetry'!$B$2:$D$582,2)-'2017Bathymetry'!$C$242)/1000000</f>
        <v>1.4723320529999999</v>
      </c>
      <c r="C64" s="38">
        <f>VLOOKUP($A64,'2017Bathymetry'!$B$2:$D$582,3)/10000</f>
        <v>3.0513013</v>
      </c>
      <c r="D64" s="38">
        <f>VLOOKUP($A64,Pre2017Bathymetry!$A$5:$C$689,2)/1000000</f>
        <v>1.5668200000000001</v>
      </c>
      <c r="E64" s="38">
        <f>VLOOKUP($A64,Pre2017Bathymetry!$A$5:$D$689,4)/10000</f>
        <v>3.2372000000000001</v>
      </c>
      <c r="F64" s="39">
        <f t="shared" si="0"/>
        <v>9.4487947000000183E-2</v>
      </c>
      <c r="G64" s="37">
        <f t="shared" si="1"/>
        <v>0.18589870000000008</v>
      </c>
    </row>
    <row r="65" spans="1:7" x14ac:dyDescent="0.3">
      <c r="A65">
        <f>'2017Bathymetry'!B303</f>
        <v>3431</v>
      </c>
      <c r="B65" s="38">
        <f>(VLOOKUP($A65,'2017Bathymetry'!$B$2:$D$582,2)-'2017Bathymetry'!$C$242)/1000000</f>
        <v>1.5029553549999999</v>
      </c>
      <c r="C65" s="38">
        <f>VLOOKUP($A65,'2017Bathymetry'!$B$2:$D$582,3)/10000</f>
        <v>3.0735824000000003</v>
      </c>
      <c r="D65" s="38">
        <f>VLOOKUP($A65,Pre2017Bathymetry!$A$5:$C$689,2)/1000000</f>
        <v>1.59930835</v>
      </c>
      <c r="E65" s="38">
        <f>VLOOKUP($A65,Pre2017Bathymetry!$A$5:$D$689,4)/10000</f>
        <v>3.2604699999900002</v>
      </c>
      <c r="F65" s="39">
        <f t="shared" si="0"/>
        <v>9.6352995000000163E-2</v>
      </c>
      <c r="G65" s="37">
        <f t="shared" si="1"/>
        <v>0.18688759998999993</v>
      </c>
    </row>
    <row r="66" spans="1:7" x14ac:dyDescent="0.3">
      <c r="A66">
        <f>'2017Bathymetry'!B304</f>
        <v>3432</v>
      </c>
      <c r="B66" s="38">
        <f>(VLOOKUP($A66,'2017Bathymetry'!$B$2:$D$582,2)-'2017Bathymetry'!$C$242)/1000000</f>
        <v>1.533807412</v>
      </c>
      <c r="C66" s="38">
        <f>VLOOKUP($A66,'2017Bathymetry'!$B$2:$D$582,3)/10000</f>
        <v>3.0967660000000001</v>
      </c>
      <c r="D66" s="38">
        <f>VLOOKUP($A66,Pre2017Bathymetry!$A$5:$C$689,2)/1000000</f>
        <v>1.6320294</v>
      </c>
      <c r="E66" s="38">
        <f>VLOOKUP($A66,Pre2017Bathymetry!$A$5:$D$689,4)/10000</f>
        <v>3.2837400000000003</v>
      </c>
      <c r="F66" s="39">
        <f t="shared" si="0"/>
        <v>9.8221987999999927E-2</v>
      </c>
      <c r="G66" s="37">
        <f t="shared" si="1"/>
        <v>0.1869740000000002</v>
      </c>
    </row>
    <row r="67" spans="1:7" x14ac:dyDescent="0.3">
      <c r="A67">
        <f>'2017Bathymetry'!B305</f>
        <v>3433</v>
      </c>
      <c r="B67" s="38">
        <f>(VLOOKUP($A67,'2017Bathymetry'!$B$2:$D$582,2)-'2017Bathymetry'!$C$242)/1000000</f>
        <v>1.5648903379999999</v>
      </c>
      <c r="C67" s="38">
        <f>VLOOKUP($A67,'2017Bathymetry'!$B$2:$D$582,3)/10000</f>
        <v>3.119774</v>
      </c>
      <c r="D67" s="38">
        <f>VLOOKUP($A67,Pre2017Bathymetry!$A$5:$C$689,2)/1000000</f>
        <v>1.6649831499999999</v>
      </c>
      <c r="E67" s="38">
        <f>VLOOKUP($A67,Pre2017Bathymetry!$A$5:$D$689,4)/10000</f>
        <v>3.3070099999899996</v>
      </c>
      <c r="F67" s="39">
        <f t="shared" si="0"/>
        <v>0.10009281199999998</v>
      </c>
      <c r="G67" s="37">
        <f t="shared" si="1"/>
        <v>0.18723599998999951</v>
      </c>
    </row>
    <row r="68" spans="1:7" x14ac:dyDescent="0.3">
      <c r="A68">
        <f>'2017Bathymetry'!B306</f>
        <v>3434</v>
      </c>
      <c r="B68" s="38">
        <f>(VLOOKUP($A68,'2017Bathymetry'!$B$2:$D$582,2)-'2017Bathymetry'!$C$242)/1000000</f>
        <v>1.596209048</v>
      </c>
      <c r="C68" s="38">
        <f>VLOOKUP($A68,'2017Bathymetry'!$B$2:$D$582,3)/10000</f>
        <v>3.1449522000000001</v>
      </c>
      <c r="D68" s="38">
        <f>VLOOKUP($A68,Pre2017Bathymetry!$A$5:$C$689,2)/1000000</f>
        <v>1.6981696000000002</v>
      </c>
      <c r="E68" s="38">
        <f>VLOOKUP($A68,Pre2017Bathymetry!$A$5:$D$689,4)/10000</f>
        <v>3.3302800000000001</v>
      </c>
      <c r="F68" s="39">
        <f t="shared" si="0"/>
        <v>0.1019605520000002</v>
      </c>
      <c r="G68" s="37">
        <f t="shared" si="1"/>
        <v>0.18532780000000004</v>
      </c>
    </row>
    <row r="69" spans="1:7" x14ac:dyDescent="0.3">
      <c r="A69">
        <f>'2017Bathymetry'!B307</f>
        <v>3435</v>
      </c>
      <c r="B69" s="38">
        <f>(VLOOKUP($A69,'2017Bathymetry'!$B$2:$D$582,2)-'2017Bathymetry'!$C$242)/1000000</f>
        <v>1.627791829</v>
      </c>
      <c r="C69" s="38">
        <f>VLOOKUP($A69,'2017Bathymetry'!$B$2:$D$582,3)/10000</f>
        <v>3.1709758000000003</v>
      </c>
      <c r="D69" s="38">
        <f>VLOOKUP($A69,Pre2017Bathymetry!$A$5:$C$689,2)/1000000</f>
        <v>1.73158875</v>
      </c>
      <c r="E69" s="38">
        <f>VLOOKUP($A69,Pre2017Bathymetry!$A$5:$D$689,4)/10000</f>
        <v>3.3535499999899998</v>
      </c>
      <c r="F69" s="39">
        <f t="shared" ref="F69:F132" si="2">D69-B69</f>
        <v>0.10379692100000004</v>
      </c>
      <c r="G69" s="37">
        <f t="shared" ref="G69:G132" si="3">E69-C69</f>
        <v>0.18257419998999946</v>
      </c>
    </row>
    <row r="70" spans="1:7" x14ac:dyDescent="0.3">
      <c r="A70">
        <f>'2017Bathymetry'!B308</f>
        <v>3436</v>
      </c>
      <c r="B70" s="38">
        <f>(VLOOKUP($A70,'2017Bathymetry'!$B$2:$D$582,2)-'2017Bathymetry'!$C$242)/1000000</f>
        <v>1.6596260669999998</v>
      </c>
      <c r="C70" s="38">
        <f>VLOOKUP($A70,'2017Bathymetry'!$B$2:$D$582,3)/10000</f>
        <v>3.1953146000000001</v>
      </c>
      <c r="D70" s="38">
        <f>VLOOKUP($A70,Pre2017Bathymetry!$A$5:$C$689,2)/1000000</f>
        <v>1.7652406</v>
      </c>
      <c r="E70" s="38">
        <f>VLOOKUP($A70,Pre2017Bathymetry!$A$5:$D$689,4)/10000</f>
        <v>3.3768199999999995</v>
      </c>
      <c r="F70" s="39">
        <f t="shared" si="2"/>
        <v>0.10561453300000023</v>
      </c>
      <c r="G70" s="37">
        <f t="shared" si="3"/>
        <v>0.18150539999999937</v>
      </c>
    </row>
    <row r="71" spans="1:7" x14ac:dyDescent="0.3">
      <c r="A71">
        <f>'2017Bathymetry'!B309</f>
        <v>3437</v>
      </c>
      <c r="B71" s="38">
        <f>(VLOOKUP($A71,'2017Bathymetry'!$B$2:$D$582,2)-'2017Bathymetry'!$C$242)/1000000</f>
        <v>1.6916892799999999</v>
      </c>
      <c r="C71" s="38">
        <f>VLOOKUP($A71,'2017Bathymetry'!$B$2:$D$582,3)/10000</f>
        <v>3.2173297000000001</v>
      </c>
      <c r="D71" s="38">
        <f>VLOOKUP($A71,Pre2017Bathymetry!$A$5:$C$689,2)/1000000</f>
        <v>1.7991251499999998</v>
      </c>
      <c r="E71" s="38">
        <f>VLOOKUP($A71,Pre2017Bathymetry!$A$5:$D$689,4)/10000</f>
        <v>3.4000899999900001</v>
      </c>
      <c r="F71" s="39">
        <f t="shared" si="2"/>
        <v>0.10743586999999999</v>
      </c>
      <c r="G71" s="37">
        <f t="shared" si="3"/>
        <v>0.18276029998999999</v>
      </c>
    </row>
    <row r="72" spans="1:7" x14ac:dyDescent="0.3">
      <c r="A72">
        <f>'2017Bathymetry'!B310</f>
        <v>3438</v>
      </c>
      <c r="B72" s="38">
        <f>(VLOOKUP($A72,'2017Bathymetry'!$B$2:$D$582,2)-'2017Bathymetry'!$C$242)/1000000</f>
        <v>1.723968736</v>
      </c>
      <c r="C72" s="38">
        <f>VLOOKUP($A72,'2017Bathymetry'!$B$2:$D$582,3)/10000</f>
        <v>3.2386490000000001</v>
      </c>
      <c r="D72" s="38">
        <f>VLOOKUP($A72,Pre2017Bathymetry!$A$5:$C$689,2)/1000000</f>
        <v>1.8332423999999998</v>
      </c>
      <c r="E72" s="38">
        <f>VLOOKUP($A72,Pre2017Bathymetry!$A$5:$D$689,4)/10000</f>
        <v>3.4233599999999997</v>
      </c>
      <c r="F72" s="39">
        <f t="shared" si="2"/>
        <v>0.10927366399999983</v>
      </c>
      <c r="G72" s="37">
        <f t="shared" si="3"/>
        <v>0.18471099999999963</v>
      </c>
    </row>
    <row r="73" spans="1:7" x14ac:dyDescent="0.3">
      <c r="A73">
        <f>'2017Bathymetry'!B311</f>
        <v>3439</v>
      </c>
      <c r="B73" s="38">
        <f>(VLOOKUP($A73,'2017Bathymetry'!$B$2:$D$582,2)-'2017Bathymetry'!$C$242)/1000000</f>
        <v>1.7564608820000003</v>
      </c>
      <c r="C73" s="38">
        <f>VLOOKUP($A73,'2017Bathymetry'!$B$2:$D$582,3)/10000</f>
        <v>3.2600719000000002</v>
      </c>
      <c r="D73" s="38">
        <f>VLOOKUP($A73,Pre2017Bathymetry!$A$5:$C$689,2)/1000000</f>
        <v>1.86759235</v>
      </c>
      <c r="E73" s="38">
        <f>VLOOKUP($A73,Pre2017Bathymetry!$A$5:$D$689,4)/10000</f>
        <v>3.4466299999900003</v>
      </c>
      <c r="F73" s="39">
        <f t="shared" si="2"/>
        <v>0.11113146799999973</v>
      </c>
      <c r="G73" s="37">
        <f t="shared" si="3"/>
        <v>0.18655809999000006</v>
      </c>
    </row>
    <row r="74" spans="1:7" x14ac:dyDescent="0.3">
      <c r="A74">
        <f>'2017Bathymetry'!B312</f>
        <v>3440</v>
      </c>
      <c r="B74" s="38">
        <f>(VLOOKUP($A74,'2017Bathymetry'!$B$2:$D$582,2)-'2017Bathymetry'!$C$242)/1000000</f>
        <v>1.7891700019999999</v>
      </c>
      <c r="C74" s="38">
        <f>VLOOKUP($A74,'2017Bathymetry'!$B$2:$D$582,3)/10000</f>
        <v>3.2818438999999997</v>
      </c>
      <c r="D74" s="38">
        <f>VLOOKUP($A74,Pre2017Bathymetry!$A$5:$C$689,2)/1000000</f>
        <v>1.9021749999999999</v>
      </c>
      <c r="E74" s="38">
        <f>VLOOKUP($A74,Pre2017Bathymetry!$A$5:$D$689,4)/10000</f>
        <v>3.4699</v>
      </c>
      <c r="F74" s="39">
        <f t="shared" si="2"/>
        <v>0.11300499800000008</v>
      </c>
      <c r="G74" s="37">
        <f t="shared" si="3"/>
        <v>0.18805610000000028</v>
      </c>
    </row>
    <row r="75" spans="1:7" x14ac:dyDescent="0.3">
      <c r="A75">
        <f>'2017Bathymetry'!B313</f>
        <v>3441</v>
      </c>
      <c r="B75" s="38">
        <f>(VLOOKUP($A75,'2017Bathymetry'!$B$2:$D$582,2)-'2017Bathymetry'!$C$242)/1000000</f>
        <v>1.8221046200000002</v>
      </c>
      <c r="C75" s="38">
        <f>VLOOKUP($A75,'2017Bathymetry'!$B$2:$D$582,3)/10000</f>
        <v>3.3057540999999997</v>
      </c>
      <c r="D75" s="38">
        <f>VLOOKUP($A75,Pre2017Bathymetry!$A$5:$C$689,2)/1000000</f>
        <v>1.9370155500000001</v>
      </c>
      <c r="E75" s="38">
        <f>VLOOKUP($A75,Pre2017Bathymetry!$A$5:$D$689,4)/10000</f>
        <v>3.4982099999999998</v>
      </c>
      <c r="F75" s="39">
        <f t="shared" si="2"/>
        <v>0.11491092999999997</v>
      </c>
      <c r="G75" s="37">
        <f t="shared" si="3"/>
        <v>0.19245590000000012</v>
      </c>
    </row>
    <row r="76" spans="1:7" x14ac:dyDescent="0.3">
      <c r="A76">
        <f>'2017Bathymetry'!B314</f>
        <v>3442</v>
      </c>
      <c r="B76" s="38">
        <f>(VLOOKUP($A76,'2017Bathymetry'!$B$2:$D$582,2)-'2017Bathymetry'!$C$242)/1000000</f>
        <v>1.855280619</v>
      </c>
      <c r="C76" s="38">
        <f>VLOOKUP($A76,'2017Bathymetry'!$B$2:$D$582,3)/10000</f>
        <v>3.3291730999999998</v>
      </c>
      <c r="D76" s="38">
        <f>VLOOKUP($A76,Pre2017Bathymetry!$A$5:$C$689,2)/1000000</f>
        <v>1.9721392</v>
      </c>
      <c r="E76" s="38">
        <f>VLOOKUP($A76,Pre2017Bathymetry!$A$5:$D$689,4)/10000</f>
        <v>3.5265199999900005</v>
      </c>
      <c r="F76" s="39">
        <f t="shared" si="2"/>
        <v>0.11685858100000002</v>
      </c>
      <c r="G76" s="37">
        <f t="shared" si="3"/>
        <v>0.19734689999000077</v>
      </c>
    </row>
    <row r="77" spans="1:7" x14ac:dyDescent="0.3">
      <c r="A77">
        <f>'2017Bathymetry'!B315</f>
        <v>3443</v>
      </c>
      <c r="B77" s="38">
        <f>(VLOOKUP($A77,'2017Bathymetry'!$B$2:$D$582,2)-'2017Bathymetry'!$C$242)/1000000</f>
        <v>1.8886834139999999</v>
      </c>
      <c r="C77" s="38">
        <f>VLOOKUP($A77,'2017Bathymetry'!$B$2:$D$582,3)/10000</f>
        <v>3.3514352000000001</v>
      </c>
      <c r="D77" s="38">
        <f>VLOOKUP($A77,Pre2017Bathymetry!$A$5:$C$689,2)/1000000</f>
        <v>2.0075459499999999</v>
      </c>
      <c r="E77" s="38">
        <f>VLOOKUP($A77,Pre2017Bathymetry!$A$5:$D$689,4)/10000</f>
        <v>3.5548299999900004</v>
      </c>
      <c r="F77" s="39">
        <f t="shared" si="2"/>
        <v>0.11886253599999996</v>
      </c>
      <c r="G77" s="37">
        <f t="shared" si="3"/>
        <v>0.20339479999000032</v>
      </c>
    </row>
    <row r="78" spans="1:7" x14ac:dyDescent="0.3">
      <c r="A78">
        <f>'2017Bathymetry'!B316</f>
        <v>3444</v>
      </c>
      <c r="B78" s="38">
        <f>(VLOOKUP($A78,'2017Bathymetry'!$B$2:$D$582,2)-'2017Bathymetry'!$C$242)/1000000</f>
        <v>1.9223089750000002</v>
      </c>
      <c r="C78" s="38">
        <f>VLOOKUP($A78,'2017Bathymetry'!$B$2:$D$582,3)/10000</f>
        <v>3.374101</v>
      </c>
      <c r="D78" s="38">
        <f>VLOOKUP($A78,Pre2017Bathymetry!$A$5:$C$689,2)/1000000</f>
        <v>2.0432358000000002</v>
      </c>
      <c r="E78" s="38">
        <f>VLOOKUP($A78,Pre2017Bathymetry!$A$5:$D$689,4)/10000</f>
        <v>3.5831400000100002</v>
      </c>
      <c r="F78" s="39">
        <f t="shared" si="2"/>
        <v>0.12092682499999996</v>
      </c>
      <c r="G78" s="37">
        <f t="shared" si="3"/>
        <v>0.2090390000100002</v>
      </c>
    </row>
    <row r="79" spans="1:7" x14ac:dyDescent="0.3">
      <c r="A79">
        <f>'2017Bathymetry'!B317</f>
        <v>3445</v>
      </c>
      <c r="B79" s="38">
        <f>(VLOOKUP($A79,'2017Bathymetry'!$B$2:$D$582,2)-'2017Bathymetry'!$C$242)/1000000</f>
        <v>1.956166471</v>
      </c>
      <c r="C79" s="38">
        <f>VLOOKUP($A79,'2017Bathymetry'!$B$2:$D$582,3)/10000</f>
        <v>3.3974455000000003</v>
      </c>
      <c r="D79" s="38">
        <f>VLOOKUP($A79,Pre2017Bathymetry!$A$5:$C$689,2)/1000000</f>
        <v>2.0792087499999998</v>
      </c>
      <c r="E79" s="38">
        <f>VLOOKUP($A79,Pre2017Bathymetry!$A$5:$D$689,4)/10000</f>
        <v>3.61145000001</v>
      </c>
      <c r="F79" s="39">
        <f t="shared" si="2"/>
        <v>0.12304227899999987</v>
      </c>
      <c r="G79" s="37">
        <f t="shared" si="3"/>
        <v>0.21400450000999971</v>
      </c>
    </row>
    <row r="80" spans="1:7" x14ac:dyDescent="0.3">
      <c r="A80">
        <f>'2017Bathymetry'!B318</f>
        <v>3446</v>
      </c>
      <c r="B80" s="38">
        <f>(VLOOKUP($A80,'2017Bathymetry'!$B$2:$D$582,2)-'2017Bathymetry'!$C$242)/1000000</f>
        <v>1.9902593799999999</v>
      </c>
      <c r="C80" s="38">
        <f>VLOOKUP($A80,'2017Bathymetry'!$B$2:$D$582,3)/10000</f>
        <v>3.4215637999999999</v>
      </c>
      <c r="D80" s="38">
        <f>VLOOKUP($A80,Pre2017Bathymetry!$A$5:$C$689,2)/1000000</f>
        <v>2.1154647999999998</v>
      </c>
      <c r="E80" s="38">
        <f>VLOOKUP($A80,Pre2017Bathymetry!$A$5:$D$689,4)/10000</f>
        <v>3.6397599999999999</v>
      </c>
      <c r="F80" s="39">
        <f t="shared" si="2"/>
        <v>0.1252054199999999</v>
      </c>
      <c r="G80" s="37">
        <f t="shared" si="3"/>
        <v>0.21819619999999995</v>
      </c>
    </row>
    <row r="81" spans="1:7" x14ac:dyDescent="0.3">
      <c r="A81">
        <f>'2017Bathymetry'!B319</f>
        <v>3447</v>
      </c>
      <c r="B81" s="38">
        <f>(VLOOKUP($A81,'2017Bathymetry'!$B$2:$D$582,2)-'2017Bathymetry'!$C$242)/1000000</f>
        <v>2.0246107379999998</v>
      </c>
      <c r="C81" s="38">
        <f>VLOOKUP($A81,'2017Bathymetry'!$B$2:$D$582,3)/10000</f>
        <v>3.4495169000000003</v>
      </c>
      <c r="D81" s="38">
        <f>VLOOKUP($A81,Pre2017Bathymetry!$A$5:$C$689,2)/1000000</f>
        <v>2.1520039500000001</v>
      </c>
      <c r="E81" s="38">
        <f>VLOOKUP($A81,Pre2017Bathymetry!$A$5:$D$689,4)/10000</f>
        <v>3.6680699999999997</v>
      </c>
      <c r="F81" s="39">
        <f t="shared" si="2"/>
        <v>0.12739321200000031</v>
      </c>
      <c r="G81" s="37">
        <f t="shared" si="3"/>
        <v>0.21855309999999939</v>
      </c>
    </row>
    <row r="82" spans="1:7" x14ac:dyDescent="0.3">
      <c r="A82">
        <f>'2017Bathymetry'!B320</f>
        <v>3448</v>
      </c>
      <c r="B82" s="38">
        <f>(VLOOKUP($A82,'2017Bathymetry'!$B$2:$D$582,2)-'2017Bathymetry'!$C$242)/1000000</f>
        <v>2.0592332</v>
      </c>
      <c r="C82" s="38">
        <f>VLOOKUP($A82,'2017Bathymetry'!$B$2:$D$582,3)/10000</f>
        <v>3.4743809000000003</v>
      </c>
      <c r="D82" s="38">
        <f>VLOOKUP($A82,Pre2017Bathymetry!$A$5:$C$689,2)/1000000</f>
        <v>2.1888262000000003</v>
      </c>
      <c r="E82" s="38">
        <f>VLOOKUP($A82,Pre2017Bathymetry!$A$5:$D$689,4)/10000</f>
        <v>3.69637999999</v>
      </c>
      <c r="F82" s="39">
        <f t="shared" si="2"/>
        <v>0.12959300000000029</v>
      </c>
      <c r="G82" s="37">
        <f t="shared" si="3"/>
        <v>0.22199909998999967</v>
      </c>
    </row>
    <row r="83" spans="1:7" x14ac:dyDescent="0.3">
      <c r="A83">
        <f>'2017Bathymetry'!B321</f>
        <v>3449</v>
      </c>
      <c r="B83" s="38">
        <f>(VLOOKUP($A83,'2017Bathymetry'!$B$2:$D$582,2)-'2017Bathymetry'!$C$242)/1000000</f>
        <v>2.094094889</v>
      </c>
      <c r="C83" s="38">
        <f>VLOOKUP($A83,'2017Bathymetry'!$B$2:$D$582,3)/10000</f>
        <v>3.4980726999999998</v>
      </c>
      <c r="D83" s="38">
        <f>VLOOKUP($A83,Pre2017Bathymetry!$A$5:$C$689,2)/1000000</f>
        <v>2.2259315499999999</v>
      </c>
      <c r="E83" s="38">
        <f>VLOOKUP($A83,Pre2017Bathymetry!$A$5:$D$689,4)/10000</f>
        <v>3.7246899999900003</v>
      </c>
      <c r="F83" s="39">
        <f t="shared" si="2"/>
        <v>0.13183666099999991</v>
      </c>
      <c r="G83" s="37">
        <f t="shared" si="3"/>
        <v>0.22661729999000046</v>
      </c>
    </row>
    <row r="84" spans="1:7" x14ac:dyDescent="0.3">
      <c r="A84">
        <f>'2017Bathymetry'!B322</f>
        <v>3450</v>
      </c>
      <c r="B84" s="38">
        <f>(VLOOKUP($A84,'2017Bathymetry'!$B$2:$D$582,2)-'2017Bathymetry'!$C$242)/1000000</f>
        <v>2.1291887269999998</v>
      </c>
      <c r="C84" s="38">
        <f>VLOOKUP($A84,'2017Bathymetry'!$B$2:$D$582,3)/10000</f>
        <v>3.5206485999999999</v>
      </c>
      <c r="D84" s="38">
        <f>VLOOKUP($A84,Pre2017Bathymetry!$A$5:$C$689,2)/1000000</f>
        <v>2.2633200000000002</v>
      </c>
      <c r="E84" s="38">
        <f>VLOOKUP($A84,Pre2017Bathymetry!$A$5:$D$689,4)/10000</f>
        <v>3.7530000000100001</v>
      </c>
      <c r="F84" s="39">
        <f t="shared" si="2"/>
        <v>0.13413127300000038</v>
      </c>
      <c r="G84" s="37">
        <f t="shared" si="3"/>
        <v>0.23235140001000021</v>
      </c>
    </row>
    <row r="85" spans="1:7" x14ac:dyDescent="0.3">
      <c r="A85">
        <f>'2017Bathymetry'!B323</f>
        <v>3451</v>
      </c>
      <c r="B85" s="38">
        <f>(VLOOKUP($A85,'2017Bathymetry'!$B$2:$D$582,2)-'2017Bathymetry'!$C$242)/1000000</f>
        <v>2.1645091209999996</v>
      </c>
      <c r="C85" s="38">
        <f>VLOOKUP($A85,'2017Bathymetry'!$B$2:$D$582,3)/10000</f>
        <v>3.5436502000000001</v>
      </c>
      <c r="D85" s="38">
        <f>VLOOKUP($A85,Pre2017Bathymetry!$A$5:$C$689,2)/1000000</f>
        <v>2.30099155</v>
      </c>
      <c r="E85" s="38">
        <f>VLOOKUP($A85,Pre2017Bathymetry!$A$5:$D$689,4)/10000</f>
        <v>3.7813099999999999</v>
      </c>
      <c r="F85" s="39">
        <f t="shared" si="2"/>
        <v>0.1364824290000004</v>
      </c>
      <c r="G85" s="37">
        <f t="shared" si="3"/>
        <v>0.23765979999999987</v>
      </c>
    </row>
    <row r="86" spans="1:7" x14ac:dyDescent="0.3">
      <c r="A86">
        <f>'2017Bathymetry'!B324</f>
        <v>3452</v>
      </c>
      <c r="B86" s="38">
        <f>(VLOOKUP($A86,'2017Bathymetry'!$B$2:$D$582,2)-'2017Bathymetry'!$C$242)/1000000</f>
        <v>2.200067888</v>
      </c>
      <c r="C86" s="38">
        <f>VLOOKUP($A86,'2017Bathymetry'!$B$2:$D$582,3)/10000</f>
        <v>3.5685741000000002</v>
      </c>
      <c r="D86" s="38">
        <f>VLOOKUP($A86,Pre2017Bathymetry!$A$5:$C$689,2)/1000000</f>
        <v>2.3389462000000001</v>
      </c>
      <c r="E86" s="38">
        <f>VLOOKUP($A86,Pre2017Bathymetry!$A$5:$D$689,4)/10000</f>
        <v>3.8096199999999998</v>
      </c>
      <c r="F86" s="39">
        <f t="shared" si="2"/>
        <v>0.13887831200000011</v>
      </c>
      <c r="G86" s="37">
        <f t="shared" si="3"/>
        <v>0.24104589999999959</v>
      </c>
    </row>
    <row r="87" spans="1:7" x14ac:dyDescent="0.3">
      <c r="A87">
        <f>'2017Bathymetry'!B325</f>
        <v>3453</v>
      </c>
      <c r="B87" s="38">
        <f>(VLOOKUP($A87,'2017Bathymetry'!$B$2:$D$582,2)-'2017Bathymetry'!$C$242)/1000000</f>
        <v>2.2358867430000005</v>
      </c>
      <c r="C87" s="38">
        <f>VLOOKUP($A87,'2017Bathymetry'!$B$2:$D$582,3)/10000</f>
        <v>3.5951021000000001</v>
      </c>
      <c r="D87" s="38">
        <f>VLOOKUP($A87,Pre2017Bathymetry!$A$5:$C$689,2)/1000000</f>
        <v>2.37718395</v>
      </c>
      <c r="E87" s="38">
        <f>VLOOKUP($A87,Pre2017Bathymetry!$A$5:$D$689,4)/10000</f>
        <v>3.8379299999900001</v>
      </c>
      <c r="F87" s="39">
        <f t="shared" si="2"/>
        <v>0.14129720699999959</v>
      </c>
      <c r="G87" s="37">
        <f t="shared" si="3"/>
        <v>0.24282789998999998</v>
      </c>
    </row>
    <row r="88" spans="1:7" x14ac:dyDescent="0.3">
      <c r="A88">
        <f>'2017Bathymetry'!B326</f>
        <v>3454</v>
      </c>
      <c r="B88" s="38">
        <f>(VLOOKUP($A88,'2017Bathymetry'!$B$2:$D$582,2)-'2017Bathymetry'!$C$242)/1000000</f>
        <v>2.2719669789999997</v>
      </c>
      <c r="C88" s="38">
        <f>VLOOKUP($A88,'2017Bathymetry'!$B$2:$D$582,3)/10000</f>
        <v>3.6209750999999994</v>
      </c>
      <c r="D88" s="38">
        <f>VLOOKUP($A88,Pre2017Bathymetry!$A$5:$C$689,2)/1000000</f>
        <v>2.4157047999999999</v>
      </c>
      <c r="E88" s="38">
        <f>VLOOKUP($A88,Pre2017Bathymetry!$A$5:$D$689,4)/10000</f>
        <v>3.8662399999899999</v>
      </c>
      <c r="F88" s="39">
        <f t="shared" si="2"/>
        <v>0.14373782100000021</v>
      </c>
      <c r="G88" s="37">
        <f t="shared" si="3"/>
        <v>0.24526489999000045</v>
      </c>
    </row>
    <row r="89" spans="1:7" x14ac:dyDescent="0.3">
      <c r="A89">
        <f>'2017Bathymetry'!B327</f>
        <v>3455</v>
      </c>
      <c r="B89" s="38">
        <f>(VLOOKUP($A89,'2017Bathymetry'!$B$2:$D$582,2)-'2017Bathymetry'!$C$242)/1000000</f>
        <v>2.3083032960000001</v>
      </c>
      <c r="C89" s="38">
        <f>VLOOKUP($A89,'2017Bathymetry'!$B$2:$D$582,3)/10000</f>
        <v>3.6461919999999997</v>
      </c>
      <c r="D89" s="38">
        <f>VLOOKUP($A89,Pre2017Bathymetry!$A$5:$C$689,2)/1000000</f>
        <v>2.45450875</v>
      </c>
      <c r="E89" s="38">
        <f>VLOOKUP($A89,Pre2017Bathymetry!$A$5:$D$689,4)/10000</f>
        <v>3.8945500000100002</v>
      </c>
      <c r="F89" s="39">
        <f t="shared" si="2"/>
        <v>0.14620545399999996</v>
      </c>
      <c r="G89" s="37">
        <f t="shared" si="3"/>
        <v>0.24835800001000052</v>
      </c>
    </row>
    <row r="90" spans="1:7" x14ac:dyDescent="0.3">
      <c r="A90">
        <f>'2017Bathymetry'!B328</f>
        <v>3456</v>
      </c>
      <c r="B90" s="38">
        <f>(VLOOKUP($A90,'2017Bathymetry'!$B$2:$D$582,2)-'2017Bathymetry'!$C$242)/1000000</f>
        <v>2.3448866039999996</v>
      </c>
      <c r="C90" s="38">
        <f>VLOOKUP($A90,'2017Bathymetry'!$B$2:$D$582,3)/10000</f>
        <v>3.6705868000000001</v>
      </c>
      <c r="D90" s="38">
        <f>VLOOKUP($A90,Pre2017Bathymetry!$A$5:$C$689,2)/1000000</f>
        <v>2.4935958</v>
      </c>
      <c r="E90" s="38">
        <f>VLOOKUP($A90,Pre2017Bathymetry!$A$5:$D$689,4)/10000</f>
        <v>3.92286000001</v>
      </c>
      <c r="F90" s="39">
        <f t="shared" si="2"/>
        <v>0.14870919600000043</v>
      </c>
      <c r="G90" s="37">
        <f t="shared" si="3"/>
        <v>0.25227320000999987</v>
      </c>
    </row>
    <row r="91" spans="1:7" x14ac:dyDescent="0.3">
      <c r="A91">
        <f>'2017Bathymetry'!B329</f>
        <v>3457</v>
      </c>
      <c r="B91" s="38">
        <f>(VLOOKUP($A91,'2017Bathymetry'!$B$2:$D$582,2)-'2017Bathymetry'!$C$242)/1000000</f>
        <v>2.3817211520000003</v>
      </c>
      <c r="C91" s="38">
        <f>VLOOKUP($A91,'2017Bathymetry'!$B$2:$D$582,3)/10000</f>
        <v>3.6964921000000004</v>
      </c>
      <c r="D91" s="38">
        <f>VLOOKUP($A91,Pre2017Bathymetry!$A$5:$C$689,2)/1000000</f>
        <v>2.5329659500000004</v>
      </c>
      <c r="E91" s="38">
        <f>VLOOKUP($A91,Pre2017Bathymetry!$A$5:$D$689,4)/10000</f>
        <v>3.9511699999999998</v>
      </c>
      <c r="F91" s="39">
        <f t="shared" si="2"/>
        <v>0.15124479800000001</v>
      </c>
      <c r="G91" s="37">
        <f t="shared" si="3"/>
        <v>0.25467789999999946</v>
      </c>
    </row>
    <row r="92" spans="1:7" x14ac:dyDescent="0.3">
      <c r="A92">
        <f>'2017Bathymetry'!B330</f>
        <v>3458</v>
      </c>
      <c r="B92" s="38">
        <f>(VLOOKUP($A92,'2017Bathymetry'!$B$2:$D$582,2)-'2017Bathymetry'!$C$242)/1000000</f>
        <v>2.418821302</v>
      </c>
      <c r="C92" s="38">
        <f>VLOOKUP($A92,'2017Bathymetry'!$B$2:$D$582,3)/10000</f>
        <v>3.7243141999999998</v>
      </c>
      <c r="D92" s="38">
        <f>VLOOKUP($A92,Pre2017Bathymetry!$A$5:$C$689,2)/1000000</f>
        <v>2.5726192000000001</v>
      </c>
      <c r="E92" s="38">
        <f>VLOOKUP($A92,Pre2017Bathymetry!$A$5:$D$689,4)/10000</f>
        <v>3.9794800000000001</v>
      </c>
      <c r="F92" s="39">
        <f t="shared" si="2"/>
        <v>0.1537978980000001</v>
      </c>
      <c r="G92" s="37">
        <f t="shared" si="3"/>
        <v>0.25516580000000033</v>
      </c>
    </row>
    <row r="93" spans="1:7" x14ac:dyDescent="0.3">
      <c r="A93">
        <f>'2017Bathymetry'!B331</f>
        <v>3459</v>
      </c>
      <c r="B93" s="38">
        <f>(VLOOKUP($A93,'2017Bathymetry'!$B$2:$D$582,2)-'2017Bathymetry'!$C$242)/1000000</f>
        <v>2.4561928080000004</v>
      </c>
      <c r="C93" s="38">
        <f>VLOOKUP($A93,'2017Bathymetry'!$B$2:$D$582,3)/10000</f>
        <v>3.7496968000000002</v>
      </c>
      <c r="D93" s="38">
        <f>VLOOKUP($A93,Pre2017Bathymetry!$A$5:$C$689,2)/1000000</f>
        <v>2.6125555499999997</v>
      </c>
      <c r="E93" s="38">
        <f>VLOOKUP($A93,Pre2017Bathymetry!$A$5:$D$689,4)/10000</f>
        <v>4.00778999999</v>
      </c>
      <c r="F93" s="39">
        <f t="shared" si="2"/>
        <v>0.15636274199999933</v>
      </c>
      <c r="G93" s="37">
        <f t="shared" si="3"/>
        <v>0.2580931999899998</v>
      </c>
    </row>
    <row r="94" spans="1:7" x14ac:dyDescent="0.3">
      <c r="A94">
        <f>'2017Bathymetry'!B332</f>
        <v>3460</v>
      </c>
      <c r="B94" s="38">
        <f>(VLOOKUP($A94,'2017Bathymetry'!$B$2:$D$582,2)-'2017Bathymetry'!$C$242)/1000000</f>
        <v>2.4938194200000003</v>
      </c>
      <c r="C94" s="38">
        <f>VLOOKUP($A94,'2017Bathymetry'!$B$2:$D$582,3)/10000</f>
        <v>3.7763266000000004</v>
      </c>
      <c r="D94" s="38">
        <f>VLOOKUP($A94,Pre2017Bathymetry!$A$5:$C$689,2)/1000000</f>
        <v>2.6527750000000001</v>
      </c>
      <c r="E94" s="38">
        <f>VLOOKUP($A94,Pre2017Bathymetry!$A$5:$D$689,4)/10000</f>
        <v>4.0360999999900002</v>
      </c>
      <c r="F94" s="39">
        <f t="shared" si="2"/>
        <v>0.15895557999999976</v>
      </c>
      <c r="G94" s="37">
        <f t="shared" si="3"/>
        <v>0.25977339998999982</v>
      </c>
    </row>
    <row r="95" spans="1:7" x14ac:dyDescent="0.3">
      <c r="A95">
        <f>'2017Bathymetry'!B333</f>
        <v>3461</v>
      </c>
      <c r="B95" s="38">
        <f>(VLOOKUP($A95,'2017Bathymetry'!$B$2:$D$582,2)-'2017Bathymetry'!$C$242)/1000000</f>
        <v>2.5317133350000005</v>
      </c>
      <c r="C95" s="38">
        <f>VLOOKUP($A95,'2017Bathymetry'!$B$2:$D$582,3)/10000</f>
        <v>3.8023805999999998</v>
      </c>
      <c r="D95" s="38">
        <f>VLOOKUP($A95,Pre2017Bathymetry!$A$5:$C$689,2)/1000000</f>
        <v>2.6932838500000003</v>
      </c>
      <c r="E95" s="38">
        <f>VLOOKUP($A95,Pre2017Bathymetry!$A$5:$D$689,4)/10000</f>
        <v>4.0656700000099999</v>
      </c>
      <c r="F95" s="39">
        <f t="shared" si="2"/>
        <v>0.16157051499999975</v>
      </c>
      <c r="G95" s="37">
        <f t="shared" si="3"/>
        <v>0.26328940001000012</v>
      </c>
    </row>
    <row r="96" spans="1:7" x14ac:dyDescent="0.3">
      <c r="A96">
        <f>'2017Bathymetry'!B334</f>
        <v>3462</v>
      </c>
      <c r="B96" s="38">
        <f>(VLOOKUP($A96,'2017Bathymetry'!$B$2:$D$582,2)-'2017Bathymetry'!$C$242)/1000000</f>
        <v>2.569859686</v>
      </c>
      <c r="C96" s="38">
        <f>VLOOKUP($A96,'2017Bathymetry'!$B$2:$D$582,3)/10000</f>
        <v>3.8269718999999998</v>
      </c>
      <c r="D96" s="38">
        <f>VLOOKUP($A96,Pre2017Bathymetry!$A$5:$C$689,2)/1000000</f>
        <v>2.7340884000000001</v>
      </c>
      <c r="E96" s="38">
        <f>VLOOKUP($A96,Pre2017Bathymetry!$A$5:$D$689,4)/10000</f>
        <v>4.0952400000100004</v>
      </c>
      <c r="F96" s="39">
        <f t="shared" si="2"/>
        <v>0.16422871400000005</v>
      </c>
      <c r="G96" s="37">
        <f t="shared" si="3"/>
        <v>0.26826810001000068</v>
      </c>
    </row>
    <row r="97" spans="1:7" x14ac:dyDescent="0.3">
      <c r="A97">
        <f>'2017Bathymetry'!B335</f>
        <v>3463</v>
      </c>
      <c r="B97" s="38">
        <f>(VLOOKUP($A97,'2017Bathymetry'!$B$2:$D$582,2)-'2017Bathymetry'!$C$242)/1000000</f>
        <v>2.6082611750000004</v>
      </c>
      <c r="C97" s="38">
        <f>VLOOKUP($A97,'2017Bathymetry'!$B$2:$D$582,3)/10000</f>
        <v>3.8533366999999998</v>
      </c>
      <c r="D97" s="38">
        <f>VLOOKUP($A97,Pre2017Bathymetry!$A$5:$C$689,2)/1000000</f>
        <v>2.77518865</v>
      </c>
      <c r="E97" s="38">
        <f>VLOOKUP($A97,Pre2017Bathymetry!$A$5:$D$689,4)/10000</f>
        <v>4.1248100000000001</v>
      </c>
      <c r="F97" s="39">
        <f t="shared" si="2"/>
        <v>0.1669274749999996</v>
      </c>
      <c r="G97" s="37">
        <f t="shared" si="3"/>
        <v>0.27147330000000025</v>
      </c>
    </row>
    <row r="98" spans="1:7" x14ac:dyDescent="0.3">
      <c r="A98">
        <f>'2017Bathymetry'!B336</f>
        <v>3464</v>
      </c>
      <c r="B98" s="38">
        <f>(VLOOKUP($A98,'2017Bathymetry'!$B$2:$D$582,2)-'2017Bathymetry'!$C$242)/1000000</f>
        <v>2.6469183110000003</v>
      </c>
      <c r="C98" s="38">
        <f>VLOOKUP($A98,'2017Bathymetry'!$B$2:$D$582,3)/10000</f>
        <v>3.8781004000000001</v>
      </c>
      <c r="D98" s="38">
        <f>VLOOKUP($A98,Pre2017Bathymetry!$A$5:$C$689,2)/1000000</f>
        <v>2.8165846000000001</v>
      </c>
      <c r="E98" s="38">
        <f>VLOOKUP($A98,Pre2017Bathymetry!$A$5:$D$689,4)/10000</f>
        <v>4.1543800000000006</v>
      </c>
      <c r="F98" s="39">
        <f t="shared" si="2"/>
        <v>0.1696662889999998</v>
      </c>
      <c r="G98" s="37">
        <f t="shared" si="3"/>
        <v>0.27627960000000051</v>
      </c>
    </row>
    <row r="99" spans="1:7" x14ac:dyDescent="0.3">
      <c r="A99">
        <f>'2017Bathymetry'!B337</f>
        <v>3465</v>
      </c>
      <c r="B99" s="38">
        <f>(VLOOKUP($A99,'2017Bathymetry'!$B$2:$D$582,2)-'2017Bathymetry'!$C$242)/1000000</f>
        <v>2.6858237650000003</v>
      </c>
      <c r="C99" s="38">
        <f>VLOOKUP($A99,'2017Bathymetry'!$B$2:$D$582,3)/10000</f>
        <v>3.9034724000000001</v>
      </c>
      <c r="D99" s="38">
        <f>VLOOKUP($A99,Pre2017Bathymetry!$A$5:$C$689,2)/1000000</f>
        <v>2.8582762499999999</v>
      </c>
      <c r="E99" s="38">
        <f>VLOOKUP($A99,Pre2017Bathymetry!$A$5:$D$689,4)/10000</f>
        <v>4.1839500000000003</v>
      </c>
      <c r="F99" s="39">
        <f t="shared" si="2"/>
        <v>0.17245248499999954</v>
      </c>
      <c r="G99" s="37">
        <f t="shared" si="3"/>
        <v>0.28047760000000022</v>
      </c>
    </row>
    <row r="100" spans="1:7" x14ac:dyDescent="0.3">
      <c r="A100">
        <f>'2017Bathymetry'!B338</f>
        <v>3466</v>
      </c>
      <c r="B100" s="38">
        <f>(VLOOKUP($A100,'2017Bathymetry'!$B$2:$D$582,2)-'2017Bathymetry'!$C$242)/1000000</f>
        <v>2.7249836020000004</v>
      </c>
      <c r="C100" s="38">
        <f>VLOOKUP($A100,'2017Bathymetry'!$B$2:$D$582,3)/10000</f>
        <v>3.9286453000000003</v>
      </c>
      <c r="D100" s="38">
        <f>VLOOKUP($A100,Pre2017Bathymetry!$A$5:$C$689,2)/1000000</f>
        <v>2.9002636000000002</v>
      </c>
      <c r="E100" s="38">
        <f>VLOOKUP($A100,Pre2017Bathymetry!$A$5:$D$689,4)/10000</f>
        <v>4.2135199999999999</v>
      </c>
      <c r="F100" s="39">
        <f t="shared" si="2"/>
        <v>0.17527999799999971</v>
      </c>
      <c r="G100" s="37">
        <f t="shared" si="3"/>
        <v>0.28487469999999959</v>
      </c>
    </row>
    <row r="101" spans="1:7" x14ac:dyDescent="0.3">
      <c r="A101">
        <f>'2017Bathymetry'!B339</f>
        <v>3467</v>
      </c>
      <c r="B101" s="38">
        <f>(VLOOKUP($A101,'2017Bathymetry'!$B$2:$D$582,2)-'2017Bathymetry'!$C$242)/1000000</f>
        <v>2.7643952119999997</v>
      </c>
      <c r="C101" s="38">
        <f>VLOOKUP($A101,'2017Bathymetry'!$B$2:$D$582,3)/10000</f>
        <v>3.9536646999999996</v>
      </c>
      <c r="D101" s="38">
        <f>VLOOKUP($A101,Pre2017Bathymetry!$A$5:$C$689,2)/1000000</f>
        <v>2.9425466499999997</v>
      </c>
      <c r="E101" s="38">
        <f>VLOOKUP($A101,Pre2017Bathymetry!$A$5:$D$689,4)/10000</f>
        <v>4.2430899999900005</v>
      </c>
      <c r="F101" s="39">
        <f t="shared" si="2"/>
        <v>0.178151438</v>
      </c>
      <c r="G101" s="37">
        <f t="shared" si="3"/>
        <v>0.28942529999000088</v>
      </c>
    </row>
    <row r="102" spans="1:7" x14ac:dyDescent="0.3">
      <c r="A102">
        <f>'2017Bathymetry'!B340</f>
        <v>3468</v>
      </c>
      <c r="B102" s="38">
        <f>(VLOOKUP($A102,'2017Bathymetry'!$B$2:$D$582,2)-'2017Bathymetry'!$C$242)/1000000</f>
        <v>2.8040546760000002</v>
      </c>
      <c r="C102" s="38">
        <f>VLOOKUP($A102,'2017Bathymetry'!$B$2:$D$582,3)/10000</f>
        <v>3.9786267</v>
      </c>
      <c r="D102" s="38">
        <f>VLOOKUP($A102,Pre2017Bathymetry!$A$5:$C$689,2)/1000000</f>
        <v>2.9851253999999998</v>
      </c>
      <c r="E102" s="38">
        <f>VLOOKUP($A102,Pre2017Bathymetry!$A$5:$D$689,4)/10000</f>
        <v>4.2726599999900001</v>
      </c>
      <c r="F102" s="39">
        <f t="shared" si="2"/>
        <v>0.18107072399999957</v>
      </c>
      <c r="G102" s="37">
        <f t="shared" si="3"/>
        <v>0.29403329999000016</v>
      </c>
    </row>
    <row r="103" spans="1:7" x14ac:dyDescent="0.3">
      <c r="A103">
        <f>'2017Bathymetry'!B341</f>
        <v>3469</v>
      </c>
      <c r="B103" s="38">
        <f>(VLOOKUP($A103,'2017Bathymetry'!$B$2:$D$582,2)-'2017Bathymetry'!$C$242)/1000000</f>
        <v>2.8439691460000001</v>
      </c>
      <c r="C103" s="38">
        <f>VLOOKUP($A103,'2017Bathymetry'!$B$2:$D$582,3)/10000</f>
        <v>4.0042249999999999</v>
      </c>
      <c r="D103" s="38">
        <f>VLOOKUP($A103,Pre2017Bathymetry!$A$5:$C$689,2)/1000000</f>
        <v>3.02799985</v>
      </c>
      <c r="E103" s="38">
        <f>VLOOKUP($A103,Pre2017Bathymetry!$A$5:$D$689,4)/10000</f>
        <v>4.3022299999899998</v>
      </c>
      <c r="F103" s="39">
        <f t="shared" si="2"/>
        <v>0.18403070399999999</v>
      </c>
      <c r="G103" s="37">
        <f t="shared" si="3"/>
        <v>0.29800499998999985</v>
      </c>
    </row>
    <row r="104" spans="1:7" x14ac:dyDescent="0.3">
      <c r="A104">
        <f>'2017Bathymetry'!B342</f>
        <v>3470</v>
      </c>
      <c r="B104" s="38">
        <f>(VLOOKUP($A104,'2017Bathymetry'!$B$2:$D$582,2)-'2017Bathymetry'!$C$242)/1000000</f>
        <v>2.8841366989999995</v>
      </c>
      <c r="C104" s="38">
        <f>VLOOKUP($A104,'2017Bathymetry'!$B$2:$D$582,3)/10000</f>
        <v>4.0287037999999997</v>
      </c>
      <c r="D104" s="38">
        <f>VLOOKUP($A104,Pre2017Bathymetry!$A$5:$C$689,2)/1000000</f>
        <v>3.07117</v>
      </c>
      <c r="E104" s="38">
        <f>VLOOKUP($A104,Pre2017Bathymetry!$A$5:$D$689,4)/10000</f>
        <v>4.3318000000100003</v>
      </c>
      <c r="F104" s="39">
        <f t="shared" si="2"/>
        <v>0.18703330100000048</v>
      </c>
      <c r="G104" s="37">
        <f t="shared" si="3"/>
        <v>0.30309620001000059</v>
      </c>
    </row>
    <row r="105" spans="1:7" x14ac:dyDescent="0.3">
      <c r="A105">
        <f>'2017Bathymetry'!B343</f>
        <v>3471</v>
      </c>
      <c r="B105" s="38">
        <f>(VLOOKUP($A105,'2017Bathymetry'!$B$2:$D$582,2)-'2017Bathymetry'!$C$242)/1000000</f>
        <v>2.9245440969999996</v>
      </c>
      <c r="C105" s="38">
        <f>VLOOKUP($A105,'2017Bathymetry'!$B$2:$D$582,3)/10000</f>
        <v>4.0532095999999997</v>
      </c>
      <c r="D105" s="38">
        <f>VLOOKUP($A105,Pre2017Bathymetry!$A$5:$C$689,2)/1000000</f>
        <v>3.11463585</v>
      </c>
      <c r="E105" s="38">
        <f>VLOOKUP($A105,Pre2017Bathymetry!$A$5:$D$689,4)/10000</f>
        <v>4.36137000001</v>
      </c>
      <c r="F105" s="39">
        <f t="shared" si="2"/>
        <v>0.19009175300000036</v>
      </c>
      <c r="G105" s="37">
        <f t="shared" si="3"/>
        <v>0.30816040001000022</v>
      </c>
    </row>
    <row r="106" spans="1:7" x14ac:dyDescent="0.3">
      <c r="A106">
        <f>'2017Bathymetry'!B344</f>
        <v>3472</v>
      </c>
      <c r="B106" s="38">
        <f>(VLOOKUP($A106,'2017Bathymetry'!$B$2:$D$582,2)-'2017Bathymetry'!$C$242)/1000000</f>
        <v>2.9652031659999998</v>
      </c>
      <c r="C106" s="38">
        <f>VLOOKUP($A106,'2017Bathymetry'!$B$2:$D$582,3)/10000</f>
        <v>4.0786824999999993</v>
      </c>
      <c r="D106" s="38">
        <f>VLOOKUP($A106,Pre2017Bathymetry!$A$5:$C$689,2)/1000000</f>
        <v>3.1583973999999997</v>
      </c>
      <c r="E106" s="38">
        <f>VLOOKUP($A106,Pre2017Bathymetry!$A$5:$D$689,4)/10000</f>
        <v>4.3909400000100005</v>
      </c>
      <c r="F106" s="39">
        <f t="shared" si="2"/>
        <v>0.19319423399999991</v>
      </c>
      <c r="G106" s="37">
        <f t="shared" si="3"/>
        <v>0.31225750001000119</v>
      </c>
    </row>
    <row r="107" spans="1:7" x14ac:dyDescent="0.3">
      <c r="A107">
        <f>'2017Bathymetry'!B345</f>
        <v>3473</v>
      </c>
      <c r="B107" s="38">
        <f>(VLOOKUP($A107,'2017Bathymetry'!$B$2:$D$582,2)-'2017Bathymetry'!$C$242)/1000000</f>
        <v>3.0061205720000004</v>
      </c>
      <c r="C107" s="38">
        <f>VLOOKUP($A107,'2017Bathymetry'!$B$2:$D$582,3)/10000</f>
        <v>4.1049190000000007</v>
      </c>
      <c r="D107" s="38">
        <f>VLOOKUP($A107,Pre2017Bathymetry!$A$5:$C$689,2)/1000000</f>
        <v>3.20245465</v>
      </c>
      <c r="E107" s="38">
        <f>VLOOKUP($A107,Pre2017Bathymetry!$A$5:$D$689,4)/10000</f>
        <v>4.4205100000000002</v>
      </c>
      <c r="F107" s="39">
        <f t="shared" si="2"/>
        <v>0.19633407799999958</v>
      </c>
      <c r="G107" s="37">
        <f t="shared" si="3"/>
        <v>0.31559099999999951</v>
      </c>
    </row>
    <row r="108" spans="1:7" x14ac:dyDescent="0.3">
      <c r="A108">
        <f>'2017Bathymetry'!B346</f>
        <v>3474</v>
      </c>
      <c r="B108" s="38">
        <f>(VLOOKUP($A108,'2017Bathymetry'!$B$2:$D$582,2)-'2017Bathymetry'!$C$242)/1000000</f>
        <v>3.0473012749999997</v>
      </c>
      <c r="C108" s="38">
        <f>VLOOKUP($A108,'2017Bathymetry'!$B$2:$D$582,3)/10000</f>
        <v>4.1316930000000003</v>
      </c>
      <c r="D108" s="38">
        <f>VLOOKUP($A108,Pre2017Bathymetry!$A$5:$C$689,2)/1000000</f>
        <v>3.2468075999999999</v>
      </c>
      <c r="E108" s="38">
        <f>VLOOKUP($A108,Pre2017Bathymetry!$A$5:$D$689,4)/10000</f>
        <v>4.4500800000000007</v>
      </c>
      <c r="F108" s="39">
        <f t="shared" si="2"/>
        <v>0.19950632500000021</v>
      </c>
      <c r="G108" s="37">
        <f t="shared" si="3"/>
        <v>0.31838700000000042</v>
      </c>
    </row>
    <row r="109" spans="1:7" x14ac:dyDescent="0.3">
      <c r="A109">
        <f>'2017Bathymetry'!B347</f>
        <v>3475</v>
      </c>
      <c r="B109" s="38">
        <f>(VLOOKUP($A109,'2017Bathymetry'!$B$2:$D$582,2)-'2017Bathymetry'!$C$242)/1000000</f>
        <v>3.0887601570000003</v>
      </c>
      <c r="C109" s="38">
        <f>VLOOKUP($A109,'2017Bathymetry'!$B$2:$D$582,3)/10000</f>
        <v>4.1600377000000002</v>
      </c>
      <c r="D109" s="38">
        <f>VLOOKUP($A109,Pre2017Bathymetry!$A$5:$C$689,2)/1000000</f>
        <v>3.29145625</v>
      </c>
      <c r="E109" s="38">
        <f>VLOOKUP($A109,Pre2017Bathymetry!$A$5:$D$689,4)/10000</f>
        <v>4.4796500000000004</v>
      </c>
      <c r="F109" s="39">
        <f t="shared" si="2"/>
        <v>0.20269609299999969</v>
      </c>
      <c r="G109" s="37">
        <f t="shared" si="3"/>
        <v>0.31961230000000018</v>
      </c>
    </row>
    <row r="110" spans="1:7" x14ac:dyDescent="0.3">
      <c r="A110">
        <f>'2017Bathymetry'!B348</f>
        <v>3476</v>
      </c>
      <c r="B110" s="38">
        <f>(VLOOKUP($A110,'2017Bathymetry'!$B$2:$D$582,2)-'2017Bathymetry'!$C$242)/1000000</f>
        <v>3.1304921960000001</v>
      </c>
      <c r="C110" s="38">
        <f>VLOOKUP($A110,'2017Bathymetry'!$B$2:$D$582,3)/10000</f>
        <v>4.1864445000000003</v>
      </c>
      <c r="D110" s="38">
        <f>VLOOKUP($A110,Pre2017Bathymetry!$A$5:$C$689,2)/1000000</f>
        <v>3.3364006000000002</v>
      </c>
      <c r="E110" s="38">
        <f>VLOOKUP($A110,Pre2017Bathymetry!$A$5:$D$689,4)/10000</f>
        <v>4.50922</v>
      </c>
      <c r="F110" s="39">
        <f t="shared" si="2"/>
        <v>0.2059084040000001</v>
      </c>
      <c r="G110" s="37">
        <f t="shared" si="3"/>
        <v>0.32277549999999966</v>
      </c>
    </row>
    <row r="111" spans="1:7" x14ac:dyDescent="0.3">
      <c r="A111">
        <f>'2017Bathymetry'!B349</f>
        <v>3477</v>
      </c>
      <c r="B111" s="38">
        <f>(VLOOKUP($A111,'2017Bathymetry'!$B$2:$D$582,2)-'2017Bathymetry'!$C$242)/1000000</f>
        <v>3.1724910160000004</v>
      </c>
      <c r="C111" s="38">
        <f>VLOOKUP($A111,'2017Bathymetry'!$B$2:$D$582,3)/10000</f>
        <v>4.2131315000000003</v>
      </c>
      <c r="D111" s="38">
        <f>VLOOKUP($A111,Pre2017Bathymetry!$A$5:$C$689,2)/1000000</f>
        <v>3.38164065</v>
      </c>
      <c r="E111" s="38">
        <f>VLOOKUP($A111,Pre2017Bathymetry!$A$5:$D$689,4)/10000</f>
        <v>4.5387899999899997</v>
      </c>
      <c r="F111" s="39">
        <f t="shared" si="2"/>
        <v>0.20914963399999964</v>
      </c>
      <c r="G111" s="37">
        <f t="shared" si="3"/>
        <v>0.32565849998999941</v>
      </c>
    </row>
    <row r="112" spans="1:7" x14ac:dyDescent="0.3">
      <c r="A112">
        <f>'2017Bathymetry'!B350</f>
        <v>3478</v>
      </c>
      <c r="B112" s="38">
        <f>(VLOOKUP($A112,'2017Bathymetry'!$B$2:$D$582,2)-'2017Bathymetry'!$C$242)/1000000</f>
        <v>3.2147513249999999</v>
      </c>
      <c r="C112" s="38">
        <f>VLOOKUP($A112,'2017Bathymetry'!$B$2:$D$582,3)/10000</f>
        <v>4.2390002999999998</v>
      </c>
      <c r="D112" s="38">
        <f>VLOOKUP($A112,Pre2017Bathymetry!$A$5:$C$689,2)/1000000</f>
        <v>3.4271764</v>
      </c>
      <c r="E112" s="38">
        <f>VLOOKUP($A112,Pre2017Bathymetry!$A$5:$D$689,4)/10000</f>
        <v>4.5683599999900002</v>
      </c>
      <c r="F112" s="39">
        <f t="shared" si="2"/>
        <v>0.21242507500000007</v>
      </c>
      <c r="G112" s="37">
        <f t="shared" si="3"/>
        <v>0.32935969999000037</v>
      </c>
    </row>
    <row r="113" spans="1:7" x14ac:dyDescent="0.3">
      <c r="A113">
        <f>'2017Bathymetry'!B351</f>
        <v>3479</v>
      </c>
      <c r="B113" s="38">
        <f>(VLOOKUP($A113,'2017Bathymetry'!$B$2:$D$582,2)-'2017Bathymetry'!$C$242)/1000000</f>
        <v>3.2572716429999997</v>
      </c>
      <c r="C113" s="38">
        <f>VLOOKUP($A113,'2017Bathymetry'!$B$2:$D$582,3)/10000</f>
        <v>4.2651667999999994</v>
      </c>
      <c r="D113" s="38">
        <f>VLOOKUP($A113,Pre2017Bathymetry!$A$5:$C$689,2)/1000000</f>
        <v>3.4730078500000001</v>
      </c>
      <c r="E113" s="38">
        <f>VLOOKUP($A113,Pre2017Bathymetry!$A$5:$D$689,4)/10000</f>
        <v>4.5979299999899998</v>
      </c>
      <c r="F113" s="39">
        <f t="shared" si="2"/>
        <v>0.2157362070000004</v>
      </c>
      <c r="G113" s="37">
        <f t="shared" si="3"/>
        <v>0.33276319999000048</v>
      </c>
    </row>
    <row r="114" spans="1:7" x14ac:dyDescent="0.3">
      <c r="A114">
        <f>'2017Bathymetry'!B352</f>
        <v>3480</v>
      </c>
      <c r="B114" s="38">
        <f>(VLOOKUP($A114,'2017Bathymetry'!$B$2:$D$582,2)-'2017Bathymetry'!$C$242)/1000000</f>
        <v>3.3000581360000005</v>
      </c>
      <c r="C114" s="38">
        <f>VLOOKUP($A114,'2017Bathymetry'!$B$2:$D$582,3)/10000</f>
        <v>4.2923017999999997</v>
      </c>
      <c r="D114" s="38">
        <f>VLOOKUP($A114,Pre2017Bathymetry!$A$5:$C$689,2)/1000000</f>
        <v>3.5191349999999999</v>
      </c>
      <c r="E114" s="38">
        <f>VLOOKUP($A114,Pre2017Bathymetry!$A$5:$D$689,4)/10000</f>
        <v>4.6275000000100004</v>
      </c>
      <c r="F114" s="39">
        <f t="shared" si="2"/>
        <v>0.21907686399999937</v>
      </c>
      <c r="G114" s="37">
        <f t="shared" si="3"/>
        <v>0.33519820001000067</v>
      </c>
    </row>
    <row r="115" spans="1:7" x14ac:dyDescent="0.3">
      <c r="A115">
        <f>'2017Bathymetry'!B353</f>
        <v>3481</v>
      </c>
      <c r="B115" s="38">
        <f>(VLOOKUP($A115,'2017Bathymetry'!$B$2:$D$582,2)-'2017Bathymetry'!$C$242)/1000000</f>
        <v>3.3431138439999999</v>
      </c>
      <c r="C115" s="38">
        <f>VLOOKUP($A115,'2017Bathymetry'!$B$2:$D$582,3)/10000</f>
        <v>4.3189650000000004</v>
      </c>
      <c r="D115" s="38">
        <f>VLOOKUP($A115,Pre2017Bathymetry!$A$5:$C$689,2)/1000000</f>
        <v>3.5655627700000001</v>
      </c>
      <c r="E115" s="38">
        <f>VLOOKUP($A115,Pre2017Bathymetry!$A$5:$D$689,4)/10000</f>
        <v>4.6580549999900001</v>
      </c>
      <c r="F115" s="39">
        <f t="shared" si="2"/>
        <v>0.22244892600000021</v>
      </c>
      <c r="G115" s="37">
        <f t="shared" si="3"/>
        <v>0.33908999998999967</v>
      </c>
    </row>
    <row r="116" spans="1:7" x14ac:dyDescent="0.3">
      <c r="A116">
        <f>'2017Bathymetry'!B354</f>
        <v>3482</v>
      </c>
      <c r="B116" s="38">
        <f>(VLOOKUP($A116,'2017Bathymetry'!$B$2:$D$582,2)-'2017Bathymetry'!$C$242)/1000000</f>
        <v>3.3864363499999999</v>
      </c>
      <c r="C116" s="38">
        <f>VLOOKUP($A116,'2017Bathymetry'!$B$2:$D$582,3)/10000</f>
        <v>4.3455544999999995</v>
      </c>
      <c r="D116" s="38">
        <f>VLOOKUP($A116,Pre2017Bathymetry!$A$5:$C$689,2)/1000000</f>
        <v>3.6122961</v>
      </c>
      <c r="E116" s="38">
        <f>VLOOKUP($A116,Pre2017Bathymetry!$A$5:$D$689,4)/10000</f>
        <v>4.6886099999899997</v>
      </c>
      <c r="F116" s="39">
        <f t="shared" si="2"/>
        <v>0.22585975000000014</v>
      </c>
      <c r="G116" s="37">
        <f t="shared" si="3"/>
        <v>0.34305549999000018</v>
      </c>
    </row>
    <row r="117" spans="1:7" x14ac:dyDescent="0.3">
      <c r="A117">
        <f>'2017Bathymetry'!B355</f>
        <v>3483</v>
      </c>
      <c r="B117" s="38">
        <f>(VLOOKUP($A117,'2017Bathymetry'!$B$2:$D$582,2)-'2017Bathymetry'!$C$242)/1000000</f>
        <v>3.4300242260000005</v>
      </c>
      <c r="C117" s="38">
        <f>VLOOKUP($A117,'2017Bathymetry'!$B$2:$D$582,3)/10000</f>
        <v>4.3720677000000006</v>
      </c>
      <c r="D117" s="38">
        <f>VLOOKUP($A117,Pre2017Bathymetry!$A$5:$C$689,2)/1000000</f>
        <v>3.6593349700000002</v>
      </c>
      <c r="E117" s="38">
        <f>VLOOKUP($A117,Pre2017Bathymetry!$A$5:$D$689,4)/10000</f>
        <v>4.7191650000000003</v>
      </c>
      <c r="F117" s="39">
        <f t="shared" si="2"/>
        <v>0.22931074399999973</v>
      </c>
      <c r="G117" s="37">
        <f t="shared" si="3"/>
        <v>0.34709729999999972</v>
      </c>
    </row>
    <row r="118" spans="1:7" x14ac:dyDescent="0.3">
      <c r="A118">
        <f>'2017Bathymetry'!B356</f>
        <v>3484</v>
      </c>
      <c r="B118" s="38">
        <f>(VLOOKUP($A118,'2017Bathymetry'!$B$2:$D$582,2)-'2017Bathymetry'!$C$242)/1000000</f>
        <v>3.4738761939999998</v>
      </c>
      <c r="C118" s="38">
        <f>VLOOKUP($A118,'2017Bathymetry'!$B$2:$D$582,3)/10000</f>
        <v>4.3983460000000001</v>
      </c>
      <c r="D118" s="38">
        <f>VLOOKUP($A118,Pre2017Bathymetry!$A$5:$C$689,2)/1000000</f>
        <v>3.7066794000000001</v>
      </c>
      <c r="E118" s="38">
        <f>VLOOKUP($A118,Pre2017Bathymetry!$A$5:$D$689,4)/10000</f>
        <v>4.7497199999999999</v>
      </c>
      <c r="F118" s="39">
        <f t="shared" si="2"/>
        <v>0.23280320600000026</v>
      </c>
      <c r="G118" s="37">
        <f t="shared" si="3"/>
        <v>0.35137399999999985</v>
      </c>
    </row>
    <row r="119" spans="1:7" x14ac:dyDescent="0.3">
      <c r="A119">
        <f>'2017Bathymetry'!B357</f>
        <v>3485</v>
      </c>
      <c r="B119" s="38">
        <f>(VLOOKUP($A119,'2017Bathymetry'!$B$2:$D$582,2)-'2017Bathymetry'!$C$242)/1000000</f>
        <v>3.5179890280000006</v>
      </c>
      <c r="C119" s="38">
        <f>VLOOKUP($A119,'2017Bathymetry'!$B$2:$D$582,3)/10000</f>
        <v>4.4244991999999996</v>
      </c>
      <c r="D119" s="38">
        <f>VLOOKUP($A119,Pre2017Bathymetry!$A$5:$C$689,2)/1000000</f>
        <v>3.7543293700000002</v>
      </c>
      <c r="E119" s="38">
        <f>VLOOKUP($A119,Pre2017Bathymetry!$A$5:$D$689,4)/10000</f>
        <v>4.7802749999999996</v>
      </c>
      <c r="F119" s="39">
        <f t="shared" si="2"/>
        <v>0.23634034199999965</v>
      </c>
      <c r="G119" s="37">
        <f t="shared" si="3"/>
        <v>0.35577579999999998</v>
      </c>
    </row>
    <row r="120" spans="1:7" x14ac:dyDescent="0.3">
      <c r="A120">
        <f>'2017Bathymetry'!B358</f>
        <v>3486</v>
      </c>
      <c r="B120" s="38">
        <f>(VLOOKUP($A120,'2017Bathymetry'!$B$2:$D$582,2)-'2017Bathymetry'!$C$242)/1000000</f>
        <v>3.5623662469999999</v>
      </c>
      <c r="C120" s="38">
        <f>VLOOKUP($A120,'2017Bathymetry'!$B$2:$D$582,3)/10000</f>
        <v>4.4511569</v>
      </c>
      <c r="D120" s="38">
        <f>VLOOKUP($A120,Pre2017Bathymetry!$A$5:$C$689,2)/1000000</f>
        <v>3.8022849000000001</v>
      </c>
      <c r="E120" s="38">
        <f>VLOOKUP($A120,Pre2017Bathymetry!$A$5:$D$689,4)/10000</f>
        <v>4.8108300000099993</v>
      </c>
      <c r="F120" s="39">
        <f t="shared" si="2"/>
        <v>0.23991865300000015</v>
      </c>
      <c r="G120" s="37">
        <f t="shared" si="3"/>
        <v>0.3596731000099993</v>
      </c>
    </row>
    <row r="121" spans="1:7" x14ac:dyDescent="0.3">
      <c r="A121">
        <f>'2017Bathymetry'!B359</f>
        <v>3487</v>
      </c>
      <c r="B121" s="38">
        <f>(VLOOKUP($A121,'2017Bathymetry'!$B$2:$D$582,2)-'2017Bathymetry'!$C$242)/1000000</f>
        <v>3.6070163320000002</v>
      </c>
      <c r="C121" s="38">
        <f>VLOOKUP($A121,'2017Bathymetry'!$B$2:$D$582,3)/10000</f>
        <v>4.4795148000000005</v>
      </c>
      <c r="D121" s="38">
        <f>VLOOKUP($A121,Pre2017Bathymetry!$A$5:$C$689,2)/1000000</f>
        <v>3.8505459700000002</v>
      </c>
      <c r="E121" s="38">
        <f>VLOOKUP($A121,Pre2017Bathymetry!$A$5:$D$689,4)/10000</f>
        <v>4.8413850000099998</v>
      </c>
      <c r="F121" s="39">
        <f t="shared" si="2"/>
        <v>0.24352963800000005</v>
      </c>
      <c r="G121" s="37">
        <f t="shared" si="3"/>
        <v>0.36187020000999937</v>
      </c>
    </row>
    <row r="122" spans="1:7" x14ac:dyDescent="0.3">
      <c r="A122">
        <f>'2017Bathymetry'!B360</f>
        <v>3488</v>
      </c>
      <c r="B122" s="38">
        <f>(VLOOKUP($A122,'2017Bathymetry'!$B$2:$D$582,2)-'2017Bathymetry'!$C$242)/1000000</f>
        <v>3.6519481730000001</v>
      </c>
      <c r="C122" s="38">
        <f>VLOOKUP($A122,'2017Bathymetry'!$B$2:$D$582,3)/10000</f>
        <v>4.5071016000000004</v>
      </c>
      <c r="D122" s="38">
        <f>VLOOKUP($A122,Pre2017Bathymetry!$A$5:$C$689,2)/1000000</f>
        <v>3.8991126</v>
      </c>
      <c r="E122" s="38">
        <f>VLOOKUP($A122,Pre2017Bathymetry!$A$5:$D$689,4)/10000</f>
        <v>4.8719399999900004</v>
      </c>
      <c r="F122" s="39">
        <f t="shared" si="2"/>
        <v>0.24716442699999996</v>
      </c>
      <c r="G122" s="37">
        <f t="shared" si="3"/>
        <v>0.36483839999000001</v>
      </c>
    </row>
    <row r="123" spans="1:7" x14ac:dyDescent="0.3">
      <c r="A123">
        <f>'2017Bathymetry'!B361</f>
        <v>3489</v>
      </c>
      <c r="B123" s="38">
        <f>(VLOOKUP($A123,'2017Bathymetry'!$B$2:$D$582,2)-'2017Bathymetry'!$C$242)/1000000</f>
        <v>3.69716399</v>
      </c>
      <c r="C123" s="38">
        <f>VLOOKUP($A123,'2017Bathymetry'!$B$2:$D$582,3)/10000</f>
        <v>4.5371652000000005</v>
      </c>
      <c r="D123" s="38">
        <f>VLOOKUP($A123,Pre2017Bathymetry!$A$5:$C$689,2)/1000000</f>
        <v>3.9479847700000001</v>
      </c>
      <c r="E123" s="38">
        <f>VLOOKUP($A123,Pre2017Bathymetry!$A$5:$D$689,4)/10000</f>
        <v>4.90249499999</v>
      </c>
      <c r="F123" s="39">
        <f t="shared" si="2"/>
        <v>0.25082078000000019</v>
      </c>
      <c r="G123" s="37">
        <f t="shared" si="3"/>
        <v>0.36532979998999959</v>
      </c>
    </row>
    <row r="124" spans="1:7" x14ac:dyDescent="0.3">
      <c r="A124">
        <f>'2017Bathymetry'!B362</f>
        <v>3490</v>
      </c>
      <c r="B124" s="38">
        <f>(VLOOKUP($A124,'2017Bathymetry'!$B$2:$D$582,2)-'2017Bathymetry'!$C$242)/1000000</f>
        <v>3.7427141499999999</v>
      </c>
      <c r="C124" s="38">
        <f>VLOOKUP($A124,'2017Bathymetry'!$B$2:$D$582,3)/10000</f>
        <v>4.5724654999999998</v>
      </c>
      <c r="D124" s="38">
        <f>VLOOKUP($A124,Pre2017Bathymetry!$A$5:$C$689,2)/1000000</f>
        <v>3.9971625</v>
      </c>
      <c r="E124" s="38">
        <f>VLOOKUP($A124,Pre2017Bathymetry!$A$5:$D$689,4)/10000</f>
        <v>4.9330499999899997</v>
      </c>
      <c r="F124" s="39">
        <f t="shared" si="2"/>
        <v>0.2544483500000001</v>
      </c>
      <c r="G124" s="37">
        <f t="shared" si="3"/>
        <v>0.36058449998999986</v>
      </c>
    </row>
    <row r="125" spans="1:7" x14ac:dyDescent="0.3">
      <c r="A125">
        <f>'2017Bathymetry'!B363</f>
        <v>3491</v>
      </c>
      <c r="B125" s="38">
        <f>(VLOOKUP($A125,'2017Bathymetry'!$B$2:$D$582,2)-'2017Bathymetry'!$C$242)/1000000</f>
        <v>3.7885924219999998</v>
      </c>
      <c r="C125" s="38">
        <f>VLOOKUP($A125,'2017Bathymetry'!$B$2:$D$582,3)/10000</f>
        <v>4.6028595999999995</v>
      </c>
      <c r="D125" s="38">
        <f>VLOOKUP($A125,Pre2017Bathymetry!$A$5:$C$689,2)/1000000</f>
        <v>4.0466457699999996</v>
      </c>
      <c r="E125" s="38">
        <f>VLOOKUP($A125,Pre2017Bathymetry!$A$5:$D$689,4)/10000</f>
        <v>4.9636050000000003</v>
      </c>
      <c r="F125" s="39">
        <f t="shared" si="2"/>
        <v>0.25805334799999979</v>
      </c>
      <c r="G125" s="37">
        <f t="shared" si="3"/>
        <v>0.36074540000000077</v>
      </c>
    </row>
    <row r="126" spans="1:7" x14ac:dyDescent="0.3">
      <c r="A126">
        <f>'2017Bathymetry'!B364</f>
        <v>3492</v>
      </c>
      <c r="B126" s="38">
        <f>(VLOOKUP($A126,'2017Bathymetry'!$B$2:$D$582,2)-'2017Bathymetry'!$C$242)/1000000</f>
        <v>3.8347705229999995</v>
      </c>
      <c r="C126" s="38">
        <f>VLOOKUP($A126,'2017Bathymetry'!$B$2:$D$582,3)/10000</f>
        <v>4.6336500999999997</v>
      </c>
      <c r="D126" s="38">
        <f>VLOOKUP($A126,Pre2017Bathymetry!$A$5:$C$689,2)/1000000</f>
        <v>4.0964346000000003</v>
      </c>
      <c r="E126" s="38">
        <f>VLOOKUP($A126,Pre2017Bathymetry!$A$5:$D$689,4)/10000</f>
        <v>4.9941599999999999</v>
      </c>
      <c r="F126" s="39">
        <f t="shared" si="2"/>
        <v>0.26166407700000072</v>
      </c>
      <c r="G126" s="37">
        <f t="shared" si="3"/>
        <v>0.36050990000000027</v>
      </c>
    </row>
    <row r="127" spans="1:7" x14ac:dyDescent="0.3">
      <c r="A127">
        <f>'2017Bathymetry'!B365</f>
        <v>3493</v>
      </c>
      <c r="B127" s="38">
        <f>(VLOOKUP($A127,'2017Bathymetry'!$B$2:$D$582,2)-'2017Bathymetry'!$C$242)/1000000</f>
        <v>3.8812713489999999</v>
      </c>
      <c r="C127" s="38">
        <f>VLOOKUP($A127,'2017Bathymetry'!$B$2:$D$582,3)/10000</f>
        <v>4.6669583000000001</v>
      </c>
      <c r="D127" s="38">
        <f>VLOOKUP($A127,Pre2017Bathymetry!$A$5:$C$689,2)/1000000</f>
        <v>4.1465289700000003</v>
      </c>
      <c r="E127" s="38">
        <f>VLOOKUP($A127,Pre2017Bathymetry!$A$5:$D$689,4)/10000</f>
        <v>5.0247150000100005</v>
      </c>
      <c r="F127" s="39">
        <f t="shared" si="2"/>
        <v>0.26525762100000039</v>
      </c>
      <c r="G127" s="37">
        <f t="shared" si="3"/>
        <v>0.35775670001000037</v>
      </c>
    </row>
    <row r="128" spans="1:7" x14ac:dyDescent="0.3">
      <c r="A128">
        <f>'2017Bathymetry'!B366</f>
        <v>3494</v>
      </c>
      <c r="B128" s="38">
        <f>(VLOOKUP($A128,'2017Bathymetry'!$B$2:$D$582,2)-'2017Bathymetry'!$C$242)/1000000</f>
        <v>3.9281141910000001</v>
      </c>
      <c r="C128" s="38">
        <f>VLOOKUP($A128,'2017Bathymetry'!$B$2:$D$582,3)/10000</f>
        <v>4.7008368000000003</v>
      </c>
      <c r="D128" s="38">
        <f>VLOOKUP($A128,Pre2017Bathymetry!$A$5:$C$689,2)/1000000</f>
        <v>4.1969289000000005</v>
      </c>
      <c r="E128" s="38">
        <f>VLOOKUP($A128,Pre2017Bathymetry!$A$5:$D$689,4)/10000</f>
        <v>5.0552700000100002</v>
      </c>
      <c r="F128" s="39">
        <f t="shared" si="2"/>
        <v>0.26881470900000037</v>
      </c>
      <c r="G128" s="37">
        <f t="shared" si="3"/>
        <v>0.35443320000999989</v>
      </c>
    </row>
    <row r="129" spans="1:7" x14ac:dyDescent="0.3">
      <c r="A129">
        <f>'2017Bathymetry'!B367</f>
        <v>3495</v>
      </c>
      <c r="B129" s="38">
        <f>(VLOOKUP($A129,'2017Bathymetry'!$B$2:$D$582,2)-'2017Bathymetry'!$C$242)/1000000</f>
        <v>3.9752850069999996</v>
      </c>
      <c r="C129" s="38">
        <f>VLOOKUP($A129,'2017Bathymetry'!$B$2:$D$582,3)/10000</f>
        <v>4.7332084999999999</v>
      </c>
      <c r="D129" s="38">
        <f>VLOOKUP($A129,Pre2017Bathymetry!$A$5:$C$689,2)/1000000</f>
        <v>4.2476343700000001</v>
      </c>
      <c r="E129" s="38">
        <f>VLOOKUP($A129,Pre2017Bathymetry!$A$5:$D$689,4)/10000</f>
        <v>5.0858250000099998</v>
      </c>
      <c r="F129" s="39">
        <f t="shared" si="2"/>
        <v>0.27234936300000046</v>
      </c>
      <c r="G129" s="37">
        <f t="shared" si="3"/>
        <v>0.35261650000999989</v>
      </c>
    </row>
    <row r="130" spans="1:7" x14ac:dyDescent="0.3">
      <c r="A130">
        <f>'2017Bathymetry'!B368</f>
        <v>3496</v>
      </c>
      <c r="B130" s="38">
        <f>(VLOOKUP($A130,'2017Bathymetry'!$B$2:$D$582,2)-'2017Bathymetry'!$C$242)/1000000</f>
        <v>4.0227707409999995</v>
      </c>
      <c r="C130" s="38">
        <f>VLOOKUP($A130,'2017Bathymetry'!$B$2:$D$582,3)/10000</f>
        <v>4.7639820000000004</v>
      </c>
      <c r="D130" s="38">
        <f>VLOOKUP($A130,Pre2017Bathymetry!$A$5:$C$689,2)/1000000</f>
        <v>4.2986454000000007</v>
      </c>
      <c r="E130" s="38">
        <f>VLOOKUP($A130,Pre2017Bathymetry!$A$5:$D$689,4)/10000</f>
        <v>5.1163799999900004</v>
      </c>
      <c r="F130" s="39">
        <f t="shared" si="2"/>
        <v>0.27587465900000119</v>
      </c>
      <c r="G130" s="37">
        <f t="shared" si="3"/>
        <v>0.35239799998999999</v>
      </c>
    </row>
    <row r="131" spans="1:7" x14ac:dyDescent="0.3">
      <c r="A131">
        <f>'2017Bathymetry'!B369</f>
        <v>3497</v>
      </c>
      <c r="B131" s="38">
        <f>(VLOOKUP($A131,'2017Bathymetry'!$B$2:$D$582,2)-'2017Bathymetry'!$C$242)/1000000</f>
        <v>4.0705648060000001</v>
      </c>
      <c r="C131" s="38">
        <f>VLOOKUP($A131,'2017Bathymetry'!$B$2:$D$582,3)/10000</f>
        <v>4.7950485999999994</v>
      </c>
      <c r="D131" s="38">
        <f>VLOOKUP($A131,Pre2017Bathymetry!$A$5:$C$689,2)/1000000</f>
        <v>4.3499619699999998</v>
      </c>
      <c r="E131" s="38">
        <f>VLOOKUP($A131,Pre2017Bathymetry!$A$5:$D$689,4)/10000</f>
        <v>5.14693499999</v>
      </c>
      <c r="F131" s="39">
        <f t="shared" si="2"/>
        <v>0.2793971639999997</v>
      </c>
      <c r="G131" s="37">
        <f t="shared" si="3"/>
        <v>0.3518863999900006</v>
      </c>
    </row>
    <row r="132" spans="1:7" x14ac:dyDescent="0.3">
      <c r="A132">
        <f>'2017Bathymetry'!B370</f>
        <v>3498</v>
      </c>
      <c r="B132" s="38">
        <f>(VLOOKUP($A132,'2017Bathymetry'!$B$2:$D$582,2)-'2017Bathymetry'!$C$242)/1000000</f>
        <v>4.1186699020000006</v>
      </c>
      <c r="C132" s="38">
        <f>VLOOKUP($A132,'2017Bathymetry'!$B$2:$D$582,3)/10000</f>
        <v>4.8261626</v>
      </c>
      <c r="D132" s="38">
        <f>VLOOKUP($A132,Pre2017Bathymetry!$A$5:$C$689,2)/1000000</f>
        <v>4.4015841</v>
      </c>
      <c r="E132" s="38">
        <f>VLOOKUP($A132,Pre2017Bathymetry!$A$5:$D$689,4)/10000</f>
        <v>5.1774899999999997</v>
      </c>
      <c r="F132" s="39">
        <f t="shared" si="2"/>
        <v>0.28291419799999939</v>
      </c>
      <c r="G132" s="37">
        <f t="shared" si="3"/>
        <v>0.35132739999999973</v>
      </c>
    </row>
    <row r="133" spans="1:7" x14ac:dyDescent="0.3">
      <c r="A133">
        <f>'2017Bathymetry'!B371</f>
        <v>3499</v>
      </c>
      <c r="B133" s="38">
        <f>(VLOOKUP($A133,'2017Bathymetry'!$B$2:$D$582,2)-'2017Bathymetry'!$C$242)/1000000</f>
        <v>4.1670840050000004</v>
      </c>
      <c r="C133" s="38">
        <f>VLOOKUP($A133,'2017Bathymetry'!$B$2:$D$582,3)/10000</f>
        <v>4.8567584000000004</v>
      </c>
      <c r="D133" s="38">
        <f>VLOOKUP($A133,Pre2017Bathymetry!$A$5:$C$689,2)/1000000</f>
        <v>4.4535117699999995</v>
      </c>
      <c r="E133" s="38">
        <f>VLOOKUP($A133,Pre2017Bathymetry!$A$5:$D$689,4)/10000</f>
        <v>5.2080449999999994</v>
      </c>
      <c r="F133" s="39">
        <f t="shared" ref="F133:F196" si="4">D133-B133</f>
        <v>0.28642776499999911</v>
      </c>
      <c r="G133" s="37">
        <f t="shared" ref="G133:G196" si="5">E133-C133</f>
        <v>0.35128659999999901</v>
      </c>
    </row>
    <row r="134" spans="1:7" x14ac:dyDescent="0.3">
      <c r="A134">
        <f>'2017Bathymetry'!B372</f>
        <v>3500</v>
      </c>
      <c r="B134" s="38">
        <f>(VLOOKUP($A134,'2017Bathymetry'!$B$2:$D$582,2)-'2017Bathymetry'!$C$242)/1000000</f>
        <v>4.2158051219999999</v>
      </c>
      <c r="C134" s="38">
        <f>VLOOKUP($A134,'2017Bathymetry'!$B$2:$D$582,3)/10000</f>
        <v>4.8876482000000001</v>
      </c>
      <c r="D134" s="38">
        <f>VLOOKUP($A134,Pre2017Bathymetry!$A$5:$C$689,2)/1000000</f>
        <v>4.5057450000000001</v>
      </c>
      <c r="E134" s="38">
        <f>VLOOKUP($A134,Pre2017Bathymetry!$A$5:$D$689,4)/10000</f>
        <v>5.2385999999999999</v>
      </c>
      <c r="F134" s="39">
        <f t="shared" si="4"/>
        <v>0.28993987800000021</v>
      </c>
      <c r="G134" s="37">
        <f t="shared" si="5"/>
        <v>0.35095179999999981</v>
      </c>
    </row>
    <row r="135" spans="1:7" x14ac:dyDescent="0.3">
      <c r="A135">
        <f>'2017Bathymetry'!B373</f>
        <v>3501</v>
      </c>
      <c r="B135" s="38">
        <f>(VLOOKUP($A135,'2017Bathymetry'!$B$2:$D$582,2)-'2017Bathymetry'!$C$242)/1000000</f>
        <v>4.2648402139999995</v>
      </c>
      <c r="C135" s="38">
        <f>VLOOKUP($A135,'2017Bathymetry'!$B$2:$D$582,3)/10000</f>
        <v>4.9195218999999994</v>
      </c>
      <c r="D135" s="38">
        <f>VLOOKUP($A135,Pre2017Bathymetry!$A$5:$C$689,2)/1000000</f>
        <v>4.5583082499999996</v>
      </c>
      <c r="E135" s="38">
        <f>VLOOKUP($A135,Pre2017Bathymetry!$A$5:$D$689,4)/10000</f>
        <v>5.2740500000099999</v>
      </c>
      <c r="F135" s="39">
        <f t="shared" si="4"/>
        <v>0.29346803600000015</v>
      </c>
      <c r="G135" s="37">
        <f t="shared" si="5"/>
        <v>0.35452810001000046</v>
      </c>
    </row>
    <row r="136" spans="1:7" x14ac:dyDescent="0.3">
      <c r="A136">
        <f>'2017Bathymetry'!B374</f>
        <v>3502</v>
      </c>
      <c r="B136" s="38">
        <f>(VLOOKUP($A136,'2017Bathymetry'!$B$2:$D$582,2)-'2017Bathymetry'!$C$242)/1000000</f>
        <v>4.3141905289999993</v>
      </c>
      <c r="C136" s="38">
        <f>VLOOKUP($A136,'2017Bathymetry'!$B$2:$D$582,3)/10000</f>
        <v>4.9505783000000001</v>
      </c>
      <c r="D136" s="38">
        <f>VLOOKUP($A136,Pre2017Bathymetry!$A$5:$C$689,2)/1000000</f>
        <v>4.6112260000000003</v>
      </c>
      <c r="E136" s="38">
        <f>VLOOKUP($A136,Pre2017Bathymetry!$A$5:$D$689,4)/10000</f>
        <v>5.3094999999899999</v>
      </c>
      <c r="F136" s="39">
        <f t="shared" si="4"/>
        <v>0.29703547100000094</v>
      </c>
      <c r="G136" s="37">
        <f t="shared" si="5"/>
        <v>0.35892169998999979</v>
      </c>
    </row>
    <row r="137" spans="1:7" x14ac:dyDescent="0.3">
      <c r="A137">
        <f>'2017Bathymetry'!B375</f>
        <v>3503</v>
      </c>
      <c r="B137" s="38">
        <f>(VLOOKUP($A137,'2017Bathymetry'!$B$2:$D$582,2)-'2017Bathymetry'!$C$242)/1000000</f>
        <v>4.3638529279999991</v>
      </c>
      <c r="C137" s="38">
        <f>VLOOKUP($A137,'2017Bathymetry'!$B$2:$D$582,3)/10000</f>
        <v>4.9820757000000002</v>
      </c>
      <c r="D137" s="38">
        <f>VLOOKUP($A137,Pre2017Bathymetry!$A$5:$C$689,2)/1000000</f>
        <v>4.6644982500000003</v>
      </c>
      <c r="E137" s="38">
        <f>VLOOKUP($A137,Pre2017Bathymetry!$A$5:$D$689,4)/10000</f>
        <v>5.3449499999999999</v>
      </c>
      <c r="F137" s="39">
        <f t="shared" si="4"/>
        <v>0.30064532200000116</v>
      </c>
      <c r="G137" s="37">
        <f t="shared" si="5"/>
        <v>0.36287429999999965</v>
      </c>
    </row>
    <row r="138" spans="1:7" x14ac:dyDescent="0.3">
      <c r="A138">
        <f>'2017Bathymetry'!B376</f>
        <v>3504</v>
      </c>
      <c r="B138" s="38">
        <f>(VLOOKUP($A138,'2017Bathymetry'!$B$2:$D$582,2)-'2017Bathymetry'!$C$242)/1000000</f>
        <v>4.4138336180000008</v>
      </c>
      <c r="C138" s="38">
        <f>VLOOKUP($A138,'2017Bathymetry'!$B$2:$D$582,3)/10000</f>
        <v>5.0142823999999999</v>
      </c>
      <c r="D138" s="38">
        <f>VLOOKUP($A138,Pre2017Bathymetry!$A$5:$C$689,2)/1000000</f>
        <v>4.7181249999999997</v>
      </c>
      <c r="E138" s="38">
        <f>VLOOKUP($A138,Pre2017Bathymetry!$A$5:$D$689,4)/10000</f>
        <v>5.3803999999999998</v>
      </c>
      <c r="F138" s="39">
        <f t="shared" si="4"/>
        <v>0.30429138199999883</v>
      </c>
      <c r="G138" s="37">
        <f t="shared" si="5"/>
        <v>0.36611759999999993</v>
      </c>
    </row>
    <row r="139" spans="1:7" x14ac:dyDescent="0.3">
      <c r="A139">
        <f>'2017Bathymetry'!B377</f>
        <v>3505</v>
      </c>
      <c r="B139" s="38">
        <f>(VLOOKUP($A139,'2017Bathymetry'!$B$2:$D$582,2)-'2017Bathymetry'!$C$242)/1000000</f>
        <v>4.4641436820000004</v>
      </c>
      <c r="C139" s="38">
        <f>VLOOKUP($A139,'2017Bathymetry'!$B$2:$D$582,3)/10000</f>
        <v>5.0479336999999997</v>
      </c>
      <c r="D139" s="38">
        <f>VLOOKUP($A139,Pre2017Bathymetry!$A$5:$C$689,2)/1000000</f>
        <v>4.7721062500000002</v>
      </c>
      <c r="E139" s="38">
        <f>VLOOKUP($A139,Pre2017Bathymetry!$A$5:$D$689,4)/10000</f>
        <v>5.4158500000099998</v>
      </c>
      <c r="F139" s="39">
        <f t="shared" si="4"/>
        <v>0.30796256799999977</v>
      </c>
      <c r="G139" s="37">
        <f t="shared" si="5"/>
        <v>0.36791630001000009</v>
      </c>
    </row>
    <row r="140" spans="1:7" x14ac:dyDescent="0.3">
      <c r="A140">
        <f>'2017Bathymetry'!B378</f>
        <v>3506</v>
      </c>
      <c r="B140" s="38">
        <f>(VLOOKUP($A140,'2017Bathymetry'!$B$2:$D$582,2)-'2017Bathymetry'!$C$242)/1000000</f>
        <v>4.5147974990000002</v>
      </c>
      <c r="C140" s="38">
        <f>VLOOKUP($A140,'2017Bathymetry'!$B$2:$D$582,3)/10000</f>
        <v>5.0837696000000001</v>
      </c>
      <c r="D140" s="38">
        <f>VLOOKUP($A140,Pre2017Bathymetry!$A$5:$C$689,2)/1000000</f>
        <v>4.8264420000000001</v>
      </c>
      <c r="E140" s="38">
        <f>VLOOKUP($A140,Pre2017Bathymetry!$A$5:$D$689,4)/10000</f>
        <v>5.4512999999899998</v>
      </c>
      <c r="F140" s="39">
        <f t="shared" si="4"/>
        <v>0.31164450099999996</v>
      </c>
      <c r="G140" s="37">
        <f t="shared" si="5"/>
        <v>0.3675303999899997</v>
      </c>
    </row>
    <row r="141" spans="1:7" x14ac:dyDescent="0.3">
      <c r="A141">
        <f>'2017Bathymetry'!B379</f>
        <v>3507</v>
      </c>
      <c r="B141" s="38">
        <f>(VLOOKUP($A141,'2017Bathymetry'!$B$2:$D$582,2)-'2017Bathymetry'!$C$242)/1000000</f>
        <v>4.5658188289999995</v>
      </c>
      <c r="C141" s="38">
        <f>VLOOKUP($A141,'2017Bathymetry'!$B$2:$D$582,3)/10000</f>
        <v>5.1205603000000002</v>
      </c>
      <c r="D141" s="38">
        <f>VLOOKUP($A141,Pre2017Bathymetry!$A$5:$C$689,2)/1000000</f>
        <v>4.8811322500000003</v>
      </c>
      <c r="E141" s="38">
        <f>VLOOKUP($A141,Pre2017Bathymetry!$A$5:$D$689,4)/10000</f>
        <v>5.4867499999999998</v>
      </c>
      <c r="F141" s="39">
        <f t="shared" si="4"/>
        <v>0.31531342100000082</v>
      </c>
      <c r="G141" s="37">
        <f t="shared" si="5"/>
        <v>0.36618969999999962</v>
      </c>
    </row>
    <row r="142" spans="1:7" x14ac:dyDescent="0.3">
      <c r="A142">
        <f>'2017Bathymetry'!B380</f>
        <v>3508</v>
      </c>
      <c r="B142" s="38">
        <f>(VLOOKUP($A142,'2017Bathymetry'!$B$2:$D$582,2)-'2017Bathymetry'!$C$242)/1000000</f>
        <v>4.6172059770000002</v>
      </c>
      <c r="C142" s="38">
        <f>VLOOKUP($A142,'2017Bathymetry'!$B$2:$D$582,3)/10000</f>
        <v>5.1571936999999997</v>
      </c>
      <c r="D142" s="38">
        <f>VLOOKUP($A142,Pre2017Bathymetry!$A$5:$C$689,2)/1000000</f>
        <v>4.9361769999999998</v>
      </c>
      <c r="E142" s="38">
        <f>VLOOKUP($A142,Pre2017Bathymetry!$A$5:$D$689,4)/10000</f>
        <v>5.5222000000099998</v>
      </c>
      <c r="F142" s="39">
        <f t="shared" si="4"/>
        <v>0.31897102299999958</v>
      </c>
      <c r="G142" s="37">
        <f t="shared" si="5"/>
        <v>0.36500630001000012</v>
      </c>
    </row>
    <row r="143" spans="1:7" x14ac:dyDescent="0.3">
      <c r="A143">
        <f>'2017Bathymetry'!B381</f>
        <v>3509</v>
      </c>
      <c r="B143" s="38">
        <f>(VLOOKUP($A143,'2017Bathymetry'!$B$2:$D$582,2)-'2017Bathymetry'!$C$242)/1000000</f>
        <v>4.6689592689999992</v>
      </c>
      <c r="C143" s="38">
        <f>VLOOKUP($A143,'2017Bathymetry'!$B$2:$D$582,3)/10000</f>
        <v>5.1932944000000001</v>
      </c>
      <c r="D143" s="38">
        <f>VLOOKUP($A143,Pre2017Bathymetry!$A$5:$C$689,2)/1000000</f>
        <v>4.9915762499999996</v>
      </c>
      <c r="E143" s="38">
        <f>VLOOKUP($A143,Pre2017Bathymetry!$A$5:$D$689,4)/10000</f>
        <v>5.5576500000099998</v>
      </c>
      <c r="F143" s="39">
        <f t="shared" si="4"/>
        <v>0.32261698100000036</v>
      </c>
      <c r="G143" s="37">
        <f t="shared" si="5"/>
        <v>0.36435560000999967</v>
      </c>
    </row>
    <row r="144" spans="1:7" x14ac:dyDescent="0.3">
      <c r="A144">
        <f>'2017Bathymetry'!B382</f>
        <v>3510</v>
      </c>
      <c r="B144" s="38">
        <f>(VLOOKUP($A144,'2017Bathymetry'!$B$2:$D$582,2)-'2017Bathymetry'!$C$242)/1000000</f>
        <v>4.7210644460000006</v>
      </c>
      <c r="C144" s="38">
        <f>VLOOKUP($A144,'2017Bathymetry'!$B$2:$D$582,3)/10000</f>
        <v>5.2277322000000002</v>
      </c>
      <c r="D144" s="38">
        <f>VLOOKUP($A144,Pre2017Bathymetry!$A$5:$C$689,2)/1000000</f>
        <v>5.0473299999999997</v>
      </c>
      <c r="E144" s="38">
        <f>VLOOKUP($A144,Pre2017Bathymetry!$A$5:$D$689,4)/10000</f>
        <v>5.5930999999899997</v>
      </c>
      <c r="F144" s="39">
        <f t="shared" si="4"/>
        <v>0.32626555399999901</v>
      </c>
      <c r="G144" s="37">
        <f t="shared" si="5"/>
        <v>0.36536779998999958</v>
      </c>
    </row>
    <row r="145" spans="1:7" x14ac:dyDescent="0.3">
      <c r="A145">
        <f>'2017Bathymetry'!B383</f>
        <v>3511</v>
      </c>
      <c r="B145" s="38">
        <f>(VLOOKUP($A145,'2017Bathymetry'!$B$2:$D$582,2)-'2017Bathymetry'!$C$242)/1000000</f>
        <v>4.7735146339999996</v>
      </c>
      <c r="C145" s="38">
        <f>VLOOKUP($A145,'2017Bathymetry'!$B$2:$D$582,3)/10000</f>
        <v>5.2623308</v>
      </c>
      <c r="D145" s="38">
        <f>VLOOKUP($A145,Pre2017Bathymetry!$A$5:$C$689,2)/1000000</f>
        <v>5.10343825</v>
      </c>
      <c r="E145" s="38">
        <f>VLOOKUP($A145,Pre2017Bathymetry!$A$5:$D$689,4)/10000</f>
        <v>5.6285499999999997</v>
      </c>
      <c r="F145" s="39">
        <f t="shared" si="4"/>
        <v>0.32992361600000031</v>
      </c>
      <c r="G145" s="37">
        <f t="shared" si="5"/>
        <v>0.36621919999999974</v>
      </c>
    </row>
    <row r="146" spans="1:7" x14ac:dyDescent="0.3">
      <c r="A146">
        <f>'2017Bathymetry'!B384</f>
        <v>3512</v>
      </c>
      <c r="B146" s="38">
        <f>(VLOOKUP($A146,'2017Bathymetry'!$B$2:$D$582,2)-'2017Bathymetry'!$C$242)/1000000</f>
        <v>4.8263136070000003</v>
      </c>
      <c r="C146" s="38">
        <f>VLOOKUP($A146,'2017Bathymetry'!$B$2:$D$582,3)/10000</f>
        <v>5.2976419999999997</v>
      </c>
      <c r="D146" s="38">
        <f>VLOOKUP($A146,Pre2017Bathymetry!$A$5:$C$689,2)/1000000</f>
        <v>5.1599009999999996</v>
      </c>
      <c r="E146" s="38">
        <f>VLOOKUP($A146,Pre2017Bathymetry!$A$5:$D$689,4)/10000</f>
        <v>5.6640000000099997</v>
      </c>
      <c r="F146" s="39">
        <f t="shared" si="4"/>
        <v>0.33358739299999929</v>
      </c>
      <c r="G146" s="37">
        <f t="shared" si="5"/>
        <v>0.36635800000999996</v>
      </c>
    </row>
    <row r="147" spans="1:7" x14ac:dyDescent="0.3">
      <c r="A147">
        <f>'2017Bathymetry'!B385</f>
        <v>3513</v>
      </c>
      <c r="B147" s="38">
        <f>(VLOOKUP($A147,'2017Bathymetry'!$B$2:$D$582,2)-'2017Bathymetry'!$C$242)/1000000</f>
        <v>4.8794674800000006</v>
      </c>
      <c r="C147" s="38">
        <f>VLOOKUP($A147,'2017Bathymetry'!$B$2:$D$582,3)/10000</f>
        <v>5.3333604000000001</v>
      </c>
      <c r="D147" s="38">
        <f>VLOOKUP($A147,Pre2017Bathymetry!$A$5:$C$689,2)/1000000</f>
        <v>5.2167182499999996</v>
      </c>
      <c r="E147" s="38">
        <f>VLOOKUP($A147,Pre2017Bathymetry!$A$5:$D$689,4)/10000</f>
        <v>5.6994499999899997</v>
      </c>
      <c r="F147" s="39">
        <f t="shared" si="4"/>
        <v>0.33725076999999892</v>
      </c>
      <c r="G147" s="37">
        <f t="shared" si="5"/>
        <v>0.36608959998999957</v>
      </c>
    </row>
    <row r="148" spans="1:7" x14ac:dyDescent="0.3">
      <c r="A148">
        <f>'2017Bathymetry'!B386</f>
        <v>3514</v>
      </c>
      <c r="B148" s="38">
        <f>(VLOOKUP($A148,'2017Bathymetry'!$B$2:$D$582,2)-'2017Bathymetry'!$C$242)/1000000</f>
        <v>4.9329844509999994</v>
      </c>
      <c r="C148" s="38">
        <f>VLOOKUP($A148,'2017Bathymetry'!$B$2:$D$582,3)/10000</f>
        <v>5.3699022999999997</v>
      </c>
      <c r="D148" s="38">
        <f>VLOOKUP($A148,Pre2017Bathymetry!$A$5:$C$689,2)/1000000</f>
        <v>5.2738899999999997</v>
      </c>
      <c r="E148" s="38">
        <f>VLOOKUP($A148,Pre2017Bathymetry!$A$5:$D$689,4)/10000</f>
        <v>5.7348999999899997</v>
      </c>
      <c r="F148" s="39">
        <f t="shared" si="4"/>
        <v>0.34090554900000036</v>
      </c>
      <c r="G148" s="37">
        <f t="shared" si="5"/>
        <v>0.36499769998999998</v>
      </c>
    </row>
    <row r="149" spans="1:7" x14ac:dyDescent="0.3">
      <c r="A149">
        <f>'2017Bathymetry'!B387</f>
        <v>3515</v>
      </c>
      <c r="B149" s="38">
        <f>(VLOOKUP($A149,'2017Bathymetry'!$B$2:$D$582,2)-'2017Bathymetry'!$C$242)/1000000</f>
        <v>4.9868691610000004</v>
      </c>
      <c r="C149" s="38">
        <f>VLOOKUP($A149,'2017Bathymetry'!$B$2:$D$582,3)/10000</f>
        <v>5.4062821000000003</v>
      </c>
      <c r="D149" s="38">
        <f>VLOOKUP($A149,Pre2017Bathymetry!$A$5:$C$689,2)/1000000</f>
        <v>5.3314162500000002</v>
      </c>
      <c r="E149" s="38">
        <f>VLOOKUP($A149,Pre2017Bathymetry!$A$5:$D$689,4)/10000</f>
        <v>5.7703499999999996</v>
      </c>
      <c r="F149" s="39">
        <f t="shared" si="4"/>
        <v>0.34454708899999975</v>
      </c>
      <c r="G149" s="37">
        <f t="shared" si="5"/>
        <v>0.36406789999999933</v>
      </c>
    </row>
    <row r="150" spans="1:7" x14ac:dyDescent="0.3">
      <c r="A150">
        <f>'2017Bathymetry'!B388</f>
        <v>3516</v>
      </c>
      <c r="B150" s="38">
        <f>(VLOOKUP($A150,'2017Bathymetry'!$B$2:$D$582,2)-'2017Bathymetry'!$C$242)/1000000</f>
        <v>5.0411050910000004</v>
      </c>
      <c r="C150" s="38">
        <f>VLOOKUP($A150,'2017Bathymetry'!$B$2:$D$582,3)/10000</f>
        <v>5.4407506000000003</v>
      </c>
      <c r="D150" s="38">
        <f>VLOOKUP($A150,Pre2017Bathymetry!$A$5:$C$689,2)/1000000</f>
        <v>5.389297</v>
      </c>
      <c r="E150" s="38">
        <f>VLOOKUP($A150,Pre2017Bathymetry!$A$5:$D$689,4)/10000</f>
        <v>5.8058000000100005</v>
      </c>
      <c r="F150" s="39">
        <f t="shared" si="4"/>
        <v>0.34819190899999963</v>
      </c>
      <c r="G150" s="37">
        <f t="shared" si="5"/>
        <v>0.36504940001000019</v>
      </c>
    </row>
    <row r="151" spans="1:7" x14ac:dyDescent="0.3">
      <c r="A151">
        <f>'2017Bathymetry'!B389</f>
        <v>3517</v>
      </c>
      <c r="B151" s="38">
        <f>(VLOOKUP($A151,'2017Bathymetry'!$B$2:$D$582,2)-'2017Bathymetry'!$C$242)/1000000</f>
        <v>5.095683964</v>
      </c>
      <c r="C151" s="38">
        <f>VLOOKUP($A151,'2017Bathymetry'!$B$2:$D$582,3)/10000</f>
        <v>5.4750638</v>
      </c>
      <c r="D151" s="38">
        <f>VLOOKUP($A151,Pre2017Bathymetry!$A$5:$C$689,2)/1000000</f>
        <v>5.4475322500000001</v>
      </c>
      <c r="E151" s="38">
        <f>VLOOKUP($A151,Pre2017Bathymetry!$A$5:$D$689,4)/10000</f>
        <v>5.8412499999899996</v>
      </c>
      <c r="F151" s="39">
        <f t="shared" si="4"/>
        <v>0.35184828600000007</v>
      </c>
      <c r="G151" s="37">
        <f t="shared" si="5"/>
        <v>0.36618619998999957</v>
      </c>
    </row>
    <row r="152" spans="1:7" x14ac:dyDescent="0.3">
      <c r="A152">
        <f>'2017Bathymetry'!B390</f>
        <v>3518</v>
      </c>
      <c r="B152" s="38">
        <f>(VLOOKUP($A152,'2017Bathymetry'!$B$2:$D$582,2)-'2017Bathymetry'!$C$242)/1000000</f>
        <v>5.1506083990000002</v>
      </c>
      <c r="C152" s="38">
        <f>VLOOKUP($A152,'2017Bathymetry'!$B$2:$D$582,3)/10000</f>
        <v>5.5101179</v>
      </c>
      <c r="D152" s="38">
        <f>VLOOKUP($A152,Pre2017Bathymetry!$A$5:$C$689,2)/1000000</f>
        <v>5.5061220000000004</v>
      </c>
      <c r="E152" s="38">
        <f>VLOOKUP($A152,Pre2017Bathymetry!$A$5:$D$689,4)/10000</f>
        <v>5.8766999999999996</v>
      </c>
      <c r="F152" s="39">
        <f t="shared" si="4"/>
        <v>0.35551360100000018</v>
      </c>
      <c r="G152" s="37">
        <f t="shared" si="5"/>
        <v>0.36658209999999958</v>
      </c>
    </row>
    <row r="153" spans="1:7" x14ac:dyDescent="0.3">
      <c r="A153">
        <f>'2017Bathymetry'!B391</f>
        <v>3519</v>
      </c>
      <c r="B153" s="38">
        <f>(VLOOKUP($A153,'2017Bathymetry'!$B$2:$D$582,2)-'2017Bathymetry'!$C$242)/1000000</f>
        <v>5.2058893419999999</v>
      </c>
      <c r="C153" s="38">
        <f>VLOOKUP($A153,'2017Bathymetry'!$B$2:$D$582,3)/10000</f>
        <v>5.5461326999999994</v>
      </c>
      <c r="D153" s="38">
        <f>VLOOKUP($A153,Pre2017Bathymetry!$A$5:$C$689,2)/1000000</f>
        <v>5.5650662500000001</v>
      </c>
      <c r="E153" s="38">
        <f>VLOOKUP($A153,Pre2017Bathymetry!$A$5:$D$689,4)/10000</f>
        <v>5.9121499999999996</v>
      </c>
      <c r="F153" s="39">
        <f t="shared" si="4"/>
        <v>0.35917690800000024</v>
      </c>
      <c r="G153" s="37">
        <f t="shared" si="5"/>
        <v>0.36601730000000021</v>
      </c>
    </row>
    <row r="154" spans="1:7" x14ac:dyDescent="0.3">
      <c r="A154">
        <f>'2017Bathymetry'!B392</f>
        <v>3520</v>
      </c>
      <c r="B154" s="38">
        <f>(VLOOKUP($A154,'2017Bathymetry'!$B$2:$D$582,2)-'2017Bathymetry'!$C$242)/1000000</f>
        <v>5.2615240720000003</v>
      </c>
      <c r="C154" s="38">
        <f>VLOOKUP($A154,'2017Bathymetry'!$B$2:$D$582,3)/10000</f>
        <v>5.5809423000000002</v>
      </c>
      <c r="D154" s="38">
        <f>VLOOKUP($A154,Pre2017Bathymetry!$A$5:$C$689,2)/1000000</f>
        <v>5.6243650000000001</v>
      </c>
      <c r="E154" s="38">
        <f>VLOOKUP($A154,Pre2017Bathymetry!$A$5:$D$689,4)/10000</f>
        <v>5.9476000000100004</v>
      </c>
      <c r="F154" s="39">
        <f t="shared" si="4"/>
        <v>0.36284092799999978</v>
      </c>
      <c r="G154" s="37">
        <f t="shared" si="5"/>
        <v>0.3666577000100002</v>
      </c>
    </row>
    <row r="155" spans="1:7" x14ac:dyDescent="0.3">
      <c r="A155">
        <f>'2017Bathymetry'!B393</f>
        <v>3521</v>
      </c>
      <c r="B155" s="38">
        <f>(VLOOKUP($A155,'2017Bathymetry'!$B$2:$D$582,2)-'2017Bathymetry'!$C$242)/1000000</f>
        <v>5.3175073110000008</v>
      </c>
      <c r="C155" s="38">
        <f>VLOOKUP($A155,'2017Bathymetry'!$B$2:$D$582,3)/10000</f>
        <v>5.6158137999999997</v>
      </c>
      <c r="D155" s="38">
        <f>VLOOKUP($A155,Pre2017Bathymetry!$A$5:$C$689,2)/1000000</f>
        <v>5.6840342499999998</v>
      </c>
      <c r="E155" s="38">
        <f>VLOOKUP($A155,Pre2017Bathymetry!$A$5:$D$689,4)/10000</f>
        <v>5.9862500000000001</v>
      </c>
      <c r="F155" s="39">
        <f t="shared" si="4"/>
        <v>0.366526938999999</v>
      </c>
      <c r="G155" s="37">
        <f t="shared" si="5"/>
        <v>0.37043620000000033</v>
      </c>
    </row>
    <row r="156" spans="1:7" x14ac:dyDescent="0.3">
      <c r="A156">
        <f>'2017Bathymetry'!B394</f>
        <v>3522</v>
      </c>
      <c r="B156" s="38">
        <f>(VLOOKUP($A156,'2017Bathymetry'!$B$2:$D$582,2)-'2017Bathymetry'!$C$242)/1000000</f>
        <v>5.3738390679999997</v>
      </c>
      <c r="C156" s="38">
        <f>VLOOKUP($A156,'2017Bathymetry'!$B$2:$D$582,3)/10000</f>
        <v>5.6507844</v>
      </c>
      <c r="D156" s="38">
        <f>VLOOKUP($A156,Pre2017Bathymetry!$A$5:$C$689,2)/1000000</f>
        <v>5.7440899999999999</v>
      </c>
      <c r="E156" s="38">
        <f>VLOOKUP($A156,Pre2017Bathymetry!$A$5:$D$689,4)/10000</f>
        <v>6.0248999999999997</v>
      </c>
      <c r="F156" s="39">
        <f t="shared" si="4"/>
        <v>0.37025093200000025</v>
      </c>
      <c r="G156" s="37">
        <f t="shared" si="5"/>
        <v>0.37411559999999966</v>
      </c>
    </row>
    <row r="157" spans="1:7" x14ac:dyDescent="0.3">
      <c r="A157">
        <f>'2017Bathymetry'!B395</f>
        <v>3523</v>
      </c>
      <c r="B157" s="38">
        <f>(VLOOKUP($A157,'2017Bathymetry'!$B$2:$D$582,2)-'2017Bathymetry'!$C$242)/1000000</f>
        <v>5.4305197009999997</v>
      </c>
      <c r="C157" s="38">
        <f>VLOOKUP($A157,'2017Bathymetry'!$B$2:$D$582,3)/10000</f>
        <v>5.6854006000000004</v>
      </c>
      <c r="D157" s="38">
        <f>VLOOKUP($A157,Pre2017Bathymetry!$A$5:$C$689,2)/1000000</f>
        <v>5.8045322500000003</v>
      </c>
      <c r="E157" s="38">
        <f>VLOOKUP($A157,Pre2017Bathymetry!$A$5:$D$689,4)/10000</f>
        <v>6.0635499999900002</v>
      </c>
      <c r="F157" s="39">
        <f t="shared" si="4"/>
        <v>0.37401254900000058</v>
      </c>
      <c r="G157" s="37">
        <f t="shared" si="5"/>
        <v>0.37814939998999986</v>
      </c>
    </row>
    <row r="158" spans="1:7" x14ac:dyDescent="0.3">
      <c r="A158">
        <f>'2017Bathymetry'!B396</f>
        <v>3524</v>
      </c>
      <c r="B158" s="38">
        <f>(VLOOKUP($A158,'2017Bathymetry'!$B$2:$D$582,2)-'2017Bathymetry'!$C$242)/1000000</f>
        <v>5.4875466429999991</v>
      </c>
      <c r="C158" s="38">
        <f>VLOOKUP($A158,'2017Bathymetry'!$B$2:$D$582,3)/10000</f>
        <v>5.7200819999999997</v>
      </c>
      <c r="D158" s="38">
        <f>VLOOKUP($A158,Pre2017Bathymetry!$A$5:$C$689,2)/1000000</f>
        <v>5.865361</v>
      </c>
      <c r="E158" s="38">
        <f>VLOOKUP($A158,Pre2017Bathymetry!$A$5:$D$689,4)/10000</f>
        <v>6.1022000000099998</v>
      </c>
      <c r="F158" s="39">
        <f t="shared" si="4"/>
        <v>0.37781435700000099</v>
      </c>
      <c r="G158" s="37">
        <f t="shared" si="5"/>
        <v>0.38211800001000018</v>
      </c>
    </row>
    <row r="159" spans="1:7" x14ac:dyDescent="0.3">
      <c r="A159">
        <f>'2017Bathymetry'!B397</f>
        <v>3525</v>
      </c>
      <c r="B159" s="38">
        <f>(VLOOKUP($A159,'2017Bathymetry'!$B$2:$D$582,2)-'2017Bathymetry'!$C$242)/1000000</f>
        <v>5.5449229090000003</v>
      </c>
      <c r="C159" s="38">
        <f>VLOOKUP($A159,'2017Bathymetry'!$B$2:$D$582,3)/10000</f>
        <v>5.7552463000000005</v>
      </c>
      <c r="D159" s="38">
        <f>VLOOKUP($A159,Pre2017Bathymetry!$A$5:$C$689,2)/1000000</f>
        <v>5.9265762500000001</v>
      </c>
      <c r="E159" s="38">
        <f>VLOOKUP($A159,Pre2017Bathymetry!$A$5:$D$689,4)/10000</f>
        <v>6.1408500000000004</v>
      </c>
      <c r="F159" s="39">
        <f t="shared" si="4"/>
        <v>0.38165334099999981</v>
      </c>
      <c r="G159" s="37">
        <f t="shared" si="5"/>
        <v>0.38560369999999988</v>
      </c>
    </row>
    <row r="160" spans="1:7" x14ac:dyDescent="0.3">
      <c r="A160">
        <f>'2017Bathymetry'!B398</f>
        <v>3526</v>
      </c>
      <c r="B160" s="38">
        <f>(VLOOKUP($A160,'2017Bathymetry'!$B$2:$D$582,2)-'2017Bathymetry'!$C$242)/1000000</f>
        <v>5.602649325999999</v>
      </c>
      <c r="C160" s="38">
        <f>VLOOKUP($A160,'2017Bathymetry'!$B$2:$D$582,3)/10000</f>
        <v>5.7900616999999999</v>
      </c>
      <c r="D160" s="38">
        <f>VLOOKUP($A160,Pre2017Bathymetry!$A$5:$C$689,2)/1000000</f>
        <v>5.9881779999999996</v>
      </c>
      <c r="E160" s="38">
        <f>VLOOKUP($A160,Pre2017Bathymetry!$A$5:$D$689,4)/10000</f>
        <v>6.17949999999</v>
      </c>
      <c r="F160" s="39">
        <f t="shared" si="4"/>
        <v>0.38552867400000057</v>
      </c>
      <c r="G160" s="37">
        <f t="shared" si="5"/>
        <v>0.38943829999000013</v>
      </c>
    </row>
    <row r="161" spans="1:7" x14ac:dyDescent="0.3">
      <c r="A161">
        <f>'2017Bathymetry'!B399</f>
        <v>3527</v>
      </c>
      <c r="B161" s="38">
        <f>(VLOOKUP($A161,'2017Bathymetry'!$B$2:$D$582,2)-'2017Bathymetry'!$C$242)/1000000</f>
        <v>5.6607227919999996</v>
      </c>
      <c r="C161" s="38">
        <f>VLOOKUP($A161,'2017Bathymetry'!$B$2:$D$582,3)/10000</f>
        <v>5.8249944999999999</v>
      </c>
      <c r="D161" s="38">
        <f>VLOOKUP($A161,Pre2017Bathymetry!$A$5:$C$689,2)/1000000</f>
        <v>6.0501662500000002</v>
      </c>
      <c r="E161" s="38">
        <f>VLOOKUP($A161,Pre2017Bathymetry!$A$5:$D$689,4)/10000</f>
        <v>6.2181499999899996</v>
      </c>
      <c r="F161" s="39">
        <f t="shared" si="4"/>
        <v>0.38944345800000058</v>
      </c>
      <c r="G161" s="37">
        <f t="shared" si="5"/>
        <v>0.39315549998999977</v>
      </c>
    </row>
    <row r="162" spans="1:7" x14ac:dyDescent="0.3">
      <c r="A162">
        <f>'2017Bathymetry'!B400</f>
        <v>3528</v>
      </c>
      <c r="B162" s="38">
        <f>(VLOOKUP($A162,'2017Bathymetry'!$B$2:$D$582,2)-'2017Bathymetry'!$C$242)/1000000</f>
        <v>5.7191530050000008</v>
      </c>
      <c r="C162" s="38">
        <f>VLOOKUP($A162,'2017Bathymetry'!$B$2:$D$582,3)/10000</f>
        <v>5.8609000999999994</v>
      </c>
      <c r="D162" s="38">
        <f>VLOOKUP($A162,Pre2017Bathymetry!$A$5:$C$689,2)/1000000</f>
        <v>6.1125410000000002</v>
      </c>
      <c r="E162" s="38">
        <f>VLOOKUP($A162,Pre2017Bathymetry!$A$5:$D$689,4)/10000</f>
        <v>6.2568000000100001</v>
      </c>
      <c r="F162" s="39">
        <f t="shared" si="4"/>
        <v>0.39338799499999944</v>
      </c>
      <c r="G162" s="37">
        <f t="shared" si="5"/>
        <v>0.39589990001000075</v>
      </c>
    </row>
    <row r="163" spans="1:7" x14ac:dyDescent="0.3">
      <c r="A163">
        <f>'2017Bathymetry'!B401</f>
        <v>3529</v>
      </c>
      <c r="B163" s="38">
        <f>(VLOOKUP($A163,'2017Bathymetry'!$B$2:$D$582,2)-'2017Bathymetry'!$C$242)/1000000</f>
        <v>5.7779414590000009</v>
      </c>
      <c r="C163" s="38">
        <f>VLOOKUP($A163,'2017Bathymetry'!$B$2:$D$582,3)/10000</f>
        <v>5.8970970000000005</v>
      </c>
      <c r="D163" s="38">
        <f>VLOOKUP($A163,Pre2017Bathymetry!$A$5:$C$689,2)/1000000</f>
        <v>6.1753022499999997</v>
      </c>
      <c r="E163" s="38">
        <f>VLOOKUP($A163,Pre2017Bathymetry!$A$5:$D$689,4)/10000</f>
        <v>6.2954499999999998</v>
      </c>
      <c r="F163" s="39">
        <f t="shared" si="4"/>
        <v>0.39736079099999877</v>
      </c>
      <c r="G163" s="37">
        <f t="shared" si="5"/>
        <v>0.39835299999999929</v>
      </c>
    </row>
    <row r="164" spans="1:7" x14ac:dyDescent="0.3">
      <c r="A164">
        <f>'2017Bathymetry'!B402</f>
        <v>3530</v>
      </c>
      <c r="B164" s="38">
        <f>(VLOOKUP($A164,'2017Bathymetry'!$B$2:$D$582,2)-'2017Bathymetry'!$C$242)/1000000</f>
        <v>5.8370974969999994</v>
      </c>
      <c r="C164" s="38">
        <f>VLOOKUP($A164,'2017Bathymetry'!$B$2:$D$582,3)/10000</f>
        <v>5.9343726000000006</v>
      </c>
      <c r="D164" s="38">
        <f>VLOOKUP($A164,Pre2017Bathymetry!$A$5:$C$689,2)/1000000</f>
        <v>6.2384500000000003</v>
      </c>
      <c r="E164" s="38">
        <f>VLOOKUP($A164,Pre2017Bathymetry!$A$5:$D$689,4)/10000</f>
        <v>6.3340999999900003</v>
      </c>
      <c r="F164" s="39">
        <f t="shared" si="4"/>
        <v>0.40135250300000092</v>
      </c>
      <c r="G164" s="37">
        <f t="shared" si="5"/>
        <v>0.39972739998999973</v>
      </c>
    </row>
    <row r="165" spans="1:7" x14ac:dyDescent="0.3">
      <c r="A165">
        <f>'2017Bathymetry'!B403</f>
        <v>3531</v>
      </c>
      <c r="B165" s="38">
        <f>(VLOOKUP($A165,'2017Bathymetry'!$B$2:$D$582,2)-'2017Bathymetry'!$C$242)/1000000</f>
        <v>5.896632083000001</v>
      </c>
      <c r="C165" s="38">
        <f>VLOOKUP($A165,'2017Bathymetry'!$B$2:$D$582,3)/10000</f>
        <v>5.9724738999999998</v>
      </c>
      <c r="D165" s="38">
        <f>VLOOKUP($A165,Pre2017Bathymetry!$A$5:$C$689,2)/1000000</f>
        <v>6.3019842500000003</v>
      </c>
      <c r="E165" s="38">
        <f>VLOOKUP($A165,Pre2017Bathymetry!$A$5:$D$689,4)/10000</f>
        <v>6.3727499999899999</v>
      </c>
      <c r="F165" s="39">
        <f t="shared" si="4"/>
        <v>0.40535216699999932</v>
      </c>
      <c r="G165" s="37">
        <f t="shared" si="5"/>
        <v>0.40027609999000013</v>
      </c>
    </row>
    <row r="166" spans="1:7" x14ac:dyDescent="0.3">
      <c r="A166">
        <f>'2017Bathymetry'!B404</f>
        <v>3532</v>
      </c>
      <c r="B166" s="38">
        <f>(VLOOKUP($A166,'2017Bathymetry'!$B$2:$D$582,2)-'2017Bathymetry'!$C$242)/1000000</f>
        <v>5.9565421740000009</v>
      </c>
      <c r="C166" s="38">
        <f>VLOOKUP($A166,'2017Bathymetry'!$B$2:$D$582,3)/10000</f>
        <v>6.0097050999999997</v>
      </c>
      <c r="D166" s="38">
        <f>VLOOKUP($A166,Pre2017Bathymetry!$A$5:$C$689,2)/1000000</f>
        <v>6.3659049999999997</v>
      </c>
      <c r="E166" s="38">
        <f>VLOOKUP($A166,Pre2017Bathymetry!$A$5:$D$689,4)/10000</f>
        <v>6.4114000000100004</v>
      </c>
      <c r="F166" s="39">
        <f t="shared" si="4"/>
        <v>0.40936282599999885</v>
      </c>
      <c r="G166" s="37">
        <f t="shared" si="5"/>
        <v>0.40169490001000074</v>
      </c>
    </row>
    <row r="167" spans="1:7" x14ac:dyDescent="0.3">
      <c r="A167">
        <f>'2017Bathymetry'!B405</f>
        <v>3533</v>
      </c>
      <c r="B167" s="38">
        <f>(VLOOKUP($A167,'2017Bathymetry'!$B$2:$D$582,2)-'2017Bathymetry'!$C$242)/1000000</f>
        <v>6.0168213640000001</v>
      </c>
      <c r="C167" s="38">
        <f>VLOOKUP($A167,'2017Bathymetry'!$B$2:$D$582,3)/10000</f>
        <v>6.0461457999999997</v>
      </c>
      <c r="D167" s="38">
        <f>VLOOKUP($A167,Pre2017Bathymetry!$A$5:$C$689,2)/1000000</f>
        <v>6.4302122500000003</v>
      </c>
      <c r="E167" s="38">
        <f>VLOOKUP($A167,Pre2017Bathymetry!$A$5:$D$689,4)/10000</f>
        <v>6.4500500000000001</v>
      </c>
      <c r="F167" s="39">
        <f t="shared" si="4"/>
        <v>0.41339088600000018</v>
      </c>
      <c r="G167" s="37">
        <f t="shared" si="5"/>
        <v>0.40390420000000038</v>
      </c>
    </row>
    <row r="168" spans="1:7" x14ac:dyDescent="0.3">
      <c r="A168">
        <f>'2017Bathymetry'!B406</f>
        <v>3534</v>
      </c>
      <c r="B168" s="38">
        <f>(VLOOKUP($A168,'2017Bathymetry'!$B$2:$D$582,2)-'2017Bathymetry'!$C$242)/1000000</f>
        <v>6.077463551000001</v>
      </c>
      <c r="C168" s="38">
        <f>VLOOKUP($A168,'2017Bathymetry'!$B$2:$D$582,3)/10000</f>
        <v>6.0825079999999998</v>
      </c>
      <c r="D168" s="38">
        <f>VLOOKUP($A168,Pre2017Bathymetry!$A$5:$C$689,2)/1000000</f>
        <v>6.4949060000000003</v>
      </c>
      <c r="E168" s="38">
        <f>VLOOKUP($A168,Pre2017Bathymetry!$A$5:$D$689,4)/10000</f>
        <v>6.4886999999899997</v>
      </c>
      <c r="F168" s="39">
        <f t="shared" si="4"/>
        <v>0.41744244899999927</v>
      </c>
      <c r="G168" s="37">
        <f t="shared" si="5"/>
        <v>0.40619199998999989</v>
      </c>
    </row>
    <row r="169" spans="1:7" x14ac:dyDescent="0.3">
      <c r="A169">
        <f>'2017Bathymetry'!B407</f>
        <v>3535</v>
      </c>
      <c r="B169" s="38">
        <f>(VLOOKUP($A169,'2017Bathymetry'!$B$2:$D$582,2)-'2017Bathymetry'!$C$242)/1000000</f>
        <v>6.138470743000001</v>
      </c>
      <c r="C169" s="38">
        <f>VLOOKUP($A169,'2017Bathymetry'!$B$2:$D$582,3)/10000</f>
        <v>6.1191260999999999</v>
      </c>
      <c r="D169" s="38">
        <f>VLOOKUP($A169,Pre2017Bathymetry!$A$5:$C$689,2)/1000000</f>
        <v>6.5599862499999997</v>
      </c>
      <c r="E169" s="38">
        <f>VLOOKUP($A169,Pre2017Bathymetry!$A$5:$D$689,4)/10000</f>
        <v>6.5273500000100002</v>
      </c>
      <c r="F169" s="39">
        <f t="shared" si="4"/>
        <v>0.42151550699999873</v>
      </c>
      <c r="G169" s="37">
        <f t="shared" si="5"/>
        <v>0.40822390001000031</v>
      </c>
    </row>
    <row r="170" spans="1:7" x14ac:dyDescent="0.3">
      <c r="A170">
        <f>'2017Bathymetry'!B408</f>
        <v>3536</v>
      </c>
      <c r="B170" s="38">
        <f>(VLOOKUP($A170,'2017Bathymetry'!$B$2:$D$582,2)-'2017Bathymetry'!$C$242)/1000000</f>
        <v>6.1998428029999992</v>
      </c>
      <c r="C170" s="38">
        <f>VLOOKUP($A170,'2017Bathymetry'!$B$2:$D$582,3)/10000</f>
        <v>6.1554557999999995</v>
      </c>
      <c r="D170" s="38">
        <f>VLOOKUP($A170,Pre2017Bathymetry!$A$5:$C$689,2)/1000000</f>
        <v>6.6254530000000003</v>
      </c>
      <c r="E170" s="38">
        <f>VLOOKUP($A170,Pre2017Bathymetry!$A$5:$D$689,4)/10000</f>
        <v>6.5660000000099998</v>
      </c>
      <c r="F170" s="39">
        <f t="shared" si="4"/>
        <v>0.42561019700000102</v>
      </c>
      <c r="G170" s="37">
        <f t="shared" si="5"/>
        <v>0.41054420001000036</v>
      </c>
    </row>
    <row r="171" spans="1:7" x14ac:dyDescent="0.3">
      <c r="A171">
        <f>'2017Bathymetry'!B409</f>
        <v>3537</v>
      </c>
      <c r="B171" s="38">
        <f>(VLOOKUP($A171,'2017Bathymetry'!$B$2:$D$582,2)-'2017Bathymetry'!$C$242)/1000000</f>
        <v>6.2615775659999997</v>
      </c>
      <c r="C171" s="38">
        <f>VLOOKUP($A171,'2017Bathymetry'!$B$2:$D$582,3)/10000</f>
        <v>6.1915941999999999</v>
      </c>
      <c r="D171" s="38">
        <f>VLOOKUP($A171,Pre2017Bathymetry!$A$5:$C$689,2)/1000000</f>
        <v>6.6913062500000002</v>
      </c>
      <c r="E171" s="38">
        <f>VLOOKUP($A171,Pre2017Bathymetry!$A$5:$D$689,4)/10000</f>
        <v>6.6046500000000004</v>
      </c>
      <c r="F171" s="39">
        <f t="shared" si="4"/>
        <v>0.42972868400000053</v>
      </c>
      <c r="G171" s="37">
        <f t="shared" si="5"/>
        <v>0.41305580000000042</v>
      </c>
    </row>
    <row r="172" spans="1:7" x14ac:dyDescent="0.3">
      <c r="A172">
        <f>'2017Bathymetry'!B410</f>
        <v>3538</v>
      </c>
      <c r="B172" s="38">
        <f>(VLOOKUP($A172,'2017Bathymetry'!$B$2:$D$582,2)-'2017Bathymetry'!$C$242)/1000000</f>
        <v>6.323673005999999</v>
      </c>
      <c r="C172" s="38">
        <f>VLOOKUP($A172,'2017Bathymetry'!$B$2:$D$582,3)/10000</f>
        <v>6.2278013000000003</v>
      </c>
      <c r="D172" s="38">
        <f>VLOOKUP($A172,Pre2017Bathymetry!$A$5:$C$689,2)/1000000</f>
        <v>6.7575459999999996</v>
      </c>
      <c r="E172" s="38">
        <f>VLOOKUP($A172,Pre2017Bathymetry!$A$5:$D$689,4)/10000</f>
        <v>6.64329999999</v>
      </c>
      <c r="F172" s="39">
        <f t="shared" si="4"/>
        <v>0.43387299400000057</v>
      </c>
      <c r="G172" s="37">
        <f t="shared" si="5"/>
        <v>0.41549869998999966</v>
      </c>
    </row>
    <row r="173" spans="1:7" x14ac:dyDescent="0.3">
      <c r="A173">
        <f>'2017Bathymetry'!B411</f>
        <v>3539</v>
      </c>
      <c r="B173" s="38">
        <f>(VLOOKUP($A173,'2017Bathymetry'!$B$2:$D$582,2)-'2017Bathymetry'!$C$242)/1000000</f>
        <v>6.3861326460000001</v>
      </c>
      <c r="C173" s="38">
        <f>VLOOKUP($A173,'2017Bathymetry'!$B$2:$D$582,3)/10000</f>
        <v>6.2642857000000003</v>
      </c>
      <c r="D173" s="38">
        <f>VLOOKUP($A173,Pre2017Bathymetry!$A$5:$C$689,2)/1000000</f>
        <v>6.8241722500000002</v>
      </c>
      <c r="E173" s="38">
        <f>VLOOKUP($A173,Pre2017Bathymetry!$A$5:$D$689,4)/10000</f>
        <v>6.6819500000100005</v>
      </c>
      <c r="F173" s="39">
        <f t="shared" si="4"/>
        <v>0.43803960400000008</v>
      </c>
      <c r="G173" s="37">
        <f t="shared" si="5"/>
        <v>0.41766430001000021</v>
      </c>
    </row>
    <row r="174" spans="1:7" x14ac:dyDescent="0.3">
      <c r="A174">
        <f>'2017Bathymetry'!B412</f>
        <v>3540</v>
      </c>
      <c r="B174" s="38">
        <f>(VLOOKUP($A174,'2017Bathymetry'!$B$2:$D$582,2)-'2017Bathymetry'!$C$242)/1000000</f>
        <v>6.4489618540000002</v>
      </c>
      <c r="C174" s="38">
        <f>VLOOKUP($A174,'2017Bathymetry'!$B$2:$D$582,3)/10000</f>
        <v>6.3017012000000001</v>
      </c>
      <c r="D174" s="38">
        <f>VLOOKUP($A174,Pre2017Bathymetry!$A$5:$C$689,2)/1000000</f>
        <v>6.8911850000000001</v>
      </c>
      <c r="E174" s="38">
        <f>VLOOKUP($A174,Pre2017Bathymetry!$A$5:$D$689,4)/10000</f>
        <v>6.7206000000000001</v>
      </c>
      <c r="F174" s="39">
        <f t="shared" si="4"/>
        <v>0.4422231459999999</v>
      </c>
      <c r="G174" s="37">
        <f t="shared" si="5"/>
        <v>0.41889880000000002</v>
      </c>
    </row>
    <row r="175" spans="1:7" x14ac:dyDescent="0.3">
      <c r="A175">
        <f>'2017Bathymetry'!B413</f>
        <v>3541</v>
      </c>
      <c r="B175" s="38">
        <f>(VLOOKUP($A175,'2017Bathymetry'!$B$2:$D$582,2)-'2017Bathymetry'!$C$242)/1000000</f>
        <v>6.5121668259999996</v>
      </c>
      <c r="C175" s="38">
        <f>VLOOKUP($A175,'2017Bathymetry'!$B$2:$D$582,3)/10000</f>
        <v>6.3394509000000001</v>
      </c>
      <c r="D175" s="38">
        <f>VLOOKUP($A175,Pre2017Bathymetry!$A$5:$C$689,2)/1000000</f>
        <v>6.9586103699999997</v>
      </c>
      <c r="E175" s="38">
        <f>VLOOKUP($A175,Pre2017Bathymetry!$A$5:$D$689,4)/10000</f>
        <v>6.764475</v>
      </c>
      <c r="F175" s="39">
        <f t="shared" si="4"/>
        <v>0.44644354400000008</v>
      </c>
      <c r="G175" s="37">
        <f t="shared" si="5"/>
        <v>0.4250240999999999</v>
      </c>
    </row>
    <row r="176" spans="1:7" x14ac:dyDescent="0.3">
      <c r="A176">
        <f>'2017Bathymetry'!B414</f>
        <v>3542</v>
      </c>
      <c r="B176" s="38">
        <f>(VLOOKUP($A176,'2017Bathymetry'!$B$2:$D$582,2)-'2017Bathymetry'!$C$242)/1000000</f>
        <v>6.5757495559999999</v>
      </c>
      <c r="C176" s="38">
        <f>VLOOKUP($A176,'2017Bathymetry'!$B$2:$D$582,3)/10000</f>
        <v>6.3774559000000002</v>
      </c>
      <c r="D176" s="38">
        <f>VLOOKUP($A176,Pre2017Bathymetry!$A$5:$C$689,2)/1000000</f>
        <v>7.0264745</v>
      </c>
      <c r="E176" s="38">
        <f>VLOOKUP($A176,Pre2017Bathymetry!$A$5:$D$689,4)/10000</f>
        <v>6.8083499999899999</v>
      </c>
      <c r="F176" s="39">
        <f t="shared" si="4"/>
        <v>0.45072494400000007</v>
      </c>
      <c r="G176" s="37">
        <f t="shared" si="5"/>
        <v>0.43089409998999972</v>
      </c>
    </row>
    <row r="177" spans="1:7" x14ac:dyDescent="0.3">
      <c r="A177">
        <f>'2017Bathymetry'!B415</f>
        <v>3543</v>
      </c>
      <c r="B177" s="38">
        <f>(VLOOKUP($A177,'2017Bathymetry'!$B$2:$D$582,2)-'2017Bathymetry'!$C$242)/1000000</f>
        <v>6.639715290999999</v>
      </c>
      <c r="C177" s="38">
        <f>VLOOKUP($A177,'2017Bathymetry'!$B$2:$D$582,3)/10000</f>
        <v>6.4157881999999997</v>
      </c>
      <c r="D177" s="38">
        <f>VLOOKUP($A177,Pre2017Bathymetry!$A$5:$C$689,2)/1000000</f>
        <v>7.0947773700000001</v>
      </c>
      <c r="E177" s="38">
        <f>VLOOKUP($A177,Pre2017Bathymetry!$A$5:$D$689,4)/10000</f>
        <v>6.8522249999999998</v>
      </c>
      <c r="F177" s="39">
        <f t="shared" si="4"/>
        <v>0.45506207900000106</v>
      </c>
      <c r="G177" s="37">
        <f t="shared" si="5"/>
        <v>0.43643680000000007</v>
      </c>
    </row>
    <row r="178" spans="1:7" x14ac:dyDescent="0.3">
      <c r="A178">
        <f>'2017Bathymetry'!B416</f>
        <v>3544</v>
      </c>
      <c r="B178" s="38">
        <f>(VLOOKUP($A178,'2017Bathymetry'!$B$2:$D$582,2)-'2017Bathymetry'!$C$242)/1000000</f>
        <v>6.7040630669999999</v>
      </c>
      <c r="C178" s="38">
        <f>VLOOKUP($A178,'2017Bathymetry'!$B$2:$D$582,3)/10000</f>
        <v>6.4539361</v>
      </c>
      <c r="D178" s="38">
        <f>VLOOKUP($A178,Pre2017Bathymetry!$A$5:$C$689,2)/1000000</f>
        <v>7.163519</v>
      </c>
      <c r="E178" s="38">
        <f>VLOOKUP($A178,Pre2017Bathymetry!$A$5:$D$689,4)/10000</f>
        <v>6.8960999999999997</v>
      </c>
      <c r="F178" s="39">
        <f t="shared" si="4"/>
        <v>0.45945593300000009</v>
      </c>
      <c r="G178" s="37">
        <f t="shared" si="5"/>
        <v>0.44216389999999972</v>
      </c>
    </row>
    <row r="179" spans="1:7" x14ac:dyDescent="0.3">
      <c r="A179">
        <f>'2017Bathymetry'!B417</f>
        <v>3545</v>
      </c>
      <c r="B179" s="38">
        <f>(VLOOKUP($A179,'2017Bathymetry'!$B$2:$D$582,2)-'2017Bathymetry'!$C$242)/1000000</f>
        <v>6.7687915810000003</v>
      </c>
      <c r="C179" s="38">
        <f>VLOOKUP($A179,'2017Bathymetry'!$B$2:$D$582,3)/10000</f>
        <v>6.4918583999999999</v>
      </c>
      <c r="D179" s="38">
        <f>VLOOKUP($A179,Pre2017Bathymetry!$A$5:$C$689,2)/1000000</f>
        <v>7.2326993699999997</v>
      </c>
      <c r="E179" s="38">
        <f>VLOOKUP($A179,Pre2017Bathymetry!$A$5:$D$689,4)/10000</f>
        <v>6.9399749999899996</v>
      </c>
      <c r="F179" s="39">
        <f t="shared" si="4"/>
        <v>0.4639077889999994</v>
      </c>
      <c r="G179" s="37">
        <f t="shared" si="5"/>
        <v>0.44811659998999964</v>
      </c>
    </row>
    <row r="180" spans="1:7" x14ac:dyDescent="0.3">
      <c r="A180">
        <f>'2017Bathymetry'!B418</f>
        <v>3546</v>
      </c>
      <c r="B180" s="38">
        <f>(VLOOKUP($A180,'2017Bathymetry'!$B$2:$D$582,2)-'2017Bathymetry'!$C$242)/1000000</f>
        <v>6.8339012099999987</v>
      </c>
      <c r="C180" s="38">
        <f>VLOOKUP($A180,'2017Bathymetry'!$B$2:$D$582,3)/10000</f>
        <v>6.5301033999999998</v>
      </c>
      <c r="D180" s="38">
        <f>VLOOKUP($A180,Pre2017Bathymetry!$A$5:$C$689,2)/1000000</f>
        <v>7.3023185000000002</v>
      </c>
      <c r="E180" s="38">
        <f>VLOOKUP($A180,Pre2017Bathymetry!$A$5:$D$689,4)/10000</f>
        <v>6.9838500000100003</v>
      </c>
      <c r="F180" s="39">
        <f t="shared" si="4"/>
        <v>0.46841729000000143</v>
      </c>
      <c r="G180" s="37">
        <f t="shared" si="5"/>
        <v>0.45374660001000056</v>
      </c>
    </row>
    <row r="181" spans="1:7" x14ac:dyDescent="0.3">
      <c r="A181">
        <f>'2017Bathymetry'!B419</f>
        <v>3547</v>
      </c>
      <c r="B181" s="38">
        <f>(VLOOKUP($A181,'2017Bathymetry'!$B$2:$D$582,2)-'2017Bathymetry'!$C$242)/1000000</f>
        <v>6.8993916309999994</v>
      </c>
      <c r="C181" s="38">
        <f>VLOOKUP($A181,'2017Bathymetry'!$B$2:$D$582,3)/10000</f>
        <v>6.5679733999999996</v>
      </c>
      <c r="D181" s="38">
        <f>VLOOKUP($A181,Pre2017Bathymetry!$A$5:$C$689,2)/1000000</f>
        <v>7.3723763700000005</v>
      </c>
      <c r="E181" s="38">
        <f>VLOOKUP($A181,Pre2017Bathymetry!$A$5:$D$689,4)/10000</f>
        <v>7.0277250000000002</v>
      </c>
      <c r="F181" s="39">
        <f t="shared" si="4"/>
        <v>0.47298473900000104</v>
      </c>
      <c r="G181" s="37">
        <f t="shared" si="5"/>
        <v>0.45975160000000059</v>
      </c>
    </row>
    <row r="182" spans="1:7" x14ac:dyDescent="0.3">
      <c r="A182">
        <f>'2017Bathymetry'!B420</f>
        <v>3548</v>
      </c>
      <c r="B182" s="38">
        <f>(VLOOKUP($A182,'2017Bathymetry'!$B$2:$D$582,2)-'2017Bathymetry'!$C$242)/1000000</f>
        <v>6.9652605609999991</v>
      </c>
      <c r="C182" s="38">
        <f>VLOOKUP($A182,'2017Bathymetry'!$B$2:$D$582,3)/10000</f>
        <v>6.6063362999999997</v>
      </c>
      <c r="D182" s="38">
        <f>VLOOKUP($A182,Pre2017Bathymetry!$A$5:$C$689,2)/1000000</f>
        <v>7.4428729999999996</v>
      </c>
      <c r="E182" s="38">
        <f>VLOOKUP($A182,Pre2017Bathymetry!$A$5:$D$689,4)/10000</f>
        <v>7.0715999999900001</v>
      </c>
      <c r="F182" s="39">
        <f t="shared" si="4"/>
        <v>0.4776124390000005</v>
      </c>
      <c r="G182" s="37">
        <f t="shared" si="5"/>
        <v>0.46526369999000039</v>
      </c>
    </row>
    <row r="183" spans="1:7" x14ac:dyDescent="0.3">
      <c r="A183">
        <f>'2017Bathymetry'!B421</f>
        <v>3549</v>
      </c>
      <c r="B183" s="38">
        <f>(VLOOKUP($A183,'2017Bathymetry'!$B$2:$D$582,2)-'2017Bathymetry'!$C$242)/1000000</f>
        <v>7.0315203719999992</v>
      </c>
      <c r="C183" s="38">
        <f>VLOOKUP($A183,'2017Bathymetry'!$B$2:$D$582,3)/10000</f>
        <v>6.6456032000000009</v>
      </c>
      <c r="D183" s="38">
        <f>VLOOKUP($A183,Pre2017Bathymetry!$A$5:$C$689,2)/1000000</f>
        <v>7.5138083700000005</v>
      </c>
      <c r="E183" s="38">
        <f>VLOOKUP($A183,Pre2017Bathymetry!$A$5:$D$689,4)/10000</f>
        <v>7.11547500001</v>
      </c>
      <c r="F183" s="39">
        <f t="shared" si="4"/>
        <v>0.48228799800000122</v>
      </c>
      <c r="G183" s="37">
        <f t="shared" si="5"/>
        <v>0.46987180000999906</v>
      </c>
    </row>
    <row r="184" spans="1:7" x14ac:dyDescent="0.3">
      <c r="A184">
        <f>'2017Bathymetry'!B422</f>
        <v>3550</v>
      </c>
      <c r="B184" s="38">
        <f>(VLOOKUP($A184,'2017Bathymetry'!$B$2:$D$582,2)-'2017Bathymetry'!$C$242)/1000000</f>
        <v>7.0981696620000001</v>
      </c>
      <c r="C184" s="38">
        <f>VLOOKUP($A184,'2017Bathymetry'!$B$2:$D$582,3)/10000</f>
        <v>6.6845034999999999</v>
      </c>
      <c r="D184" s="38">
        <f>VLOOKUP($A184,Pre2017Bathymetry!$A$5:$C$689,2)/1000000</f>
        <v>7.5851825000000002</v>
      </c>
      <c r="E184" s="38">
        <f>VLOOKUP($A184,Pre2017Bathymetry!$A$5:$D$689,4)/10000</f>
        <v>7.1593499999999999</v>
      </c>
      <c r="F184" s="39">
        <f t="shared" si="4"/>
        <v>0.48701283800000006</v>
      </c>
      <c r="G184" s="37">
        <f t="shared" si="5"/>
        <v>0.47484649999999995</v>
      </c>
    </row>
    <row r="185" spans="1:7" x14ac:dyDescent="0.3">
      <c r="A185">
        <f>'2017Bathymetry'!B423</f>
        <v>3551</v>
      </c>
      <c r="B185" s="38">
        <f>(VLOOKUP($A185,'2017Bathymetry'!$B$2:$D$582,2)-'2017Bathymetry'!$C$242)/1000000</f>
        <v>7.1652151429999993</v>
      </c>
      <c r="C185" s="38">
        <f>VLOOKUP($A185,'2017Bathymetry'!$B$2:$D$582,3)/10000</f>
        <v>6.7247744999999997</v>
      </c>
      <c r="D185" s="38">
        <f>VLOOKUP($A185,Pre2017Bathymetry!$A$5:$C$689,2)/1000000</f>
        <v>7.6569953699999997</v>
      </c>
      <c r="E185" s="38">
        <f>VLOOKUP($A185,Pre2017Bathymetry!$A$5:$D$689,4)/10000</f>
        <v>7.2032249999899998</v>
      </c>
      <c r="F185" s="39">
        <f t="shared" si="4"/>
        <v>0.49178022700000046</v>
      </c>
      <c r="G185" s="37">
        <f t="shared" si="5"/>
        <v>0.47845049999000011</v>
      </c>
    </row>
    <row r="186" spans="1:7" x14ac:dyDescent="0.3">
      <c r="A186">
        <f>'2017Bathymetry'!B424</f>
        <v>3552</v>
      </c>
      <c r="B186" s="38">
        <f>(VLOOKUP($A186,'2017Bathymetry'!$B$2:$D$582,2)-'2017Bathymetry'!$C$242)/1000000</f>
        <v>7.2326640549999999</v>
      </c>
      <c r="C186" s="38">
        <f>VLOOKUP($A186,'2017Bathymetry'!$B$2:$D$582,3)/10000</f>
        <v>6.7650150999999994</v>
      </c>
      <c r="D186" s="38">
        <f>VLOOKUP($A186,Pre2017Bathymetry!$A$5:$C$689,2)/1000000</f>
        <v>7.729247</v>
      </c>
      <c r="E186" s="38">
        <f>VLOOKUP($A186,Pre2017Bathymetry!$A$5:$D$689,4)/10000</f>
        <v>7.2471000000099997</v>
      </c>
      <c r="F186" s="39">
        <f t="shared" si="4"/>
        <v>0.49658294500000011</v>
      </c>
      <c r="G186" s="37">
        <f t="shared" si="5"/>
        <v>0.48208490001000026</v>
      </c>
    </row>
    <row r="187" spans="1:7" x14ac:dyDescent="0.3">
      <c r="A187">
        <f>'2017Bathymetry'!B425</f>
        <v>3553</v>
      </c>
      <c r="B187" s="38">
        <f>(VLOOKUP($A187,'2017Bathymetry'!$B$2:$D$582,2)-'2017Bathymetry'!$C$242)/1000000</f>
        <v>7.3005099309999997</v>
      </c>
      <c r="C187" s="38">
        <f>VLOOKUP($A187,'2017Bathymetry'!$B$2:$D$582,3)/10000</f>
        <v>6.8045289999999996</v>
      </c>
      <c r="D187" s="38">
        <f>VLOOKUP($A187,Pre2017Bathymetry!$A$5:$C$689,2)/1000000</f>
        <v>7.8019373700000001</v>
      </c>
      <c r="E187" s="38">
        <f>VLOOKUP($A187,Pre2017Bathymetry!$A$5:$D$689,4)/10000</f>
        <v>7.2909750000000004</v>
      </c>
      <c r="F187" s="39">
        <f t="shared" si="4"/>
        <v>0.50142743900000042</v>
      </c>
      <c r="G187" s="37">
        <f t="shared" si="5"/>
        <v>0.48644600000000082</v>
      </c>
    </row>
    <row r="188" spans="1:7" x14ac:dyDescent="0.3">
      <c r="A188">
        <f>'2017Bathymetry'!B426</f>
        <v>3554</v>
      </c>
      <c r="B188" s="38">
        <f>(VLOOKUP($A188,'2017Bathymetry'!$B$2:$D$582,2)-'2017Bathymetry'!$C$242)/1000000</f>
        <v>7.3687558239999991</v>
      </c>
      <c r="C188" s="38">
        <f>VLOOKUP($A188,'2017Bathymetry'!$B$2:$D$582,3)/10000</f>
        <v>6.8450407000000011</v>
      </c>
      <c r="D188" s="38">
        <f>VLOOKUP($A188,Pre2017Bathymetry!$A$5:$C$689,2)/1000000</f>
        <v>7.8750665</v>
      </c>
      <c r="E188" s="38">
        <f>VLOOKUP($A188,Pre2017Bathymetry!$A$5:$D$689,4)/10000</f>
        <v>7.3348499999900003</v>
      </c>
      <c r="F188" s="39">
        <f t="shared" si="4"/>
        <v>0.5063106760000009</v>
      </c>
      <c r="G188" s="37">
        <f t="shared" si="5"/>
        <v>0.48980929998999923</v>
      </c>
    </row>
    <row r="189" spans="1:7" x14ac:dyDescent="0.3">
      <c r="A189">
        <f>'2017Bathymetry'!B427</f>
        <v>3555</v>
      </c>
      <c r="B189" s="38">
        <f>(VLOOKUP($A189,'2017Bathymetry'!$B$2:$D$582,2)-'2017Bathymetry'!$C$242)/1000000</f>
        <v>7.4374098069999999</v>
      </c>
      <c r="C189" s="38">
        <f>VLOOKUP($A189,'2017Bathymetry'!$B$2:$D$582,3)/10000</f>
        <v>6.8859950999999997</v>
      </c>
      <c r="D189" s="38">
        <f>VLOOKUP($A189,Pre2017Bathymetry!$A$5:$C$689,2)/1000000</f>
        <v>7.9486343699999997</v>
      </c>
      <c r="E189" s="38">
        <f>VLOOKUP($A189,Pre2017Bathymetry!$A$5:$D$689,4)/10000</f>
        <v>7.3787250000100002</v>
      </c>
      <c r="F189" s="39">
        <f t="shared" si="4"/>
        <v>0.51122456299999985</v>
      </c>
      <c r="G189" s="37">
        <f t="shared" si="5"/>
        <v>0.4927299000100005</v>
      </c>
    </row>
    <row r="190" spans="1:7" x14ac:dyDescent="0.3">
      <c r="A190">
        <f>'2017Bathymetry'!B428</f>
        <v>3556</v>
      </c>
      <c r="B190" s="38">
        <f>(VLOOKUP($A190,'2017Bathymetry'!$B$2:$D$582,2)-'2017Bathymetry'!$C$242)/1000000</f>
        <v>7.506469353</v>
      </c>
      <c r="C190" s="38">
        <f>VLOOKUP($A190,'2017Bathymetry'!$B$2:$D$582,3)/10000</f>
        <v>6.9262072000000003</v>
      </c>
      <c r="D190" s="38">
        <f>VLOOKUP($A190,Pre2017Bathymetry!$A$5:$C$689,2)/1000000</f>
        <v>8.0226410000000001</v>
      </c>
      <c r="E190" s="38">
        <f>VLOOKUP($A190,Pre2017Bathymetry!$A$5:$D$689,4)/10000</f>
        <v>7.4226000000000001</v>
      </c>
      <c r="F190" s="39">
        <f t="shared" si="4"/>
        <v>0.51617164700000018</v>
      </c>
      <c r="G190" s="37">
        <f t="shared" si="5"/>
        <v>0.49639279999999975</v>
      </c>
    </row>
    <row r="191" spans="1:7" x14ac:dyDescent="0.3">
      <c r="A191">
        <f>'2017Bathymetry'!B429</f>
        <v>3557</v>
      </c>
      <c r="B191" s="38">
        <f>(VLOOKUP($A191,'2017Bathymetry'!$B$2:$D$582,2)-'2017Bathymetry'!$C$242)/1000000</f>
        <v>7.5759339880000001</v>
      </c>
      <c r="C191" s="38">
        <f>VLOOKUP($A191,'2017Bathymetry'!$B$2:$D$582,3)/10000</f>
        <v>6.9667698999999992</v>
      </c>
      <c r="D191" s="38">
        <f>VLOOKUP($A191,Pre2017Bathymetry!$A$5:$C$689,2)/1000000</f>
        <v>8.0970863699999995</v>
      </c>
      <c r="E191" s="38">
        <f>VLOOKUP($A191,Pre2017Bathymetry!$A$5:$D$689,4)/10000</f>
        <v>7.46647499999</v>
      </c>
      <c r="F191" s="39">
        <f t="shared" si="4"/>
        <v>0.52115238199999947</v>
      </c>
      <c r="G191" s="37">
        <f t="shared" si="5"/>
        <v>0.49970509999000079</v>
      </c>
    </row>
    <row r="192" spans="1:7" x14ac:dyDescent="0.3">
      <c r="A192">
        <f>'2017Bathymetry'!B430</f>
        <v>3558</v>
      </c>
      <c r="B192" s="38">
        <f>(VLOOKUP($A192,'2017Bathymetry'!$B$2:$D$582,2)-'2017Bathymetry'!$C$242)/1000000</f>
        <v>7.64580226</v>
      </c>
      <c r="C192" s="38">
        <f>VLOOKUP($A192,'2017Bathymetry'!$B$2:$D$582,3)/10000</f>
        <v>7.0069399000000008</v>
      </c>
      <c r="D192" s="38">
        <f>VLOOKUP($A192,Pre2017Bathymetry!$A$5:$C$689,2)/1000000</f>
        <v>8.1719704999800005</v>
      </c>
      <c r="E192" s="38">
        <f>VLOOKUP($A192,Pre2017Bathymetry!$A$5:$D$689,4)/10000</f>
        <v>7.5103500000099999</v>
      </c>
      <c r="F192" s="39">
        <f t="shared" si="4"/>
        <v>0.52616823998000051</v>
      </c>
      <c r="G192" s="37">
        <f t="shared" si="5"/>
        <v>0.50341010000999908</v>
      </c>
    </row>
    <row r="193" spans="1:7" x14ac:dyDescent="0.3">
      <c r="A193">
        <f>'2017Bathymetry'!B431</f>
        <v>3559</v>
      </c>
      <c r="B193" s="38">
        <f>(VLOOKUP($A193,'2017Bathymetry'!$B$2:$D$582,2)-'2017Bathymetry'!$C$242)/1000000</f>
        <v>7.7160720089999995</v>
      </c>
      <c r="C193" s="38">
        <f>VLOOKUP($A193,'2017Bathymetry'!$B$2:$D$582,3)/10000</f>
        <v>7.0472588000000007</v>
      </c>
      <c r="D193" s="38">
        <f>VLOOKUP($A193,Pre2017Bathymetry!$A$5:$C$689,2)/1000000</f>
        <v>8.2472933699799995</v>
      </c>
      <c r="E193" s="38">
        <f>VLOOKUP($A193,Pre2017Bathymetry!$A$5:$D$689,4)/10000</f>
        <v>7.5542249999999997</v>
      </c>
      <c r="F193" s="39">
        <f t="shared" si="4"/>
        <v>0.53122136098000006</v>
      </c>
      <c r="G193" s="37">
        <f t="shared" si="5"/>
        <v>0.50696619999999903</v>
      </c>
    </row>
    <row r="194" spans="1:7" x14ac:dyDescent="0.3">
      <c r="A194">
        <f>'2017Bathymetry'!B432</f>
        <v>3560</v>
      </c>
      <c r="B194" s="38">
        <f>(VLOOKUP($A194,'2017Bathymetry'!$B$2:$D$582,2)-'2017Bathymetry'!$C$242)/1000000</f>
        <v>7.7867490349999997</v>
      </c>
      <c r="C194" s="38">
        <f>VLOOKUP($A194,'2017Bathymetry'!$B$2:$D$582,3)/10000</f>
        <v>7.0886258</v>
      </c>
      <c r="D194" s="38">
        <f>VLOOKUP($A194,Pre2017Bathymetry!$A$5:$C$689,2)/1000000</f>
        <v>8.323054999990001</v>
      </c>
      <c r="E194" s="38">
        <f>VLOOKUP($A194,Pre2017Bathymetry!$A$5:$D$689,4)/10000</f>
        <v>7.5980999999899996</v>
      </c>
      <c r="F194" s="39">
        <f t="shared" si="4"/>
        <v>0.53630596499000127</v>
      </c>
      <c r="G194" s="37">
        <f t="shared" si="5"/>
        <v>0.50947419998999965</v>
      </c>
    </row>
    <row r="195" spans="1:7" x14ac:dyDescent="0.3">
      <c r="A195">
        <f>'2017Bathymetry'!B433</f>
        <v>3561</v>
      </c>
      <c r="B195" s="38">
        <f>(VLOOKUP($A195,'2017Bathymetry'!$B$2:$D$582,2)-'2017Bathymetry'!$C$242)/1000000</f>
        <v>7.8578451610000002</v>
      </c>
      <c r="C195" s="38">
        <f>VLOOKUP($A195,'2017Bathymetry'!$B$2:$D$582,3)/10000</f>
        <v>7.1337538</v>
      </c>
      <c r="D195" s="38">
        <f>VLOOKUP($A195,Pre2017Bathymetry!$A$5:$C$689,2)/1000000</f>
        <v>8.3992781499699998</v>
      </c>
      <c r="E195" s="38">
        <f>VLOOKUP($A195,Pre2017Bathymetry!$A$5:$D$689,4)/10000</f>
        <v>7.6465300000100003</v>
      </c>
      <c r="F195" s="39">
        <f t="shared" si="4"/>
        <v>0.54143298896999958</v>
      </c>
      <c r="G195" s="37">
        <f t="shared" si="5"/>
        <v>0.51277620001000024</v>
      </c>
    </row>
    <row r="196" spans="1:7" x14ac:dyDescent="0.3">
      <c r="A196">
        <f>'2017Bathymetry'!B434</f>
        <v>3562</v>
      </c>
      <c r="B196" s="38">
        <f>(VLOOKUP($A196,'2017Bathymetry'!$B$2:$D$582,2)-'2017Bathymetry'!$C$242)/1000000</f>
        <v>7.9293905749999993</v>
      </c>
      <c r="C196" s="38">
        <f>VLOOKUP($A196,'2017Bathymetry'!$B$2:$D$582,3)/10000</f>
        <v>7.1754244999999992</v>
      </c>
      <c r="D196" s="38">
        <f>VLOOKUP($A196,Pre2017Bathymetry!$A$5:$C$689,2)/1000000</f>
        <v>8.4759855999899987</v>
      </c>
      <c r="E196" s="38">
        <f>VLOOKUP($A196,Pre2017Bathymetry!$A$5:$D$689,4)/10000</f>
        <v>7.6949600000000009</v>
      </c>
      <c r="F196" s="39">
        <f t="shared" si="4"/>
        <v>0.54659502498999935</v>
      </c>
      <c r="G196" s="37">
        <f t="shared" si="5"/>
        <v>0.5195355000000017</v>
      </c>
    </row>
    <row r="197" spans="1:7" x14ac:dyDescent="0.3">
      <c r="A197">
        <f>'2017Bathymetry'!B435</f>
        <v>3563</v>
      </c>
      <c r="B197" s="38">
        <f>(VLOOKUP($A197,'2017Bathymetry'!$B$2:$D$582,2)-'2017Bathymetry'!$C$242)/1000000</f>
        <v>8.0014272819999999</v>
      </c>
      <c r="C197" s="38">
        <f>VLOOKUP($A197,'2017Bathymetry'!$B$2:$D$582,3)/10000</f>
        <v>7.2292779999999999</v>
      </c>
      <c r="D197" s="38">
        <f>VLOOKUP($A197,Pre2017Bathymetry!$A$5:$C$689,2)/1000000</f>
        <v>8.5531773499599986</v>
      </c>
      <c r="E197" s="38">
        <f>VLOOKUP($A197,Pre2017Bathymetry!$A$5:$D$689,4)/10000</f>
        <v>7.7433899999899998</v>
      </c>
      <c r="F197" s="39">
        <f t="shared" ref="F197:F260" si="6">D197-B197</f>
        <v>0.5517500679599987</v>
      </c>
      <c r="G197" s="37">
        <f t="shared" ref="G197:G260" si="7">E197-C197</f>
        <v>0.5141119999899999</v>
      </c>
    </row>
    <row r="198" spans="1:7" x14ac:dyDescent="0.3">
      <c r="A198">
        <f>'2017Bathymetry'!B436</f>
        <v>3564</v>
      </c>
      <c r="B198" s="38">
        <f>(VLOOKUP($A198,'2017Bathymetry'!$B$2:$D$582,2)-'2017Bathymetry'!$C$242)/1000000</f>
        <v>8.0739306699999993</v>
      </c>
      <c r="C198" s="38">
        <f>VLOOKUP($A198,'2017Bathymetry'!$B$2:$D$582,3)/10000</f>
        <v>7.2719406000000006</v>
      </c>
      <c r="D198" s="38">
        <f>VLOOKUP($A198,Pre2017Bathymetry!$A$5:$C$689,2)/1000000</f>
        <v>8.6308533999700003</v>
      </c>
      <c r="E198" s="38">
        <f>VLOOKUP($A198,Pre2017Bathymetry!$A$5:$D$689,4)/10000</f>
        <v>7.7918199999999995</v>
      </c>
      <c r="F198" s="39">
        <f t="shared" si="6"/>
        <v>0.55692272997000103</v>
      </c>
      <c r="G198" s="37">
        <f t="shared" si="7"/>
        <v>0.51987939999999888</v>
      </c>
    </row>
    <row r="199" spans="1:7" x14ac:dyDescent="0.3">
      <c r="A199">
        <f>'2017Bathymetry'!B437</f>
        <v>3565</v>
      </c>
      <c r="B199" s="38">
        <f>(VLOOKUP($A199,'2017Bathymetry'!$B$2:$D$582,2)-'2017Bathymetry'!$C$242)/1000000</f>
        <v>8.1468680570000007</v>
      </c>
      <c r="C199" s="38">
        <f>VLOOKUP($A199,'2017Bathymetry'!$B$2:$D$582,3)/10000</f>
        <v>7.3154577000000005</v>
      </c>
      <c r="D199" s="38">
        <f>VLOOKUP($A199,Pre2017Bathymetry!$A$5:$C$689,2)/1000000</f>
        <v>8.7090137500199987</v>
      </c>
      <c r="E199" s="38">
        <f>VLOOKUP($A199,Pre2017Bathymetry!$A$5:$D$689,4)/10000</f>
        <v>7.8402499999900002</v>
      </c>
      <c r="F199" s="39">
        <f t="shared" si="6"/>
        <v>0.56214569301999795</v>
      </c>
      <c r="G199" s="37">
        <f t="shared" si="7"/>
        <v>0.52479229998999966</v>
      </c>
    </row>
    <row r="200" spans="1:7" x14ac:dyDescent="0.3">
      <c r="A200">
        <f>'2017Bathymetry'!B438</f>
        <v>3566</v>
      </c>
      <c r="B200" s="38">
        <f>(VLOOKUP($A200,'2017Bathymetry'!$B$2:$D$582,2)-'2017Bathymetry'!$C$242)/1000000</f>
        <v>8.2202324489999992</v>
      </c>
      <c r="C200" s="38">
        <f>VLOOKUP($A200,'2017Bathymetry'!$B$2:$D$582,3)/10000</f>
        <v>7.3577005000000009</v>
      </c>
      <c r="D200" s="38">
        <f>VLOOKUP($A200,Pre2017Bathymetry!$A$5:$C$689,2)/1000000</f>
        <v>8.7876584000199998</v>
      </c>
      <c r="E200" s="38">
        <f>VLOOKUP($A200,Pre2017Bathymetry!$A$5:$D$689,4)/10000</f>
        <v>7.8886800000100008</v>
      </c>
      <c r="F200" s="39">
        <f t="shared" si="6"/>
        <v>0.5674259510200006</v>
      </c>
      <c r="G200" s="37">
        <f t="shared" si="7"/>
        <v>0.53097950000999994</v>
      </c>
    </row>
    <row r="201" spans="1:7" x14ac:dyDescent="0.3">
      <c r="A201">
        <f>'2017Bathymetry'!B439</f>
        <v>3567</v>
      </c>
      <c r="B201" s="38">
        <f>(VLOOKUP($A201,'2017Bathymetry'!$B$2:$D$582,2)-'2017Bathymetry'!$C$242)/1000000</f>
        <v>8.2940224459999996</v>
      </c>
      <c r="C201" s="38">
        <f>VLOOKUP($A201,'2017Bathymetry'!$B$2:$D$582,3)/10000</f>
        <v>7.4007744999999998</v>
      </c>
      <c r="D201" s="38">
        <f>VLOOKUP($A201,Pre2017Bathymetry!$A$5:$C$689,2)/1000000</f>
        <v>8.866787349980001</v>
      </c>
      <c r="E201" s="38">
        <f>VLOOKUP($A201,Pre2017Bathymetry!$A$5:$D$689,4)/10000</f>
        <v>7.9371100000000006</v>
      </c>
      <c r="F201" s="39">
        <f t="shared" si="6"/>
        <v>0.57276490398000135</v>
      </c>
      <c r="G201" s="37">
        <f t="shared" si="7"/>
        <v>0.53633550000000074</v>
      </c>
    </row>
    <row r="202" spans="1:7" x14ac:dyDescent="0.3">
      <c r="A202">
        <f>'2017Bathymetry'!B440</f>
        <v>3568</v>
      </c>
      <c r="B202" s="38">
        <f>(VLOOKUP($A202,'2017Bathymetry'!$B$2:$D$582,2)-'2017Bathymetry'!$C$242)/1000000</f>
        <v>8.3682484680000009</v>
      </c>
      <c r="C202" s="38">
        <f>VLOOKUP($A202,'2017Bathymetry'!$B$2:$D$582,3)/10000</f>
        <v>7.4447285000000001</v>
      </c>
      <c r="D202" s="38">
        <f>VLOOKUP($A202,Pre2017Bathymetry!$A$5:$C$689,2)/1000000</f>
        <v>8.9464005999800005</v>
      </c>
      <c r="E202" s="38">
        <f>VLOOKUP($A202,Pre2017Bathymetry!$A$5:$D$689,4)/10000</f>
        <v>7.9855399999899994</v>
      </c>
      <c r="F202" s="39">
        <f t="shared" si="6"/>
        <v>0.5781521319799996</v>
      </c>
      <c r="G202" s="37">
        <f t="shared" si="7"/>
        <v>0.54081149998999933</v>
      </c>
    </row>
    <row r="203" spans="1:7" x14ac:dyDescent="0.3">
      <c r="A203">
        <f>'2017Bathymetry'!B441</f>
        <v>3569</v>
      </c>
      <c r="B203" s="38">
        <f>(VLOOKUP($A203,'2017Bathymetry'!$B$2:$D$582,2)-'2017Bathymetry'!$C$242)/1000000</f>
        <v>8.4429154079999993</v>
      </c>
      <c r="C203" s="38">
        <f>VLOOKUP($A203,'2017Bathymetry'!$B$2:$D$582,3)/10000</f>
        <v>7.4889019000000001</v>
      </c>
      <c r="D203" s="38">
        <f>VLOOKUP($A203,Pre2017Bathymetry!$A$5:$C$689,2)/1000000</f>
        <v>9.0264981500200001</v>
      </c>
      <c r="E203" s="38">
        <f>VLOOKUP($A203,Pre2017Bathymetry!$A$5:$D$689,4)/10000</f>
        <v>8.0339700000099992</v>
      </c>
      <c r="F203" s="39">
        <f t="shared" si="6"/>
        <v>0.58358274202000082</v>
      </c>
      <c r="G203" s="37">
        <f t="shared" si="7"/>
        <v>0.54506810000999906</v>
      </c>
    </row>
    <row r="204" spans="1:7" x14ac:dyDescent="0.3">
      <c r="A204">
        <f>'2017Bathymetry'!B442</f>
        <v>3570</v>
      </c>
      <c r="B204" s="38">
        <f>(VLOOKUP($A204,'2017Bathymetry'!$B$2:$D$582,2)-'2017Bathymetry'!$C$242)/1000000</f>
        <v>8.518031302999999</v>
      </c>
      <c r="C204" s="38">
        <f>VLOOKUP($A204,'2017Bathymetry'!$B$2:$D$582,3)/10000</f>
        <v>7.5347749999999998</v>
      </c>
      <c r="D204" s="38">
        <f>VLOOKUP($A204,Pre2017Bathymetry!$A$5:$C$689,2)/1000000</f>
        <v>9.1070800000100007</v>
      </c>
      <c r="E204" s="38">
        <f>VLOOKUP($A204,Pre2017Bathymetry!$A$5:$D$689,4)/10000</f>
        <v>8.0823999999999998</v>
      </c>
      <c r="F204" s="39">
        <f t="shared" si="6"/>
        <v>0.58904869701000173</v>
      </c>
      <c r="G204" s="37">
        <f t="shared" si="7"/>
        <v>0.54762500000000003</v>
      </c>
    </row>
    <row r="205" spans="1:7" x14ac:dyDescent="0.3">
      <c r="A205">
        <f>'2017Bathymetry'!B443</f>
        <v>3571</v>
      </c>
      <c r="B205" s="38">
        <f>(VLOOKUP($A205,'2017Bathymetry'!$B$2:$D$582,2)-'2017Bathymetry'!$C$242)/1000000</f>
        <v>8.593613543</v>
      </c>
      <c r="C205" s="38">
        <f>VLOOKUP($A205,'2017Bathymetry'!$B$2:$D$582,3)/10000</f>
        <v>7.5813807000000004</v>
      </c>
      <c r="D205" s="38">
        <f>VLOOKUP($A205,Pre2017Bathymetry!$A$5:$C$689,2)/1000000</f>
        <v>9.1881461500300006</v>
      </c>
      <c r="E205" s="38">
        <f>VLOOKUP($A205,Pre2017Bathymetry!$A$5:$D$689,4)/10000</f>
        <v>8.1308299999900004</v>
      </c>
      <c r="F205" s="39">
        <f t="shared" si="6"/>
        <v>0.59453260703000055</v>
      </c>
      <c r="G205" s="37">
        <f t="shared" si="7"/>
        <v>0.54944929999000003</v>
      </c>
    </row>
    <row r="206" spans="1:7" x14ac:dyDescent="0.3">
      <c r="A206">
        <f>'2017Bathymetry'!B444</f>
        <v>3572</v>
      </c>
      <c r="B206" s="38">
        <f>(VLOOKUP($A206,'2017Bathymetry'!$B$2:$D$582,2)-'2017Bathymetry'!$C$242)/1000000</f>
        <v>8.6696555340000003</v>
      </c>
      <c r="C206" s="38">
        <f>VLOOKUP($A206,'2017Bathymetry'!$B$2:$D$582,3)/10000</f>
        <v>7.6274024000000002</v>
      </c>
      <c r="D206" s="38">
        <f>VLOOKUP($A206,Pre2017Bathymetry!$A$5:$C$689,2)/1000000</f>
        <v>9.2696966000200014</v>
      </c>
      <c r="E206" s="38">
        <f>VLOOKUP($A206,Pre2017Bathymetry!$A$5:$D$689,4)/10000</f>
        <v>8.1792600000100002</v>
      </c>
      <c r="F206" s="39">
        <f t="shared" si="6"/>
        <v>0.60004106602000107</v>
      </c>
      <c r="G206" s="37">
        <f t="shared" si="7"/>
        <v>0.55185760000999995</v>
      </c>
    </row>
    <row r="207" spans="1:7" x14ac:dyDescent="0.3">
      <c r="A207">
        <f>'2017Bathymetry'!B445</f>
        <v>3573</v>
      </c>
      <c r="B207" s="38">
        <f>(VLOOKUP($A207,'2017Bathymetry'!$B$2:$D$582,2)-'2017Bathymetry'!$C$242)/1000000</f>
        <v>8.7461575099999997</v>
      </c>
      <c r="C207" s="38">
        <f>VLOOKUP($A207,'2017Bathymetry'!$B$2:$D$582,3)/10000</f>
        <v>7.6731430999999999</v>
      </c>
      <c r="D207" s="38">
        <f>VLOOKUP($A207,Pre2017Bathymetry!$A$5:$C$689,2)/1000000</f>
        <v>9.3517313499599997</v>
      </c>
      <c r="E207" s="38">
        <f>VLOOKUP($A207,Pre2017Bathymetry!$A$5:$D$689,4)/10000</f>
        <v>8.2276899999999991</v>
      </c>
      <c r="F207" s="39">
        <f t="shared" si="6"/>
        <v>0.60557383995999992</v>
      </c>
      <c r="G207" s="37">
        <f t="shared" si="7"/>
        <v>0.55454689999999918</v>
      </c>
    </row>
    <row r="208" spans="1:7" x14ac:dyDescent="0.3">
      <c r="A208">
        <f>'2017Bathymetry'!B446</f>
        <v>3574</v>
      </c>
      <c r="B208" s="38">
        <f>(VLOOKUP($A208,'2017Bathymetry'!$B$2:$D$582,2)-'2017Bathymetry'!$C$242)/1000000</f>
        <v>8.8231131349999998</v>
      </c>
      <c r="C208" s="38">
        <f>VLOOKUP($A208,'2017Bathymetry'!$B$2:$D$582,3)/10000</f>
        <v>7.7179985000000002</v>
      </c>
      <c r="D208" s="38">
        <f>VLOOKUP($A208,Pre2017Bathymetry!$A$5:$C$689,2)/1000000</f>
        <v>9.4342504000199998</v>
      </c>
      <c r="E208" s="38">
        <f>VLOOKUP($A208,Pre2017Bathymetry!$A$5:$D$689,4)/10000</f>
        <v>8.2761200000099997</v>
      </c>
      <c r="F208" s="39">
        <f t="shared" si="6"/>
        <v>0.61113726501999999</v>
      </c>
      <c r="G208" s="37">
        <f t="shared" si="7"/>
        <v>0.55812150000999949</v>
      </c>
    </row>
    <row r="209" spans="1:7" x14ac:dyDescent="0.3">
      <c r="A209">
        <f>'2017Bathymetry'!B447</f>
        <v>3575</v>
      </c>
      <c r="B209" s="38">
        <f>(VLOOKUP($A209,'2017Bathymetry'!$B$2:$D$582,2)-'2017Bathymetry'!$C$242)/1000000</f>
        <v>8.9005148569999992</v>
      </c>
      <c r="C209" s="38">
        <f>VLOOKUP($A209,'2017Bathymetry'!$B$2:$D$582,3)/10000</f>
        <v>7.7624493000000001</v>
      </c>
      <c r="D209" s="38">
        <f>VLOOKUP($A209,Pre2017Bathymetry!$A$5:$C$689,2)/1000000</f>
        <v>9.5172537500400001</v>
      </c>
      <c r="E209" s="38">
        <f>VLOOKUP($A209,Pre2017Bathymetry!$A$5:$D$689,4)/10000</f>
        <v>8.3245500000000003</v>
      </c>
      <c r="F209" s="39">
        <f t="shared" si="6"/>
        <v>0.61673889304000085</v>
      </c>
      <c r="G209" s="37">
        <f t="shared" si="7"/>
        <v>0.56210070000000023</v>
      </c>
    </row>
    <row r="210" spans="1:7" x14ac:dyDescent="0.3">
      <c r="A210">
        <f>'2017Bathymetry'!B448</f>
        <v>3576</v>
      </c>
      <c r="B210" s="38">
        <f>(VLOOKUP($A210,'2017Bathymetry'!$B$2:$D$582,2)-'2017Bathymetry'!$C$242)/1000000</f>
        <v>8.9783573589999985</v>
      </c>
      <c r="C210" s="38">
        <f>VLOOKUP($A210,'2017Bathymetry'!$B$2:$D$582,3)/10000</f>
        <v>7.8063305999999999</v>
      </c>
      <c r="D210" s="38">
        <f>VLOOKUP($A210,Pre2017Bathymetry!$A$5:$C$689,2)/1000000</f>
        <v>9.6007414000100013</v>
      </c>
      <c r="E210" s="38">
        <f>VLOOKUP($A210,Pre2017Bathymetry!$A$5:$D$689,4)/10000</f>
        <v>8.372979999990001</v>
      </c>
      <c r="F210" s="39">
        <f t="shared" si="6"/>
        <v>0.62238404101000278</v>
      </c>
      <c r="G210" s="37">
        <f t="shared" si="7"/>
        <v>0.56664939999000108</v>
      </c>
    </row>
    <row r="211" spans="1:7" x14ac:dyDescent="0.3">
      <c r="A211">
        <f>'2017Bathymetry'!B449</f>
        <v>3577</v>
      </c>
      <c r="B211" s="38">
        <f>(VLOOKUP($A211,'2017Bathymetry'!$B$2:$D$582,2)-'2017Bathymetry'!$C$242)/1000000</f>
        <v>9.0566399559999997</v>
      </c>
      <c r="C211" s="38">
        <f>VLOOKUP($A211,'2017Bathymetry'!$B$2:$D$582,3)/10000</f>
        <v>7.8507135999999997</v>
      </c>
      <c r="D211" s="38">
        <f>VLOOKUP($A211,Pre2017Bathymetry!$A$5:$C$689,2)/1000000</f>
        <v>9.6847133500200009</v>
      </c>
      <c r="E211" s="38">
        <f>VLOOKUP($A211,Pre2017Bathymetry!$A$5:$D$689,4)/10000</f>
        <v>8.4214100000100007</v>
      </c>
      <c r="F211" s="39">
        <f t="shared" si="6"/>
        <v>0.62807339402000117</v>
      </c>
      <c r="G211" s="37">
        <f t="shared" si="7"/>
        <v>0.57069640001000099</v>
      </c>
    </row>
    <row r="212" spans="1:7" x14ac:dyDescent="0.3">
      <c r="A212">
        <f>'2017Bathymetry'!B450</f>
        <v>3578</v>
      </c>
      <c r="B212" s="38">
        <f>(VLOOKUP($A212,'2017Bathymetry'!$B$2:$D$582,2)-'2017Bathymetry'!$C$242)/1000000</f>
        <v>9.1353751830000007</v>
      </c>
      <c r="C212" s="38">
        <f>VLOOKUP($A212,'2017Bathymetry'!$B$2:$D$582,3)/10000</f>
        <v>7.8966557000000002</v>
      </c>
      <c r="D212" s="38">
        <f>VLOOKUP($A212,Pre2017Bathymetry!$A$5:$C$689,2)/1000000</f>
        <v>9.7691695999799997</v>
      </c>
      <c r="E212" s="38">
        <f>VLOOKUP($A212,Pre2017Bathymetry!$A$5:$D$689,4)/10000</f>
        <v>8.4698399999999996</v>
      </c>
      <c r="F212" s="39">
        <f t="shared" si="6"/>
        <v>0.63379441697999894</v>
      </c>
      <c r="G212" s="37">
        <f t="shared" si="7"/>
        <v>0.57318429999999942</v>
      </c>
    </row>
    <row r="213" spans="1:7" x14ac:dyDescent="0.3">
      <c r="A213">
        <f>'2017Bathymetry'!B451</f>
        <v>3579</v>
      </c>
      <c r="B213" s="38">
        <f>(VLOOKUP($A213,'2017Bathymetry'!$B$2:$D$582,2)-'2017Bathymetry'!$C$242)/1000000</f>
        <v>9.2145659210000002</v>
      </c>
      <c r="C213" s="38">
        <f>VLOOKUP($A213,'2017Bathymetry'!$B$2:$D$582,3)/10000</f>
        <v>7.9419782000000003</v>
      </c>
      <c r="D213" s="38">
        <f>VLOOKUP($A213,Pre2017Bathymetry!$A$5:$C$689,2)/1000000</f>
        <v>9.8541101499899995</v>
      </c>
      <c r="E213" s="38">
        <f>VLOOKUP($A213,Pre2017Bathymetry!$A$5:$D$689,4)/10000</f>
        <v>8.5182699999900002</v>
      </c>
      <c r="F213" s="39">
        <f t="shared" si="6"/>
        <v>0.6395442289899993</v>
      </c>
      <c r="G213" s="37">
        <f t="shared" si="7"/>
        <v>0.57629179998999991</v>
      </c>
    </row>
    <row r="214" spans="1:7" x14ac:dyDescent="0.3">
      <c r="A214">
        <f>'2017Bathymetry'!B452</f>
        <v>3580</v>
      </c>
      <c r="B214" s="38">
        <f>(VLOOKUP($A214,'2017Bathymetry'!$B$2:$D$582,2)-'2017Bathymetry'!$C$242)/1000000</f>
        <v>9.2942261569999989</v>
      </c>
      <c r="C214" s="38">
        <f>VLOOKUP($A214,'2017Bathymetry'!$B$2:$D$582,3)/10000</f>
        <v>7.9896447000000004</v>
      </c>
      <c r="D214" s="38">
        <f>VLOOKUP($A214,Pre2017Bathymetry!$A$5:$C$689,2)/1000000</f>
        <v>9.9395350000300002</v>
      </c>
      <c r="E214" s="38">
        <f>VLOOKUP($A214,Pre2017Bathymetry!$A$5:$D$689,4)/10000</f>
        <v>8.56670000001</v>
      </c>
      <c r="F214" s="39">
        <f t="shared" si="6"/>
        <v>0.64530884303000136</v>
      </c>
      <c r="G214" s="37">
        <f t="shared" si="7"/>
        <v>0.57705530000999961</v>
      </c>
    </row>
    <row r="215" spans="1:7" x14ac:dyDescent="0.3">
      <c r="A215">
        <f>'2017Bathymetry'!B453</f>
        <v>3581</v>
      </c>
      <c r="B215" s="38">
        <f>(VLOOKUP($A215,'2017Bathymetry'!$B$2:$D$582,2)-'2017Bathymetry'!$C$242)/1000000</f>
        <v>9.374360222</v>
      </c>
      <c r="C215" s="38">
        <f>VLOOKUP($A215,'2017Bathymetry'!$B$2:$D$582,3)/10000</f>
        <v>8.0372336000000004</v>
      </c>
      <c r="D215" s="38">
        <f>VLOOKUP($A215,Pre2017Bathymetry!$A$5:$C$689,2)/1000000</f>
        <v>10.025444999999999</v>
      </c>
      <c r="E215" s="38">
        <f>VLOOKUP($A215,Pre2017Bathymetry!$A$5:$D$689,4)/10000</f>
        <v>8.6152999999999995</v>
      </c>
      <c r="F215" s="39">
        <f t="shared" si="6"/>
        <v>0.65108477799999953</v>
      </c>
      <c r="G215" s="37">
        <f t="shared" si="7"/>
        <v>0.57806639999999909</v>
      </c>
    </row>
    <row r="216" spans="1:7" x14ac:dyDescent="0.3">
      <c r="A216">
        <f>'2017Bathymetry'!B454</f>
        <v>3582</v>
      </c>
      <c r="B216" s="38">
        <f>(VLOOKUP($A216,'2017Bathymetry'!$B$2:$D$582,2)-'2017Bathymetry'!$C$242)/1000000</f>
        <v>9.4549600789999992</v>
      </c>
      <c r="C216" s="38">
        <f>VLOOKUP($A216,'2017Bathymetry'!$B$2:$D$582,3)/10000</f>
        <v>8.082731299999999</v>
      </c>
      <c r="D216" s="38">
        <f>VLOOKUP($A216,Pre2017Bathymetry!$A$5:$C$689,2)/1000000</f>
        <v>10.111841</v>
      </c>
      <c r="E216" s="38">
        <f>VLOOKUP($A216,Pre2017Bathymetry!$A$5:$D$689,4)/10000</f>
        <v>8.663899999989999</v>
      </c>
      <c r="F216" s="39">
        <f t="shared" si="6"/>
        <v>0.65688092100000084</v>
      </c>
      <c r="G216" s="37">
        <f t="shared" si="7"/>
        <v>0.58116869999000009</v>
      </c>
    </row>
    <row r="217" spans="1:7" x14ac:dyDescent="0.3">
      <c r="A217">
        <f>'2017Bathymetry'!B455</f>
        <v>3583</v>
      </c>
      <c r="B217" s="38">
        <f>(VLOOKUP($A217,'2017Bathymetry'!$B$2:$D$582,2)-'2017Bathymetry'!$C$242)/1000000</f>
        <v>9.536009856999998</v>
      </c>
      <c r="C217" s="38">
        <f>VLOOKUP($A217,'2017Bathymetry'!$B$2:$D$582,3)/10000</f>
        <v>8.1275510999999998</v>
      </c>
      <c r="D217" s="38">
        <f>VLOOKUP($A217,Pre2017Bathymetry!$A$5:$C$689,2)/1000000</f>
        <v>10.198722999999999</v>
      </c>
      <c r="E217" s="38">
        <f>VLOOKUP($A217,Pre2017Bathymetry!$A$5:$D$689,4)/10000</f>
        <v>8.7125000000099995</v>
      </c>
      <c r="F217" s="39">
        <f t="shared" si="6"/>
        <v>0.66271314300000128</v>
      </c>
      <c r="G217" s="37">
        <f t="shared" si="7"/>
        <v>0.58494890000999966</v>
      </c>
    </row>
    <row r="218" spans="1:7" x14ac:dyDescent="0.3">
      <c r="A218">
        <f>'2017Bathymetry'!B456</f>
        <v>3584</v>
      </c>
      <c r="B218" s="38">
        <f>(VLOOKUP($A218,'2017Bathymetry'!$B$2:$D$582,2)-'2017Bathymetry'!$C$242)/1000000</f>
        <v>9.6175084460000004</v>
      </c>
      <c r="C218" s="38">
        <f>VLOOKUP($A218,'2017Bathymetry'!$B$2:$D$582,3)/10000</f>
        <v>8.1725753000000001</v>
      </c>
      <c r="D218" s="38">
        <f>VLOOKUP($A218,Pre2017Bathymetry!$A$5:$C$689,2)/1000000</f>
        <v>10.286091000000001</v>
      </c>
      <c r="E218" s="38">
        <f>VLOOKUP($A218,Pre2017Bathymetry!$A$5:$D$689,4)/10000</f>
        <v>8.7611000000000008</v>
      </c>
      <c r="F218" s="39">
        <f t="shared" si="6"/>
        <v>0.66858255400000033</v>
      </c>
      <c r="G218" s="37">
        <f t="shared" si="7"/>
        <v>0.58852470000000068</v>
      </c>
    </row>
    <row r="219" spans="1:7" x14ac:dyDescent="0.3">
      <c r="A219">
        <f>'2017Bathymetry'!B457</f>
        <v>3585</v>
      </c>
      <c r="B219" s="38">
        <f>(VLOOKUP($A219,'2017Bathymetry'!$B$2:$D$582,2)-'2017Bathymetry'!$C$242)/1000000</f>
        <v>9.6994574320000009</v>
      </c>
      <c r="C219" s="38">
        <f>VLOOKUP($A219,'2017Bathymetry'!$B$2:$D$582,3)/10000</f>
        <v>8.2176835999999991</v>
      </c>
      <c r="D219" s="38">
        <f>VLOOKUP($A219,Pre2017Bathymetry!$A$5:$C$689,2)/1000000</f>
        <v>10.373945000000001</v>
      </c>
      <c r="E219" s="38">
        <f>VLOOKUP($A219,Pre2017Bathymetry!$A$5:$D$689,4)/10000</f>
        <v>8.8096999999999994</v>
      </c>
      <c r="F219" s="39">
        <f t="shared" si="6"/>
        <v>0.67448756799999998</v>
      </c>
      <c r="G219" s="37">
        <f t="shared" si="7"/>
        <v>0.59201640000000033</v>
      </c>
    </row>
    <row r="220" spans="1:7" x14ac:dyDescent="0.3">
      <c r="A220">
        <f>'2017Bathymetry'!B458</f>
        <v>3586</v>
      </c>
      <c r="B220" s="38">
        <f>(VLOOKUP($A220,'2017Bathymetry'!$B$2:$D$582,2)-'2017Bathymetry'!$C$242)/1000000</f>
        <v>9.7818578640000009</v>
      </c>
      <c r="C220" s="38">
        <f>VLOOKUP($A220,'2017Bathymetry'!$B$2:$D$582,3)/10000</f>
        <v>8.2626235000000001</v>
      </c>
      <c r="D220" s="38">
        <f>VLOOKUP($A220,Pre2017Bathymetry!$A$5:$C$689,2)/1000000</f>
        <v>10.462285</v>
      </c>
      <c r="E220" s="38">
        <f>VLOOKUP($A220,Pre2017Bathymetry!$A$5:$D$689,4)/10000</f>
        <v>8.8582999999900007</v>
      </c>
      <c r="F220" s="39">
        <f t="shared" si="6"/>
        <v>0.68042713599999871</v>
      </c>
      <c r="G220" s="37">
        <f t="shared" si="7"/>
        <v>0.59567649999000061</v>
      </c>
    </row>
    <row r="221" spans="1:7" x14ac:dyDescent="0.3">
      <c r="A221">
        <f>'2017Bathymetry'!B459</f>
        <v>3587</v>
      </c>
      <c r="B221" s="38">
        <f>(VLOOKUP($A221,'2017Bathymetry'!$B$2:$D$582,2)-'2017Bathymetry'!$C$242)/1000000</f>
        <v>9.8647080670000005</v>
      </c>
      <c r="C221" s="38">
        <f>VLOOKUP($A221,'2017Bathymetry'!$B$2:$D$582,3)/10000</f>
        <v>8.3076609999999995</v>
      </c>
      <c r="D221" s="38">
        <f>VLOOKUP($A221,Pre2017Bathymetry!$A$5:$C$689,2)/1000000</f>
        <v>10.551111000000001</v>
      </c>
      <c r="E221" s="38">
        <f>VLOOKUP($A221,Pre2017Bathymetry!$A$5:$D$689,4)/10000</f>
        <v>8.9069000000099994</v>
      </c>
      <c r="F221" s="39">
        <f t="shared" si="6"/>
        <v>0.6864029330000001</v>
      </c>
      <c r="G221" s="37">
        <f t="shared" si="7"/>
        <v>0.59923900000999986</v>
      </c>
    </row>
    <row r="222" spans="1:7" x14ac:dyDescent="0.3">
      <c r="A222">
        <f>'2017Bathymetry'!B460</f>
        <v>3588</v>
      </c>
      <c r="B222" s="38">
        <f>(VLOOKUP($A222,'2017Bathymetry'!$B$2:$D$582,2)-'2017Bathymetry'!$C$242)/1000000</f>
        <v>9.9480118919999985</v>
      </c>
      <c r="C222" s="38">
        <f>VLOOKUP($A222,'2017Bathymetry'!$B$2:$D$582,3)/10000</f>
        <v>8.3533624</v>
      </c>
      <c r="D222" s="38">
        <f>VLOOKUP($A222,Pre2017Bathymetry!$A$5:$C$689,2)/1000000</f>
        <v>10.640423</v>
      </c>
      <c r="E222" s="38">
        <f>VLOOKUP($A222,Pre2017Bathymetry!$A$5:$D$689,4)/10000</f>
        <v>8.9555000000000007</v>
      </c>
      <c r="F222" s="39">
        <f t="shared" si="6"/>
        <v>0.69241110800000172</v>
      </c>
      <c r="G222" s="37">
        <f t="shared" si="7"/>
        <v>0.60213760000000072</v>
      </c>
    </row>
    <row r="223" spans="1:7" x14ac:dyDescent="0.3">
      <c r="A223">
        <f>'2017Bathymetry'!B461</f>
        <v>3589</v>
      </c>
      <c r="B223" s="38">
        <f>(VLOOKUP($A223,'2017Bathymetry'!$B$2:$D$582,2)-'2017Bathymetry'!$C$242)/1000000</f>
        <v>10.031778752000001</v>
      </c>
      <c r="C223" s="38">
        <f>VLOOKUP($A223,'2017Bathymetry'!$B$2:$D$582,3)/10000</f>
        <v>8.4004320000000003</v>
      </c>
      <c r="D223" s="38">
        <f>VLOOKUP($A223,Pre2017Bathymetry!$A$5:$C$689,2)/1000000</f>
        <v>10.730221</v>
      </c>
      <c r="E223" s="38">
        <f>VLOOKUP($A223,Pre2017Bathymetry!$A$5:$D$689,4)/10000</f>
        <v>9.0040999999900002</v>
      </c>
      <c r="F223" s="39">
        <f t="shared" si="6"/>
        <v>0.69844224799999921</v>
      </c>
      <c r="G223" s="37">
        <f t="shared" si="7"/>
        <v>0.60366799998999987</v>
      </c>
    </row>
    <row r="224" spans="1:7" x14ac:dyDescent="0.3">
      <c r="A224">
        <f>'2017Bathymetry'!B462</f>
        <v>3590</v>
      </c>
      <c r="B224" s="38">
        <f>(VLOOKUP($A224,'2017Bathymetry'!$B$2:$D$582,2)-'2017Bathymetry'!$C$242)/1000000</f>
        <v>10.116024557999999</v>
      </c>
      <c r="C224" s="38">
        <f>VLOOKUP($A224,'2017Bathymetry'!$B$2:$D$582,3)/10000</f>
        <v>8.4493929000000012</v>
      </c>
      <c r="D224" s="38">
        <f>VLOOKUP($A224,Pre2017Bathymetry!$A$5:$C$689,2)/1000000</f>
        <v>10.820505000000001</v>
      </c>
      <c r="E224" s="38">
        <f>VLOOKUP($A224,Pre2017Bathymetry!$A$5:$D$689,4)/10000</f>
        <v>9.0527000000100006</v>
      </c>
      <c r="F224" s="39">
        <f t="shared" si="6"/>
        <v>0.70448044200000126</v>
      </c>
      <c r="G224" s="37">
        <f t="shared" si="7"/>
        <v>0.60330710000999943</v>
      </c>
    </row>
    <row r="225" spans="1:7" x14ac:dyDescent="0.3">
      <c r="A225">
        <f>'2017Bathymetry'!B463</f>
        <v>3591</v>
      </c>
      <c r="B225" s="38">
        <f>(VLOOKUP($A225,'2017Bathymetry'!$B$2:$D$582,2)-'2017Bathymetry'!$C$242)/1000000</f>
        <v>10.201113457999998</v>
      </c>
      <c r="C225" s="38">
        <f>VLOOKUP($A225,'2017Bathymetry'!$B$2:$D$582,3)/10000</f>
        <v>8.5527532000000015</v>
      </c>
      <c r="D225" s="38">
        <f>VLOOKUP($A225,Pre2017Bathymetry!$A$5:$C$689,2)/1000000</f>
        <v>10.911275</v>
      </c>
      <c r="E225" s="38">
        <f>VLOOKUP($A225,Pre2017Bathymetry!$A$5:$D$689,4)/10000</f>
        <v>9.1013000000000002</v>
      </c>
      <c r="F225" s="39">
        <f t="shared" si="6"/>
        <v>0.71016154200000159</v>
      </c>
      <c r="G225" s="37">
        <f t="shared" si="7"/>
        <v>0.54854679999999867</v>
      </c>
    </row>
    <row r="226" spans="1:7" x14ac:dyDescent="0.3">
      <c r="A226">
        <f>'2017Bathymetry'!B464</f>
        <v>3592</v>
      </c>
      <c r="B226" s="38">
        <f>(VLOOKUP($A226,'2017Bathymetry'!$B$2:$D$582,2)-'2017Bathymetry'!$C$242)/1000000</f>
        <v>10.286894586999999</v>
      </c>
      <c r="C226" s="38">
        <f>VLOOKUP($A226,'2017Bathymetry'!$B$2:$D$582,3)/10000</f>
        <v>8.6036740999999992</v>
      </c>
      <c r="D226" s="38">
        <f>VLOOKUP($A226,Pre2017Bathymetry!$A$5:$C$689,2)/1000000</f>
        <v>11.002530999999999</v>
      </c>
      <c r="E226" s="38">
        <f>VLOOKUP($A226,Pre2017Bathymetry!$A$5:$D$689,4)/10000</f>
        <v>9.1499000000000006</v>
      </c>
      <c r="F226" s="39">
        <f t="shared" si="6"/>
        <v>0.71563641300000036</v>
      </c>
      <c r="G226" s="37">
        <f t="shared" si="7"/>
        <v>0.54622590000000137</v>
      </c>
    </row>
    <row r="227" spans="1:7" x14ac:dyDescent="0.3">
      <c r="A227">
        <f>'2017Bathymetry'!B465</f>
        <v>3593</v>
      </c>
      <c r="B227" s="38">
        <f>(VLOOKUP($A227,'2017Bathymetry'!$B$2:$D$582,2)-'2017Bathymetry'!$C$242)/1000000</f>
        <v>10.37318426</v>
      </c>
      <c r="C227" s="38">
        <f>VLOOKUP($A227,'2017Bathymetry'!$B$2:$D$582,3)/10000</f>
        <v>8.6545581000000009</v>
      </c>
      <c r="D227" s="38">
        <f>VLOOKUP($A227,Pre2017Bathymetry!$A$5:$C$689,2)/1000000</f>
        <v>11.094272999999999</v>
      </c>
      <c r="E227" s="38">
        <f>VLOOKUP($A227,Pre2017Bathymetry!$A$5:$D$689,4)/10000</f>
        <v>9.1984999999900001</v>
      </c>
      <c r="F227" s="39">
        <f t="shared" si="6"/>
        <v>0.72108873999999901</v>
      </c>
      <c r="G227" s="37">
        <f t="shared" si="7"/>
        <v>0.5439418999899992</v>
      </c>
    </row>
    <row r="228" spans="1:7" x14ac:dyDescent="0.3">
      <c r="A228">
        <f>'2017Bathymetry'!B466</f>
        <v>3594</v>
      </c>
      <c r="B228" s="38">
        <f>(VLOOKUP($A228,'2017Bathymetry'!$B$2:$D$582,2)-'2017Bathymetry'!$C$242)/1000000</f>
        <v>10.459981275000001</v>
      </c>
      <c r="C228" s="38">
        <f>VLOOKUP($A228,'2017Bathymetry'!$B$2:$D$582,3)/10000</f>
        <v>8.7050274999999999</v>
      </c>
      <c r="D228" s="38">
        <f>VLOOKUP($A228,Pre2017Bathymetry!$A$5:$C$689,2)/1000000</f>
        <v>11.186501</v>
      </c>
      <c r="E228" s="38">
        <f>VLOOKUP($A228,Pre2017Bathymetry!$A$5:$D$689,4)/10000</f>
        <v>9.2471000000100005</v>
      </c>
      <c r="F228" s="39">
        <f t="shared" si="6"/>
        <v>0.72651972499999928</v>
      </c>
      <c r="G228" s="37">
        <f t="shared" si="7"/>
        <v>0.54207250001000062</v>
      </c>
    </row>
    <row r="229" spans="1:7" x14ac:dyDescent="0.3">
      <c r="A229">
        <f>'2017Bathymetry'!B467</f>
        <v>3595</v>
      </c>
      <c r="B229" s="38">
        <f>(VLOOKUP($A229,'2017Bathymetry'!$B$2:$D$582,2)-'2017Bathymetry'!$C$242)/1000000</f>
        <v>10.547271767</v>
      </c>
      <c r="C229" s="38">
        <f>VLOOKUP($A229,'2017Bathymetry'!$B$2:$D$582,3)/10000</f>
        <v>8.7535504</v>
      </c>
      <c r="D229" s="38">
        <f>VLOOKUP($A229,Pre2017Bathymetry!$A$5:$C$689,2)/1000000</f>
        <v>11.279215000000001</v>
      </c>
      <c r="E229" s="38">
        <f>VLOOKUP($A229,Pre2017Bathymetry!$A$5:$D$689,4)/10000</f>
        <v>9.2957000000000001</v>
      </c>
      <c r="F229" s="39">
        <f t="shared" si="6"/>
        <v>0.73194323300000086</v>
      </c>
      <c r="G229" s="37">
        <f t="shared" si="7"/>
        <v>0.54214960000000012</v>
      </c>
    </row>
    <row r="230" spans="1:7" x14ac:dyDescent="0.3">
      <c r="A230">
        <f>'2017Bathymetry'!B468</f>
        <v>3596</v>
      </c>
      <c r="B230" s="38">
        <f>(VLOOKUP($A230,'2017Bathymetry'!$B$2:$D$582,2)-'2017Bathymetry'!$C$242)/1000000</f>
        <v>10.635045907</v>
      </c>
      <c r="C230" s="38">
        <f>VLOOKUP($A230,'2017Bathymetry'!$B$2:$D$582,3)/10000</f>
        <v>8.8016513000000014</v>
      </c>
      <c r="D230" s="38">
        <f>VLOOKUP($A230,Pre2017Bathymetry!$A$5:$C$689,2)/1000000</f>
        <v>11.372415</v>
      </c>
      <c r="E230" s="38">
        <f>VLOOKUP($A230,Pre2017Bathymetry!$A$5:$D$689,4)/10000</f>
        <v>9.3442999999899996</v>
      </c>
      <c r="F230" s="39">
        <f t="shared" si="6"/>
        <v>0.73736909299999986</v>
      </c>
      <c r="G230" s="37">
        <f t="shared" si="7"/>
        <v>0.54264869998999821</v>
      </c>
    </row>
    <row r="231" spans="1:7" x14ac:dyDescent="0.3">
      <c r="A231">
        <f>'2017Bathymetry'!B469</f>
        <v>3597</v>
      </c>
      <c r="B231" s="38">
        <f>(VLOOKUP($A231,'2017Bathymetry'!$B$2:$D$582,2)-'2017Bathymetry'!$C$242)/1000000</f>
        <v>10.723301057</v>
      </c>
      <c r="C231" s="38">
        <f>VLOOKUP($A231,'2017Bathymetry'!$B$2:$D$582,3)/10000</f>
        <v>8.8500312999999995</v>
      </c>
      <c r="D231" s="38">
        <f>VLOOKUP($A231,Pre2017Bathymetry!$A$5:$C$689,2)/1000000</f>
        <v>11.466101</v>
      </c>
      <c r="E231" s="38">
        <f>VLOOKUP($A231,Pre2017Bathymetry!$A$5:$D$689,4)/10000</f>
        <v>9.39290000001</v>
      </c>
      <c r="F231" s="39">
        <f t="shared" si="6"/>
        <v>0.74279994299999963</v>
      </c>
      <c r="G231" s="37">
        <f t="shared" si="7"/>
        <v>0.54286870001000054</v>
      </c>
    </row>
    <row r="232" spans="1:7" x14ac:dyDescent="0.3">
      <c r="A232">
        <f>'2017Bathymetry'!B470</f>
        <v>3598</v>
      </c>
      <c r="B232" s="38">
        <f>(VLOOKUP($A232,'2017Bathymetry'!$B$2:$D$582,2)-'2017Bathymetry'!$C$242)/1000000</f>
        <v>10.812061270999999</v>
      </c>
      <c r="C232" s="38">
        <f>VLOOKUP($A232,'2017Bathymetry'!$B$2:$D$582,3)/10000</f>
        <v>8.9029910000000001</v>
      </c>
      <c r="D232" s="38">
        <f>VLOOKUP($A232,Pre2017Bathymetry!$A$5:$C$689,2)/1000000</f>
        <v>11.560273</v>
      </c>
      <c r="E232" s="38">
        <f>VLOOKUP($A232,Pre2017Bathymetry!$A$5:$D$689,4)/10000</f>
        <v>9.4414999999999996</v>
      </c>
      <c r="F232" s="39">
        <f t="shared" si="6"/>
        <v>0.74821172900000121</v>
      </c>
      <c r="G232" s="37">
        <f t="shared" si="7"/>
        <v>0.53850899999999946</v>
      </c>
    </row>
    <row r="233" spans="1:7" x14ac:dyDescent="0.3">
      <c r="A233">
        <f>'2017Bathymetry'!B471</f>
        <v>3599</v>
      </c>
      <c r="B233" s="38">
        <f>(VLOOKUP($A233,'2017Bathymetry'!$B$2:$D$582,2)-'2017Bathymetry'!$C$242)/1000000</f>
        <v>10.901343398</v>
      </c>
      <c r="C233" s="38">
        <f>VLOOKUP($A233,'2017Bathymetry'!$B$2:$D$582,3)/10000</f>
        <v>8.9540752999999995</v>
      </c>
      <c r="D233" s="38">
        <f>VLOOKUP($A233,Pre2017Bathymetry!$A$5:$C$689,2)/1000000</f>
        <v>11.654930999999999</v>
      </c>
      <c r="E233" s="38">
        <f>VLOOKUP($A233,Pre2017Bathymetry!$A$5:$D$689,4)/10000</f>
        <v>9.4901</v>
      </c>
      <c r="F233" s="39">
        <f t="shared" si="6"/>
        <v>0.75358760199999963</v>
      </c>
      <c r="G233" s="37">
        <f t="shared" si="7"/>
        <v>0.53602470000000046</v>
      </c>
    </row>
    <row r="234" spans="1:7" x14ac:dyDescent="0.3">
      <c r="A234">
        <f>'2017Bathymetry'!B472</f>
        <v>3600</v>
      </c>
      <c r="B234" s="38">
        <f>(VLOOKUP($A234,'2017Bathymetry'!$B$2:$D$582,2)-'2017Bathymetry'!$C$242)/1000000</f>
        <v>10.991147309999999</v>
      </c>
      <c r="C234" s="38">
        <f>VLOOKUP($A234,'2017Bathymetry'!$B$2:$D$582,3)/10000</f>
        <v>9.0082807999999996</v>
      </c>
      <c r="D234" s="38">
        <f>VLOOKUP($A234,Pre2017Bathymetry!$A$5:$C$689,2)/1000000</f>
        <v>11.750075000000001</v>
      </c>
      <c r="E234" s="38">
        <f>VLOOKUP($A234,Pre2017Bathymetry!$A$5:$D$689,4)/10000</f>
        <v>9.5386999999899995</v>
      </c>
      <c r="F234" s="39">
        <f t="shared" si="6"/>
        <v>0.75892769000000193</v>
      </c>
      <c r="G234" s="37">
        <f t="shared" si="7"/>
        <v>0.53041919998999987</v>
      </c>
    </row>
    <row r="235" spans="1:7" x14ac:dyDescent="0.3">
      <c r="A235">
        <f>'2017Bathymetry'!B473</f>
        <v>3601</v>
      </c>
      <c r="B235" s="38">
        <f>(VLOOKUP($A235,'2017Bathymetry'!$B$2:$D$582,2)-'2017Bathymetry'!$C$242)/1000000</f>
        <v>11.081522411</v>
      </c>
      <c r="C235" s="38">
        <f>VLOOKUP($A235,'2017Bathymetry'!$B$2:$D$582,3)/10000</f>
        <v>9.0662813</v>
      </c>
      <c r="D235" s="38">
        <f>VLOOKUP($A235,Pre2017Bathymetry!$A$5:$C$689,2)/1000000</f>
        <v>11.845725550000001</v>
      </c>
      <c r="E235" s="38">
        <f>VLOOKUP($A235,Pre2017Bathymetry!$A$5:$D$689,4)/10000</f>
        <v>9.5914100000100007</v>
      </c>
      <c r="F235" s="39">
        <f t="shared" si="6"/>
        <v>0.76420313900000103</v>
      </c>
      <c r="G235" s="37">
        <f t="shared" si="7"/>
        <v>0.52512870001000067</v>
      </c>
    </row>
    <row r="236" spans="1:7" x14ac:dyDescent="0.3">
      <c r="A236">
        <f>'2017Bathymetry'!B474</f>
        <v>3602</v>
      </c>
      <c r="B236" s="38">
        <f>(VLOOKUP($A236,'2017Bathymetry'!$B$2:$D$582,2)-'2017Bathymetry'!$C$242)/1000000</f>
        <v>11.172442806999999</v>
      </c>
      <c r="C236" s="38">
        <f>VLOOKUP($A236,'2017Bathymetry'!$B$2:$D$582,3)/10000</f>
        <v>9.1175646999999991</v>
      </c>
      <c r="D236" s="38">
        <f>VLOOKUP($A236,Pre2017Bathymetry!$A$5:$C$689,2)/1000000</f>
        <v>11.941903199999999</v>
      </c>
      <c r="E236" s="38">
        <f>VLOOKUP($A236,Pre2017Bathymetry!$A$5:$D$689,4)/10000</f>
        <v>9.6441199999999991</v>
      </c>
      <c r="F236" s="39">
        <f t="shared" si="6"/>
        <v>0.76946039299999924</v>
      </c>
      <c r="G236" s="37">
        <f t="shared" si="7"/>
        <v>0.52655530000000006</v>
      </c>
    </row>
    <row r="237" spans="1:7" x14ac:dyDescent="0.3">
      <c r="A237">
        <f>'2017Bathymetry'!B475</f>
        <v>3603</v>
      </c>
      <c r="B237" s="38">
        <f>(VLOOKUP($A237,'2017Bathymetry'!$B$2:$D$582,2)-'2017Bathymetry'!$C$242)/1000000</f>
        <v>11.263857558</v>
      </c>
      <c r="C237" s="38">
        <f>VLOOKUP($A237,'2017Bathymetry'!$B$2:$D$582,3)/10000</f>
        <v>9.1652960999999991</v>
      </c>
      <c r="D237" s="38">
        <f>VLOOKUP($A237,Pre2017Bathymetry!$A$5:$C$689,2)/1000000</f>
        <v>12.038607949999999</v>
      </c>
      <c r="E237" s="38">
        <f>VLOOKUP($A237,Pre2017Bathymetry!$A$5:$D$689,4)/10000</f>
        <v>9.6968299999899994</v>
      </c>
      <c r="F237" s="39">
        <f t="shared" si="6"/>
        <v>0.77475039199999962</v>
      </c>
      <c r="G237" s="37">
        <f t="shared" si="7"/>
        <v>0.53153389999000034</v>
      </c>
    </row>
    <row r="238" spans="1:7" x14ac:dyDescent="0.3">
      <c r="A238">
        <f>'2017Bathymetry'!B476</f>
        <v>3604</v>
      </c>
      <c r="B238" s="38">
        <f>(VLOOKUP($A238,'2017Bathymetry'!$B$2:$D$582,2)-'2017Bathymetry'!$C$242)/1000000</f>
        <v>11.355780256999999</v>
      </c>
      <c r="C238" s="38">
        <f>VLOOKUP($A238,'2017Bathymetry'!$B$2:$D$582,3)/10000</f>
        <v>9.2177994999999999</v>
      </c>
      <c r="D238" s="38">
        <f>VLOOKUP($A238,Pre2017Bathymetry!$A$5:$C$689,2)/1000000</f>
        <v>12.135839800000001</v>
      </c>
      <c r="E238" s="38">
        <f>VLOOKUP($A238,Pre2017Bathymetry!$A$5:$D$689,4)/10000</f>
        <v>9.7495399999899988</v>
      </c>
      <c r="F238" s="39">
        <f t="shared" si="6"/>
        <v>0.78005954300000191</v>
      </c>
      <c r="G238" s="37">
        <f t="shared" si="7"/>
        <v>0.53174049998999884</v>
      </c>
    </row>
    <row r="239" spans="1:7" x14ac:dyDescent="0.3">
      <c r="A239">
        <f>'2017Bathymetry'!B477</f>
        <v>3605</v>
      </c>
      <c r="B239" s="38">
        <f>(VLOOKUP($A239,'2017Bathymetry'!$B$2:$D$582,2)-'2017Bathymetry'!$C$242)/1000000</f>
        <v>11.448232249</v>
      </c>
      <c r="C239" s="38">
        <f>VLOOKUP($A239,'2017Bathymetry'!$B$2:$D$582,3)/10000</f>
        <v>9.2677844999999994</v>
      </c>
      <c r="D239" s="38">
        <f>VLOOKUP($A239,Pre2017Bathymetry!$A$5:$C$689,2)/1000000</f>
        <v>12.233598750000001</v>
      </c>
      <c r="E239" s="38">
        <f>VLOOKUP($A239,Pre2017Bathymetry!$A$5:$D$689,4)/10000</f>
        <v>9.8022500000099999</v>
      </c>
      <c r="F239" s="39">
        <f t="shared" si="6"/>
        <v>0.78536650100000038</v>
      </c>
      <c r="G239" s="37">
        <f t="shared" si="7"/>
        <v>0.53446550001000048</v>
      </c>
    </row>
    <row r="240" spans="1:7" x14ac:dyDescent="0.3">
      <c r="A240">
        <f>'2017Bathymetry'!B478</f>
        <v>3606</v>
      </c>
      <c r="B240" s="38">
        <f>(VLOOKUP($A240,'2017Bathymetry'!$B$2:$D$582,2)-'2017Bathymetry'!$C$242)/1000000</f>
        <v>11.541164467</v>
      </c>
      <c r="C240" s="38">
        <f>VLOOKUP($A240,'2017Bathymetry'!$B$2:$D$582,3)/10000</f>
        <v>9.3216643000000001</v>
      </c>
      <c r="D240" s="38">
        <f>VLOOKUP($A240,Pre2017Bathymetry!$A$5:$C$689,2)/1000000</f>
        <v>12.331884800000001</v>
      </c>
      <c r="E240" s="38">
        <f>VLOOKUP($A240,Pre2017Bathymetry!$A$5:$D$689,4)/10000</f>
        <v>9.8549600000000002</v>
      </c>
      <c r="F240" s="39">
        <f t="shared" si="6"/>
        <v>0.79072033300000122</v>
      </c>
      <c r="G240" s="37">
        <f t="shared" si="7"/>
        <v>0.53329570000000004</v>
      </c>
    </row>
    <row r="241" spans="1:7" x14ac:dyDescent="0.3">
      <c r="A241">
        <f>'2017Bathymetry'!B479</f>
        <v>3607</v>
      </c>
      <c r="B241" s="38">
        <f>(VLOOKUP($A241,'2017Bathymetry'!$B$2:$D$582,2)-'2017Bathymetry'!$C$242)/1000000</f>
        <v>11.634666473999999</v>
      </c>
      <c r="C241" s="38">
        <f>VLOOKUP($A241,'2017Bathymetry'!$B$2:$D$582,3)/10000</f>
        <v>9.3834792</v>
      </c>
      <c r="D241" s="38">
        <f>VLOOKUP($A241,Pre2017Bathymetry!$A$5:$C$689,2)/1000000</f>
        <v>12.430697949999999</v>
      </c>
      <c r="E241" s="38">
        <f>VLOOKUP($A241,Pre2017Bathymetry!$A$5:$D$689,4)/10000</f>
        <v>9.9076699999999995</v>
      </c>
      <c r="F241" s="39">
        <f t="shared" si="6"/>
        <v>0.79603147599999957</v>
      </c>
      <c r="G241" s="37">
        <f t="shared" si="7"/>
        <v>0.52419079999999951</v>
      </c>
    </row>
    <row r="242" spans="1:7" x14ac:dyDescent="0.3">
      <c r="A242">
        <f>'2017Bathymetry'!B480</f>
        <v>3608</v>
      </c>
      <c r="B242" s="38">
        <f>(VLOOKUP($A242,'2017Bathymetry'!$B$2:$D$582,2)-'2017Bathymetry'!$C$242)/1000000</f>
        <v>11.728882832</v>
      </c>
      <c r="C242" s="38">
        <f>VLOOKUP($A242,'2017Bathymetry'!$B$2:$D$582,3)/10000</f>
        <v>9.4539393</v>
      </c>
      <c r="D242" s="38">
        <f>VLOOKUP($A242,Pre2017Bathymetry!$A$5:$C$689,2)/1000000</f>
        <v>12.5300382</v>
      </c>
      <c r="E242" s="38">
        <f>VLOOKUP($A242,Pre2017Bathymetry!$A$5:$D$689,4)/10000</f>
        <v>9.9603799999899998</v>
      </c>
      <c r="F242" s="39">
        <f t="shared" si="6"/>
        <v>0.80115536799999987</v>
      </c>
      <c r="G242" s="37">
        <f t="shared" si="7"/>
        <v>0.50644069998999974</v>
      </c>
    </row>
    <row r="243" spans="1:7" x14ac:dyDescent="0.3">
      <c r="A243">
        <f>'2017Bathymetry'!B481</f>
        <v>3609</v>
      </c>
      <c r="B243" s="38">
        <f>(VLOOKUP($A243,'2017Bathymetry'!$B$2:$D$582,2)-'2017Bathymetry'!$C$242)/1000000</f>
        <v>11.823675617999999</v>
      </c>
      <c r="C243" s="38">
        <f>VLOOKUP($A243,'2017Bathymetry'!$B$2:$D$582,3)/10000</f>
        <v>9.503573900000001</v>
      </c>
      <c r="D243" s="38">
        <f>VLOOKUP($A243,Pre2017Bathymetry!$A$5:$C$689,2)/1000000</f>
        <v>12.62990555</v>
      </c>
      <c r="E243" s="38">
        <f>VLOOKUP($A243,Pre2017Bathymetry!$A$5:$D$689,4)/10000</f>
        <v>10.01309</v>
      </c>
      <c r="F243" s="39">
        <f t="shared" si="6"/>
        <v>0.80622993200000082</v>
      </c>
      <c r="G243" s="37">
        <f t="shared" si="7"/>
        <v>0.50951609999999903</v>
      </c>
    </row>
    <row r="244" spans="1:7" x14ac:dyDescent="0.3">
      <c r="A244">
        <f>'2017Bathymetry'!B482</f>
        <v>3610</v>
      </c>
      <c r="B244" s="38">
        <f>(VLOOKUP($A244,'2017Bathymetry'!$B$2:$D$582,2)-'2017Bathymetry'!$C$242)/1000000</f>
        <v>11.918964689999999</v>
      </c>
      <c r="C244" s="38">
        <f>VLOOKUP($A244,'2017Bathymetry'!$B$2:$D$582,3)/10000</f>
        <v>9.5615498999999993</v>
      </c>
      <c r="D244" s="38">
        <f>VLOOKUP($A244,Pre2017Bathymetry!$A$5:$C$689,2)/1000000</f>
        <v>12.7303</v>
      </c>
      <c r="E244" s="38">
        <f>VLOOKUP($A244,Pre2017Bathymetry!$A$5:$D$689,4)/10000</f>
        <v>10.065799999999999</v>
      </c>
      <c r="F244" s="39">
        <f t="shared" si="6"/>
        <v>0.81133531000000048</v>
      </c>
      <c r="G244" s="37">
        <f t="shared" si="7"/>
        <v>0.50425010000000015</v>
      </c>
    </row>
    <row r="245" spans="1:7" x14ac:dyDescent="0.3">
      <c r="A245">
        <f>'2017Bathymetry'!B483</f>
        <v>3611</v>
      </c>
      <c r="B245" s="38">
        <f>(VLOOKUP($A245,'2017Bathymetry'!$B$2:$D$582,2)-'2017Bathymetry'!$C$242)/1000000</f>
        <v>12.014855614</v>
      </c>
      <c r="C245" s="38">
        <f>VLOOKUP($A245,'2017Bathymetry'!$B$2:$D$582,3)/10000</f>
        <v>9.615006600000001</v>
      </c>
      <c r="D245" s="38">
        <f>VLOOKUP($A245,Pre2017Bathymetry!$A$5:$C$689,2)/1000000</f>
        <v>12.83122155</v>
      </c>
      <c r="E245" s="38">
        <f>VLOOKUP($A245,Pre2017Bathymetry!$A$5:$D$689,4)/10000</f>
        <v>10.118510000000001</v>
      </c>
      <c r="F245" s="39">
        <f t="shared" si="6"/>
        <v>0.8163659360000004</v>
      </c>
      <c r="G245" s="37">
        <f t="shared" si="7"/>
        <v>0.5035033999999996</v>
      </c>
    </row>
    <row r="246" spans="1:7" x14ac:dyDescent="0.3">
      <c r="A246">
        <f>'2017Bathymetry'!B484</f>
        <v>3612</v>
      </c>
      <c r="B246" s="38">
        <f>(VLOOKUP($A246,'2017Bathymetry'!$B$2:$D$582,2)-'2017Bathymetry'!$C$242)/1000000</f>
        <v>12.111269356999999</v>
      </c>
      <c r="C246" s="38">
        <f>VLOOKUP($A246,'2017Bathymetry'!$B$2:$D$582,3)/10000</f>
        <v>9.6747654999999995</v>
      </c>
      <c r="D246" s="38">
        <f>VLOOKUP($A246,Pre2017Bathymetry!$A$5:$C$689,2)/1000000</f>
        <v>12.932670199999999</v>
      </c>
      <c r="E246" s="38">
        <f>VLOOKUP($A246,Pre2017Bathymetry!$A$5:$D$689,4)/10000</f>
        <v>10.17122</v>
      </c>
      <c r="F246" s="39">
        <f t="shared" si="6"/>
        <v>0.82140084299999927</v>
      </c>
      <c r="G246" s="37">
        <f t="shared" si="7"/>
        <v>0.49645450000000046</v>
      </c>
    </row>
    <row r="247" spans="1:7" x14ac:dyDescent="0.3">
      <c r="A247">
        <f>'2017Bathymetry'!B485</f>
        <v>3613</v>
      </c>
      <c r="B247" s="38">
        <f>(VLOOKUP($A247,'2017Bathymetry'!$B$2:$D$582,2)-'2017Bathymetry'!$C$242)/1000000</f>
        <v>12.208409703999999</v>
      </c>
      <c r="C247" s="38">
        <f>VLOOKUP($A247,'2017Bathymetry'!$B$2:$D$582,3)/10000</f>
        <v>9.7545496000000007</v>
      </c>
      <c r="D247" s="38">
        <f>VLOOKUP($A247,Pre2017Bathymetry!$A$5:$C$689,2)/1000000</f>
        <v>13.03464595</v>
      </c>
      <c r="E247" s="38">
        <f>VLOOKUP($A247,Pre2017Bathymetry!$A$5:$D$689,4)/10000</f>
        <v>10.223930000000001</v>
      </c>
      <c r="F247" s="39">
        <f t="shared" si="6"/>
        <v>0.82623624600000056</v>
      </c>
      <c r="G247" s="37">
        <f t="shared" si="7"/>
        <v>0.46938040000000036</v>
      </c>
    </row>
    <row r="248" spans="1:7" x14ac:dyDescent="0.3">
      <c r="A248">
        <f>'2017Bathymetry'!B486</f>
        <v>3614</v>
      </c>
      <c r="B248" s="38">
        <f>(VLOOKUP($A248,'2017Bathymetry'!$B$2:$D$582,2)-'2017Bathymetry'!$C$242)/1000000</f>
        <v>12.306327945</v>
      </c>
      <c r="C248" s="38">
        <f>VLOOKUP($A248,'2017Bathymetry'!$B$2:$D$582,3)/10000</f>
        <v>9.8294566000000003</v>
      </c>
      <c r="D248" s="38">
        <f>VLOOKUP($A248,Pre2017Bathymetry!$A$5:$C$689,2)/1000000</f>
        <v>13.1371488</v>
      </c>
      <c r="E248" s="38">
        <f>VLOOKUP($A248,Pre2017Bathymetry!$A$5:$D$689,4)/10000</f>
        <v>10.276639999999999</v>
      </c>
      <c r="F248" s="39">
        <f t="shared" si="6"/>
        <v>0.83082085500000069</v>
      </c>
      <c r="G248" s="37">
        <f t="shared" si="7"/>
        <v>0.44718339999999834</v>
      </c>
    </row>
    <row r="249" spans="1:7" x14ac:dyDescent="0.3">
      <c r="A249">
        <f>'2017Bathymetry'!B487</f>
        <v>3615</v>
      </c>
      <c r="B249" s="38">
        <f>(VLOOKUP($A249,'2017Bathymetry'!$B$2:$D$582,2)-'2017Bathymetry'!$C$242)/1000000</f>
        <v>12.405027985</v>
      </c>
      <c r="C249" s="38">
        <f>VLOOKUP($A249,'2017Bathymetry'!$B$2:$D$582,3)/10000</f>
        <v>9.9084330999999999</v>
      </c>
      <c r="D249" s="38">
        <f>VLOOKUP($A249,Pre2017Bathymetry!$A$5:$C$689,2)/1000000</f>
        <v>13.24017875</v>
      </c>
      <c r="E249" s="38">
        <f>VLOOKUP($A249,Pre2017Bathymetry!$A$5:$D$689,4)/10000</f>
        <v>10.32935</v>
      </c>
      <c r="F249" s="39">
        <f t="shared" si="6"/>
        <v>0.83515076499999985</v>
      </c>
      <c r="G249" s="37">
        <f t="shared" si="7"/>
        <v>0.42091689999999993</v>
      </c>
    </row>
    <row r="250" spans="1:7" x14ac:dyDescent="0.3">
      <c r="A250">
        <f>'2017Bathymetry'!B488</f>
        <v>3616</v>
      </c>
      <c r="B250" s="38">
        <f>(VLOOKUP($A250,'2017Bathymetry'!$B$2:$D$582,2)-'2017Bathymetry'!$C$242)/1000000</f>
        <v>12.504502107999999</v>
      </c>
      <c r="C250" s="38">
        <f>VLOOKUP($A250,'2017Bathymetry'!$B$2:$D$582,3)/10000</f>
        <v>9.9873418000000012</v>
      </c>
      <c r="D250" s="38">
        <f>VLOOKUP($A250,Pre2017Bathymetry!$A$5:$C$689,2)/1000000</f>
        <v>13.343735800000001</v>
      </c>
      <c r="E250" s="38">
        <f>VLOOKUP($A250,Pre2017Bathymetry!$A$5:$D$689,4)/10000</f>
        <v>10.382060000000001</v>
      </c>
      <c r="F250" s="39">
        <f t="shared" si="6"/>
        <v>0.83923369200000231</v>
      </c>
      <c r="G250" s="37">
        <f t="shared" si="7"/>
        <v>0.3947181999999998</v>
      </c>
    </row>
    <row r="251" spans="1:7" x14ac:dyDescent="0.3">
      <c r="A251">
        <f>'2017Bathymetry'!B489</f>
        <v>3617</v>
      </c>
      <c r="B251" s="38">
        <f>(VLOOKUP($A251,'2017Bathymetry'!$B$2:$D$582,2)-'2017Bathymetry'!$C$242)/1000000</f>
        <v>12.604800732999999</v>
      </c>
      <c r="C251" s="38">
        <f>VLOOKUP($A251,'2017Bathymetry'!$B$2:$D$582,3)/10000</f>
        <v>10.0714536</v>
      </c>
      <c r="D251" s="38">
        <f>VLOOKUP($A251,Pre2017Bathymetry!$A$5:$C$689,2)/1000000</f>
        <v>13.44781995</v>
      </c>
      <c r="E251" s="38">
        <f>VLOOKUP($A251,Pre2017Bathymetry!$A$5:$D$689,4)/10000</f>
        <v>10.43477</v>
      </c>
      <c r="F251" s="39">
        <f t="shared" si="6"/>
        <v>0.84301921700000015</v>
      </c>
      <c r="G251" s="37">
        <f t="shared" si="7"/>
        <v>0.36331640000000043</v>
      </c>
    </row>
    <row r="252" spans="1:7" x14ac:dyDescent="0.3">
      <c r="A252">
        <f>'2017Bathymetry'!B490</f>
        <v>3618</v>
      </c>
      <c r="B252" s="38">
        <f>(VLOOKUP($A252,'2017Bathymetry'!$B$2:$D$582,2)-'2017Bathymetry'!$C$242)/1000000</f>
        <v>12.705922826</v>
      </c>
      <c r="C252" s="38">
        <f>VLOOKUP($A252,'2017Bathymetry'!$B$2:$D$582,3)/10000</f>
        <v>10.154707399999999</v>
      </c>
      <c r="D252" s="38">
        <f>VLOOKUP($A252,Pre2017Bathymetry!$A$5:$C$689,2)/1000000</f>
        <v>13.552431199999999</v>
      </c>
      <c r="E252" s="38">
        <f>VLOOKUP($A252,Pre2017Bathymetry!$A$5:$D$689,4)/10000</f>
        <v>10.48748</v>
      </c>
      <c r="F252" s="39">
        <f t="shared" si="6"/>
        <v>0.84650837399999901</v>
      </c>
      <c r="G252" s="37">
        <f t="shared" si="7"/>
        <v>0.3327726000000002</v>
      </c>
    </row>
    <row r="253" spans="1:7" x14ac:dyDescent="0.3">
      <c r="A253">
        <f>'2017Bathymetry'!B491</f>
        <v>3619</v>
      </c>
      <c r="B253" s="38">
        <f>(VLOOKUP($A253,'2017Bathymetry'!$B$2:$D$582,2)-'2017Bathymetry'!$C$242)/1000000</f>
        <v>12.807867713</v>
      </c>
      <c r="C253" s="38">
        <f>VLOOKUP($A253,'2017Bathymetry'!$B$2:$D$582,3)/10000</f>
        <v>10.2373002</v>
      </c>
      <c r="D253" s="38">
        <f>VLOOKUP($A253,Pre2017Bathymetry!$A$5:$C$689,2)/1000000</f>
        <v>13.657569550000002</v>
      </c>
      <c r="E253" s="38">
        <f>VLOOKUP($A253,Pre2017Bathymetry!$A$5:$D$689,4)/10000</f>
        <v>10.540189999999999</v>
      </c>
      <c r="F253" s="39">
        <f t="shared" si="6"/>
        <v>0.84970183700000135</v>
      </c>
      <c r="G253" s="37">
        <f t="shared" si="7"/>
        <v>0.3028897999999991</v>
      </c>
    </row>
    <row r="254" spans="1:7" x14ac:dyDescent="0.3">
      <c r="A254">
        <f>'2017Bathymetry'!B492</f>
        <v>3620</v>
      </c>
      <c r="B254" s="38">
        <f>(VLOOKUP($A254,'2017Bathymetry'!$B$2:$D$582,2)-'2017Bathymetry'!$C$242)/1000000</f>
        <v>12.91061049</v>
      </c>
      <c r="C254" s="38">
        <f>VLOOKUP($A254,'2017Bathymetry'!$B$2:$D$582,3)/10000</f>
        <v>10.310099800000001</v>
      </c>
      <c r="D254" s="38">
        <f>VLOOKUP($A254,Pre2017Bathymetry!$A$5:$C$689,2)/1000000</f>
        <v>13.763235</v>
      </c>
      <c r="E254" s="38">
        <f>VLOOKUP($A254,Pre2017Bathymetry!$A$5:$D$689,4)/10000</f>
        <v>10.5929</v>
      </c>
      <c r="F254" s="39">
        <f t="shared" si="6"/>
        <v>0.85262451000000006</v>
      </c>
      <c r="G254" s="37">
        <f t="shared" si="7"/>
        <v>0.28280019999999872</v>
      </c>
    </row>
    <row r="255" spans="1:7" x14ac:dyDescent="0.3">
      <c r="A255">
        <f>'2017Bathymetry'!B493</f>
        <v>3621</v>
      </c>
      <c r="B255" s="38">
        <f>(VLOOKUP($A255,'2017Bathymetry'!$B$2:$D$582,2)-'2017Bathymetry'!$C$242)/1000000</f>
        <v>13.014089234</v>
      </c>
      <c r="C255" s="38">
        <f>VLOOKUP($A255,'2017Bathymetry'!$B$2:$D$582,3)/10000</f>
        <v>10.3835207</v>
      </c>
      <c r="D255" s="38">
        <f>VLOOKUP($A255,Pre2017Bathymetry!$A$5:$C$689,2)/1000000</f>
        <v>13.869467119999999</v>
      </c>
      <c r="E255" s="38">
        <f>VLOOKUP($A255,Pre2017Bathymetry!$A$5:$D$689,4)/10000</f>
        <v>10.653525</v>
      </c>
      <c r="F255" s="39">
        <f t="shared" si="6"/>
        <v>0.85537788599999942</v>
      </c>
      <c r="G255" s="37">
        <f t="shared" si="7"/>
        <v>0.27000430000000009</v>
      </c>
    </row>
    <row r="256" spans="1:7" x14ac:dyDescent="0.3">
      <c r="A256">
        <f>'2017Bathymetry'!B494</f>
        <v>3622</v>
      </c>
      <c r="B256" s="38">
        <f>(VLOOKUP($A256,'2017Bathymetry'!$B$2:$D$582,2)-'2017Bathymetry'!$C$242)/1000000</f>
        <v>13.118260577999999</v>
      </c>
      <c r="C256" s="38">
        <f>VLOOKUP($A256,'2017Bathymetry'!$B$2:$D$582,3)/10000</f>
        <v>10.450649400000001</v>
      </c>
      <c r="D256" s="38">
        <f>VLOOKUP($A256,Pre2017Bathymetry!$A$5:$C$689,2)/1000000</f>
        <v>13.9763055</v>
      </c>
      <c r="E256" s="38">
        <f>VLOOKUP($A256,Pre2017Bathymetry!$A$5:$D$689,4)/10000</f>
        <v>10.71415</v>
      </c>
      <c r="F256" s="39">
        <f t="shared" si="6"/>
        <v>0.85804492200000126</v>
      </c>
      <c r="G256" s="37">
        <f t="shared" si="7"/>
        <v>0.26350059999999864</v>
      </c>
    </row>
    <row r="257" spans="1:7" x14ac:dyDescent="0.3">
      <c r="A257">
        <f>'2017Bathymetry'!B495</f>
        <v>3623</v>
      </c>
      <c r="B257" s="38">
        <f>(VLOOKUP($A257,'2017Bathymetry'!$B$2:$D$582,2)-'2017Bathymetry'!$C$242)/1000000</f>
        <v>13.223104522</v>
      </c>
      <c r="C257" s="38">
        <f>VLOOKUP($A257,'2017Bathymetry'!$B$2:$D$582,3)/10000</f>
        <v>10.5177516</v>
      </c>
      <c r="D257" s="38">
        <f>VLOOKUP($A257,Pre2017Bathymetry!$A$5:$C$689,2)/1000000</f>
        <v>14.083750119999999</v>
      </c>
      <c r="E257" s="38">
        <f>VLOOKUP($A257,Pre2017Bathymetry!$A$5:$D$689,4)/10000</f>
        <v>10.774775</v>
      </c>
      <c r="F257" s="39">
        <f t="shared" si="6"/>
        <v>0.86064559799999962</v>
      </c>
      <c r="G257" s="37">
        <f t="shared" si="7"/>
        <v>0.25702339999999957</v>
      </c>
    </row>
    <row r="258" spans="1:7" x14ac:dyDescent="0.3">
      <c r="A258">
        <f>'2017Bathymetry'!B496</f>
        <v>3624</v>
      </c>
      <c r="B258" s="38">
        <f>(VLOOKUP($A258,'2017Bathymetry'!$B$2:$D$582,2)-'2017Bathymetry'!$C$242)/1000000</f>
        <v>13.328609697999999</v>
      </c>
      <c r="C258" s="38">
        <f>VLOOKUP($A258,'2017Bathymetry'!$B$2:$D$582,3)/10000</f>
        <v>10.583231899999999</v>
      </c>
      <c r="D258" s="38">
        <f>VLOOKUP($A258,Pre2017Bathymetry!$A$5:$C$689,2)/1000000</f>
        <v>14.191801</v>
      </c>
      <c r="E258" s="38">
        <f>VLOOKUP($A258,Pre2017Bathymetry!$A$5:$D$689,4)/10000</f>
        <v>10.8354</v>
      </c>
      <c r="F258" s="39">
        <f t="shared" si="6"/>
        <v>0.8631913020000006</v>
      </c>
      <c r="G258" s="37">
        <f t="shared" si="7"/>
        <v>0.25216810000000045</v>
      </c>
    </row>
    <row r="259" spans="1:7" x14ac:dyDescent="0.3">
      <c r="A259">
        <f>'2017Bathymetry'!B497</f>
        <v>3625</v>
      </c>
      <c r="B259" s="38">
        <f>(VLOOKUP($A259,'2017Bathymetry'!$B$2:$D$582,2)-'2017Bathymetry'!$C$242)/1000000</f>
        <v>13.434782389999999</v>
      </c>
      <c r="C259" s="38">
        <f>VLOOKUP($A259,'2017Bathymetry'!$B$2:$D$582,3)/10000</f>
        <v>10.651973099999999</v>
      </c>
      <c r="D259" s="38">
        <f>VLOOKUP($A259,Pre2017Bathymetry!$A$5:$C$689,2)/1000000</f>
        <v>14.30045812</v>
      </c>
      <c r="E259" s="38">
        <f>VLOOKUP($A259,Pre2017Bathymetry!$A$5:$D$689,4)/10000</f>
        <v>10.896025</v>
      </c>
      <c r="F259" s="39">
        <f t="shared" si="6"/>
        <v>0.86567573000000131</v>
      </c>
      <c r="G259" s="37">
        <f t="shared" si="7"/>
        <v>0.24405190000000054</v>
      </c>
    </row>
    <row r="260" spans="1:7" x14ac:dyDescent="0.3">
      <c r="A260">
        <f>'2017Bathymetry'!B498</f>
        <v>3626</v>
      </c>
      <c r="B260" s="38">
        <f>(VLOOKUP($A260,'2017Bathymetry'!$B$2:$D$582,2)-'2017Bathymetry'!$C$242)/1000000</f>
        <v>13.541649511999999</v>
      </c>
      <c r="C260" s="38">
        <f>VLOOKUP($A260,'2017Bathymetry'!$B$2:$D$582,3)/10000</f>
        <v>10.7207776</v>
      </c>
      <c r="D260" s="38">
        <f>VLOOKUP($A260,Pre2017Bathymetry!$A$5:$C$689,2)/1000000</f>
        <v>14.4097215</v>
      </c>
      <c r="E260" s="38">
        <f>VLOOKUP($A260,Pre2017Bathymetry!$A$5:$D$689,4)/10000</f>
        <v>10.95665</v>
      </c>
      <c r="F260" s="39">
        <f t="shared" si="6"/>
        <v>0.86807198800000052</v>
      </c>
      <c r="G260" s="37">
        <f t="shared" si="7"/>
        <v>0.23587239999999987</v>
      </c>
    </row>
    <row r="261" spans="1:7" x14ac:dyDescent="0.3">
      <c r="A261">
        <f>'2017Bathymetry'!B499</f>
        <v>3627</v>
      </c>
      <c r="B261" s="38">
        <f>(VLOOKUP($A261,'2017Bathymetry'!$B$2:$D$582,2)-'2017Bathymetry'!$C$242)/1000000</f>
        <v>13.649187888</v>
      </c>
      <c r="C261" s="38">
        <f>VLOOKUP($A261,'2017Bathymetry'!$B$2:$D$582,3)/10000</f>
        <v>10.7875823</v>
      </c>
      <c r="D261" s="38">
        <f>VLOOKUP($A261,Pre2017Bathymetry!$A$5:$C$689,2)/1000000</f>
        <v>14.519591119999999</v>
      </c>
      <c r="E261" s="38">
        <f>VLOOKUP($A261,Pre2017Bathymetry!$A$5:$D$689,4)/10000</f>
        <v>11.017275</v>
      </c>
      <c r="F261" s="39">
        <f t="shared" ref="F261:F324" si="8">D261-B261</f>
        <v>0.87040323199999925</v>
      </c>
      <c r="G261" s="37">
        <f t="shared" ref="G261:G324" si="9">E261-C261</f>
        <v>0.22969269999999931</v>
      </c>
    </row>
    <row r="262" spans="1:7" x14ac:dyDescent="0.3">
      <c r="A262">
        <f>'2017Bathymetry'!B500</f>
        <v>3628</v>
      </c>
      <c r="B262" s="38">
        <f>(VLOOKUP($A262,'2017Bathymetry'!$B$2:$D$582,2)-'2017Bathymetry'!$C$242)/1000000</f>
        <v>13.757405468999998</v>
      </c>
      <c r="C262" s="38">
        <f>VLOOKUP($A262,'2017Bathymetry'!$B$2:$D$582,3)/10000</f>
        <v>10.8556445</v>
      </c>
      <c r="D262" s="38">
        <f>VLOOKUP($A262,Pre2017Bathymetry!$A$5:$C$689,2)/1000000</f>
        <v>14.630067</v>
      </c>
      <c r="E262" s="38">
        <f>VLOOKUP($A262,Pre2017Bathymetry!$A$5:$D$689,4)/10000</f>
        <v>11.0779</v>
      </c>
      <c r="F262" s="39">
        <f t="shared" si="8"/>
        <v>0.8726615310000021</v>
      </c>
      <c r="G262" s="37">
        <f t="shared" si="9"/>
        <v>0.22225549999999927</v>
      </c>
    </row>
    <row r="263" spans="1:7" x14ac:dyDescent="0.3">
      <c r="A263">
        <f>'2017Bathymetry'!B501</f>
        <v>3629</v>
      </c>
      <c r="B263" s="38">
        <f>(VLOOKUP($A263,'2017Bathymetry'!$B$2:$D$582,2)-'2017Bathymetry'!$C$242)/1000000</f>
        <v>13.866295721999998</v>
      </c>
      <c r="C263" s="38">
        <f>VLOOKUP($A263,'2017Bathymetry'!$B$2:$D$582,3)/10000</f>
        <v>10.9227323</v>
      </c>
      <c r="D263" s="38">
        <f>VLOOKUP($A263,Pre2017Bathymetry!$A$5:$C$689,2)/1000000</f>
        <v>14.741149119999999</v>
      </c>
      <c r="E263" s="38">
        <f>VLOOKUP($A263,Pre2017Bathymetry!$A$5:$D$689,4)/10000</f>
        <v>11.138525</v>
      </c>
      <c r="F263" s="39">
        <f t="shared" si="8"/>
        <v>0.87485339800000084</v>
      </c>
      <c r="G263" s="37">
        <f t="shared" si="9"/>
        <v>0.21579269999999973</v>
      </c>
    </row>
    <row r="264" spans="1:7" x14ac:dyDescent="0.3">
      <c r="A264">
        <f>'2017Bathymetry'!B502</f>
        <v>3630</v>
      </c>
      <c r="B264" s="38">
        <f>(VLOOKUP($A264,'2017Bathymetry'!$B$2:$D$582,2)-'2017Bathymetry'!$C$242)/1000000</f>
        <v>13.975852462999999</v>
      </c>
      <c r="C264" s="38">
        <f>VLOOKUP($A264,'2017Bathymetry'!$B$2:$D$582,3)/10000</f>
        <v>10.9888303</v>
      </c>
      <c r="D264" s="38">
        <f>VLOOKUP($A264,Pre2017Bathymetry!$A$5:$C$689,2)/1000000</f>
        <v>14.8528375</v>
      </c>
      <c r="E264" s="38">
        <f>VLOOKUP($A264,Pre2017Bathymetry!$A$5:$D$689,4)/10000</f>
        <v>11.199149999999999</v>
      </c>
      <c r="F264" s="39">
        <f t="shared" si="8"/>
        <v>0.87698503700000074</v>
      </c>
      <c r="G264" s="37">
        <f t="shared" si="9"/>
        <v>0.21031969999999944</v>
      </c>
    </row>
    <row r="265" spans="1:7" x14ac:dyDescent="0.3">
      <c r="A265">
        <f>'2017Bathymetry'!B503</f>
        <v>3631</v>
      </c>
      <c r="B265" s="38">
        <f>(VLOOKUP($A265,'2017Bathymetry'!$B$2:$D$582,2)-'2017Bathymetry'!$C$242)/1000000</f>
        <v>14.08607033</v>
      </c>
      <c r="C265" s="38">
        <f>VLOOKUP($A265,'2017Bathymetry'!$B$2:$D$582,3)/10000</f>
        <v>11.055881900000001</v>
      </c>
      <c r="D265" s="38">
        <f>VLOOKUP($A265,Pre2017Bathymetry!$A$5:$C$689,2)/1000000</f>
        <v>14.96513212</v>
      </c>
      <c r="E265" s="38">
        <f>VLOOKUP($A265,Pre2017Bathymetry!$A$5:$D$689,4)/10000</f>
        <v>11.259774999999999</v>
      </c>
      <c r="F265" s="39">
        <f t="shared" si="8"/>
        <v>0.87906178999999973</v>
      </c>
      <c r="G265" s="37">
        <f t="shared" si="9"/>
        <v>0.20389309999999838</v>
      </c>
    </row>
    <row r="266" spans="1:7" x14ac:dyDescent="0.3">
      <c r="A266">
        <f>'2017Bathymetry'!B504</f>
        <v>3632</v>
      </c>
      <c r="B266" s="38">
        <f>(VLOOKUP($A266,'2017Bathymetry'!$B$2:$D$582,2)-'2017Bathymetry'!$C$242)/1000000</f>
        <v>14.196971749999999</v>
      </c>
      <c r="C266" s="38">
        <f>VLOOKUP($A266,'2017Bathymetry'!$B$2:$D$582,3)/10000</f>
        <v>11.1249188</v>
      </c>
      <c r="D266" s="38">
        <f>VLOOKUP($A266,Pre2017Bathymetry!$A$5:$C$689,2)/1000000</f>
        <v>15.078033</v>
      </c>
      <c r="E266" s="38">
        <f>VLOOKUP($A266,Pre2017Bathymetry!$A$5:$D$689,4)/10000</f>
        <v>11.320399999999999</v>
      </c>
      <c r="F266" s="39">
        <f t="shared" si="8"/>
        <v>0.88106125000000013</v>
      </c>
      <c r="G266" s="37">
        <f t="shared" si="9"/>
        <v>0.19548119999999969</v>
      </c>
    </row>
    <row r="267" spans="1:7" x14ac:dyDescent="0.3">
      <c r="A267">
        <f>'2017Bathymetry'!B505</f>
        <v>3633</v>
      </c>
      <c r="B267" s="38">
        <f>(VLOOKUP($A267,'2017Bathymetry'!$B$2:$D$582,2)-'2017Bathymetry'!$C$242)/1000000</f>
        <v>14.308576115000001</v>
      </c>
      <c r="C267" s="38">
        <f>VLOOKUP($A267,'2017Bathymetry'!$B$2:$D$582,3)/10000</f>
        <v>11.197155199999999</v>
      </c>
      <c r="D267" s="38">
        <f>VLOOKUP($A267,Pre2017Bathymetry!$A$5:$C$689,2)/1000000</f>
        <v>15.191540119999999</v>
      </c>
      <c r="E267" s="38">
        <f>VLOOKUP($A267,Pre2017Bathymetry!$A$5:$D$689,4)/10000</f>
        <v>11.381024999999999</v>
      </c>
      <c r="F267" s="39">
        <f t="shared" si="8"/>
        <v>0.88296400499999805</v>
      </c>
      <c r="G267" s="37">
        <f t="shared" si="9"/>
        <v>0.18386980000000008</v>
      </c>
    </row>
    <row r="268" spans="1:7" x14ac:dyDescent="0.3">
      <c r="A268">
        <f>'2017Bathymetry'!B506</f>
        <v>3634</v>
      </c>
      <c r="B268" s="38">
        <f>(VLOOKUP($A268,'2017Bathymetry'!$B$2:$D$582,2)-'2017Bathymetry'!$C$242)/1000000</f>
        <v>14.420937780999999</v>
      </c>
      <c r="C268" s="38">
        <f>VLOOKUP($A268,'2017Bathymetry'!$B$2:$D$582,3)/10000</f>
        <v>11.2760044</v>
      </c>
      <c r="D268" s="38">
        <f>VLOOKUP($A268,Pre2017Bathymetry!$A$5:$C$689,2)/1000000</f>
        <v>15.3056535</v>
      </c>
      <c r="E268" s="38">
        <f>VLOOKUP($A268,Pre2017Bathymetry!$A$5:$D$689,4)/10000</f>
        <v>11.441649999999999</v>
      </c>
      <c r="F268" s="39">
        <f t="shared" si="8"/>
        <v>0.88471571900000079</v>
      </c>
      <c r="G268" s="37">
        <f t="shared" si="9"/>
        <v>0.1656455999999995</v>
      </c>
    </row>
    <row r="269" spans="1:7" x14ac:dyDescent="0.3">
      <c r="A269">
        <f>'2017Bathymetry'!B507</f>
        <v>3635</v>
      </c>
      <c r="B269" s="38">
        <f>(VLOOKUP($A269,'2017Bathymetry'!$B$2:$D$582,2)-'2017Bathymetry'!$C$242)/1000000</f>
        <v>14.534088979</v>
      </c>
      <c r="C269" s="38">
        <f>VLOOKUP($A269,'2017Bathymetry'!$B$2:$D$582,3)/10000</f>
        <v>11.3530423</v>
      </c>
      <c r="D269" s="38">
        <f>VLOOKUP($A269,Pre2017Bathymetry!$A$5:$C$689,2)/1000000</f>
        <v>15.420373119999999</v>
      </c>
      <c r="E269" s="38">
        <f>VLOOKUP($A269,Pre2017Bathymetry!$A$5:$D$689,4)/10000</f>
        <v>11.502274999999999</v>
      </c>
      <c r="F269" s="39">
        <f t="shared" si="8"/>
        <v>0.88628414099999908</v>
      </c>
      <c r="G269" s="37">
        <f t="shared" si="9"/>
        <v>0.14923269999999889</v>
      </c>
    </row>
    <row r="270" spans="1:7" x14ac:dyDescent="0.3">
      <c r="A270">
        <f>'2017Bathymetry'!B508</f>
        <v>3636</v>
      </c>
      <c r="B270" s="38">
        <f>(VLOOKUP($A270,'2017Bathymetry'!$B$2:$D$582,2)-'2017Bathymetry'!$C$242)/1000000</f>
        <v>14.647961862999999</v>
      </c>
      <c r="C270" s="38">
        <f>VLOOKUP($A270,'2017Bathymetry'!$B$2:$D$582,3)/10000</f>
        <v>11.421349000000001</v>
      </c>
      <c r="D270" s="38">
        <f>VLOOKUP($A270,Pre2017Bathymetry!$A$5:$C$689,2)/1000000</f>
        <v>15.535698999999999</v>
      </c>
      <c r="E270" s="38">
        <f>VLOOKUP($A270,Pre2017Bathymetry!$A$5:$D$689,4)/10000</f>
        <v>11.562900000000001</v>
      </c>
      <c r="F270" s="39">
        <f t="shared" si="8"/>
        <v>0.88773713700000023</v>
      </c>
      <c r="G270" s="37">
        <f t="shared" si="9"/>
        <v>0.14155099999999976</v>
      </c>
    </row>
    <row r="271" spans="1:7" x14ac:dyDescent="0.3">
      <c r="A271">
        <f>'2017Bathymetry'!B509</f>
        <v>3637</v>
      </c>
      <c r="B271" s="38">
        <f>(VLOOKUP($A271,'2017Bathymetry'!$B$2:$D$582,2)-'2017Bathymetry'!$C$242)/1000000</f>
        <v>14.762497963</v>
      </c>
      <c r="C271" s="38">
        <f>VLOOKUP($A271,'2017Bathymetry'!$B$2:$D$582,3)/10000</f>
        <v>11.486314500000001</v>
      </c>
      <c r="D271" s="38">
        <f>VLOOKUP($A271,Pre2017Bathymetry!$A$5:$C$689,2)/1000000</f>
        <v>15.651631119999999</v>
      </c>
      <c r="E271" s="38">
        <f>VLOOKUP($A271,Pre2017Bathymetry!$A$5:$D$689,4)/10000</f>
        <v>11.623525000000001</v>
      </c>
      <c r="F271" s="39">
        <f t="shared" si="8"/>
        <v>0.88913315699999984</v>
      </c>
      <c r="G271" s="37">
        <f t="shared" si="9"/>
        <v>0.13721050000000012</v>
      </c>
    </row>
    <row r="272" spans="1:7" x14ac:dyDescent="0.3">
      <c r="A272">
        <f>'2017Bathymetry'!B510</f>
        <v>3638</v>
      </c>
      <c r="B272" s="38">
        <f>(VLOOKUP($A272,'2017Bathymetry'!$B$2:$D$582,2)-'2017Bathymetry'!$C$242)/1000000</f>
        <v>14.877682521000001</v>
      </c>
      <c r="C272" s="38">
        <f>VLOOKUP($A272,'2017Bathymetry'!$B$2:$D$582,3)/10000</f>
        <v>11.5510511</v>
      </c>
      <c r="D272" s="38">
        <f>VLOOKUP($A272,Pre2017Bathymetry!$A$5:$C$689,2)/1000000</f>
        <v>15.768169500000001</v>
      </c>
      <c r="E272" s="38">
        <f>VLOOKUP($A272,Pre2017Bathymetry!$A$5:$D$689,4)/10000</f>
        <v>11.684150000000001</v>
      </c>
      <c r="F272" s="39">
        <f t="shared" si="8"/>
        <v>0.89048697900000029</v>
      </c>
      <c r="G272" s="37">
        <f t="shared" si="9"/>
        <v>0.13309890000000024</v>
      </c>
    </row>
    <row r="273" spans="1:7" x14ac:dyDescent="0.3">
      <c r="A273">
        <f>'2017Bathymetry'!B511</f>
        <v>3639</v>
      </c>
      <c r="B273" s="38">
        <f>(VLOOKUP($A273,'2017Bathymetry'!$B$2:$D$582,2)-'2017Bathymetry'!$C$242)/1000000</f>
        <v>14.993508013</v>
      </c>
      <c r="C273" s="38">
        <f>VLOOKUP($A273,'2017Bathymetry'!$B$2:$D$582,3)/10000</f>
        <v>11.614231</v>
      </c>
      <c r="D273" s="38">
        <f>VLOOKUP($A273,Pre2017Bathymetry!$A$5:$C$689,2)/1000000</f>
        <v>15.885314119999999</v>
      </c>
      <c r="E273" s="38">
        <f>VLOOKUP($A273,Pre2017Bathymetry!$A$5:$D$689,4)/10000</f>
        <v>11.744775000000001</v>
      </c>
      <c r="F273" s="39">
        <f t="shared" si="8"/>
        <v>0.89180610699999896</v>
      </c>
      <c r="G273" s="37">
        <f t="shared" si="9"/>
        <v>0.13054400000000044</v>
      </c>
    </row>
    <row r="274" spans="1:7" x14ac:dyDescent="0.3">
      <c r="A274">
        <f>'2017Bathymetry'!B512</f>
        <v>3640</v>
      </c>
      <c r="B274" s="38">
        <f>(VLOOKUP($A274,'2017Bathymetry'!$B$2:$D$582,2)-'2017Bathymetry'!$C$242)/1000000</f>
        <v>15.109966719000001</v>
      </c>
      <c r="C274" s="38">
        <f>VLOOKUP($A274,'2017Bathymetry'!$B$2:$D$582,3)/10000</f>
        <v>11.6778607</v>
      </c>
      <c r="D274" s="38">
        <f>VLOOKUP($A274,Pre2017Bathymetry!$A$5:$C$689,2)/1000000</f>
        <v>16.003064999999999</v>
      </c>
      <c r="E274" s="38">
        <f>VLOOKUP($A274,Pre2017Bathymetry!$A$5:$D$689,4)/10000</f>
        <v>11.805400000000001</v>
      </c>
      <c r="F274" s="39">
        <f t="shared" si="8"/>
        <v>0.89309828099999855</v>
      </c>
      <c r="G274" s="37">
        <f t="shared" si="9"/>
        <v>0.12753930000000047</v>
      </c>
    </row>
    <row r="275" spans="1:7" x14ac:dyDescent="0.3">
      <c r="A275">
        <f>'2017Bathymetry'!B513</f>
        <v>3641</v>
      </c>
      <c r="B275" s="38">
        <f>(VLOOKUP($A275,'2017Bathymetry'!$B$2:$D$582,2)-'2017Bathymetry'!$C$242)/1000000</f>
        <v>15.227065658999997</v>
      </c>
      <c r="C275" s="38">
        <f>VLOOKUP($A275,'2017Bathymetry'!$B$2:$D$582,3)/10000</f>
        <v>11.7418193</v>
      </c>
      <c r="D275" s="38">
        <f>VLOOKUP($A275,Pre2017Bathymetry!$A$5:$C$689,2)/1000000</f>
        <v>16.121440119999999</v>
      </c>
      <c r="E275" s="38">
        <f>VLOOKUP($A275,Pre2017Bathymetry!$A$5:$D$689,4)/10000</f>
        <v>11.869624999999999</v>
      </c>
      <c r="F275" s="39">
        <f t="shared" si="8"/>
        <v>0.89437446100000173</v>
      </c>
      <c r="G275" s="37">
        <f t="shared" si="9"/>
        <v>0.12780569999999969</v>
      </c>
    </row>
    <row r="276" spans="1:7" x14ac:dyDescent="0.3">
      <c r="A276">
        <f>'2017Bathymetry'!B514</f>
        <v>3642</v>
      </c>
      <c r="B276" s="38">
        <f>(VLOOKUP($A276,'2017Bathymetry'!$B$2:$D$582,2)-'2017Bathymetry'!$C$242)/1000000</f>
        <v>15.344795520999998</v>
      </c>
      <c r="C276" s="38">
        <f>VLOOKUP($A276,'2017Bathymetry'!$B$2:$D$582,3)/10000</f>
        <v>11.8041657</v>
      </c>
      <c r="D276" s="38">
        <f>VLOOKUP($A276,Pre2017Bathymetry!$A$5:$C$689,2)/1000000</f>
        <v>16.240457500000002</v>
      </c>
      <c r="E276" s="38">
        <f>VLOOKUP($A276,Pre2017Bathymetry!$A$5:$D$689,4)/10000</f>
        <v>11.93385</v>
      </c>
      <c r="F276" s="39">
        <f t="shared" si="8"/>
        <v>0.89566197900000333</v>
      </c>
      <c r="G276" s="37">
        <f t="shared" si="9"/>
        <v>0.1296842999999992</v>
      </c>
    </row>
    <row r="277" spans="1:7" x14ac:dyDescent="0.3">
      <c r="A277">
        <f>'2017Bathymetry'!B515</f>
        <v>3643</v>
      </c>
      <c r="B277" s="38">
        <f>(VLOOKUP($A277,'2017Bathymetry'!$B$2:$D$582,2)-'2017Bathymetry'!$C$242)/1000000</f>
        <v>15.463143061</v>
      </c>
      <c r="C277" s="38">
        <f>VLOOKUP($A277,'2017Bathymetry'!$B$2:$D$582,3)/10000</f>
        <v>11.865655199999999</v>
      </c>
      <c r="D277" s="38">
        <f>VLOOKUP($A277,Pre2017Bathymetry!$A$5:$C$689,2)/1000000</f>
        <v>16.360117119999998</v>
      </c>
      <c r="E277" s="38">
        <f>VLOOKUP($A277,Pre2017Bathymetry!$A$5:$D$689,4)/10000</f>
        <v>11.998075</v>
      </c>
      <c r="F277" s="39">
        <f t="shared" si="8"/>
        <v>0.89697405899999794</v>
      </c>
      <c r="G277" s="37">
        <f t="shared" si="9"/>
        <v>0.13241980000000098</v>
      </c>
    </row>
    <row r="278" spans="1:7" x14ac:dyDescent="0.3">
      <c r="A278">
        <f>'2017Bathymetry'!B516</f>
        <v>3644</v>
      </c>
      <c r="B278" s="38">
        <f>(VLOOKUP($A278,'2017Bathymetry'!$B$2:$D$582,2)-'2017Bathymetry'!$C$242)/1000000</f>
        <v>15.582111399999999</v>
      </c>
      <c r="C278" s="38">
        <f>VLOOKUP($A278,'2017Bathymetry'!$B$2:$D$582,3)/10000</f>
        <v>11.9286504</v>
      </c>
      <c r="D278" s="38">
        <f>VLOOKUP($A278,Pre2017Bathymetry!$A$5:$C$689,2)/1000000</f>
        <v>16.480419000000001</v>
      </c>
      <c r="E278" s="38">
        <f>VLOOKUP($A278,Pre2017Bathymetry!$A$5:$D$689,4)/10000</f>
        <v>12.0623</v>
      </c>
      <c r="F278" s="39">
        <f t="shared" si="8"/>
        <v>0.89830760000000254</v>
      </c>
      <c r="G278" s="37">
        <f t="shared" si="9"/>
        <v>0.13364960000000004</v>
      </c>
    </row>
    <row r="279" spans="1:7" x14ac:dyDescent="0.3">
      <c r="A279">
        <f>'2017Bathymetry'!B517</f>
        <v>3645</v>
      </c>
      <c r="B279" s="38">
        <f>(VLOOKUP($A279,'2017Bathymetry'!$B$2:$D$582,2)-'2017Bathymetry'!$C$242)/1000000</f>
        <v>15.701718550999999</v>
      </c>
      <c r="C279" s="38">
        <f>VLOOKUP($A279,'2017Bathymetry'!$B$2:$D$582,3)/10000</f>
        <v>11.992884800000001</v>
      </c>
      <c r="D279" s="38">
        <f>VLOOKUP($A279,Pre2017Bathymetry!$A$5:$C$689,2)/1000000</f>
        <v>16.601363119999998</v>
      </c>
      <c r="E279" s="38">
        <f>VLOOKUP($A279,Pre2017Bathymetry!$A$5:$D$689,4)/10000</f>
        <v>12.126525000000001</v>
      </c>
      <c r="F279" s="39">
        <f t="shared" si="8"/>
        <v>0.89964456899999945</v>
      </c>
      <c r="G279" s="37">
        <f t="shared" si="9"/>
        <v>0.13364020000000032</v>
      </c>
    </row>
    <row r="280" spans="1:7" x14ac:dyDescent="0.3">
      <c r="A280">
        <f>'2017Bathymetry'!B518</f>
        <v>3646</v>
      </c>
      <c r="B280" s="38">
        <f>(VLOOKUP($A280,'2017Bathymetry'!$B$2:$D$582,2)-'2017Bathymetry'!$C$242)/1000000</f>
        <v>15.821968289000001</v>
      </c>
      <c r="C280" s="38">
        <f>VLOOKUP($A280,'2017Bathymetry'!$B$2:$D$582,3)/10000</f>
        <v>12.057369700000001</v>
      </c>
      <c r="D280" s="38">
        <f>VLOOKUP($A280,Pre2017Bathymetry!$A$5:$C$689,2)/1000000</f>
        <v>16.722949499999999</v>
      </c>
      <c r="E280" s="38">
        <f>VLOOKUP($A280,Pre2017Bathymetry!$A$5:$D$689,4)/10000</f>
        <v>12.19075</v>
      </c>
      <c r="F280" s="39">
        <f t="shared" si="8"/>
        <v>0.90098121099999773</v>
      </c>
      <c r="G280" s="37">
        <f t="shared" si="9"/>
        <v>0.1333802999999989</v>
      </c>
    </row>
    <row r="281" spans="1:7" x14ac:dyDescent="0.3">
      <c r="A281">
        <f>'2017Bathymetry'!B519</f>
        <v>3647</v>
      </c>
      <c r="B281" s="38">
        <f>(VLOOKUP($A281,'2017Bathymetry'!$B$2:$D$582,2)-'2017Bathymetry'!$C$242)/1000000</f>
        <v>15.942862401000001</v>
      </c>
      <c r="C281" s="38">
        <f>VLOOKUP($A281,'2017Bathymetry'!$B$2:$D$582,3)/10000</f>
        <v>12.1218273</v>
      </c>
      <c r="D281" s="38">
        <f>VLOOKUP($A281,Pre2017Bathymetry!$A$5:$C$689,2)/1000000</f>
        <v>16.84517812</v>
      </c>
      <c r="E281" s="38">
        <f>VLOOKUP($A281,Pre2017Bathymetry!$A$5:$D$689,4)/10000</f>
        <v>12.254975</v>
      </c>
      <c r="F281" s="39">
        <f t="shared" si="8"/>
        <v>0.90231571899999885</v>
      </c>
      <c r="G281" s="37">
        <f t="shared" si="9"/>
        <v>0.13314770000000031</v>
      </c>
    </row>
    <row r="282" spans="1:7" x14ac:dyDescent="0.3">
      <c r="A282">
        <f>'2017Bathymetry'!B520</f>
        <v>3648</v>
      </c>
      <c r="B282" s="38">
        <f>(VLOOKUP($A282,'2017Bathymetry'!$B$2:$D$582,2)-'2017Bathymetry'!$C$242)/1000000</f>
        <v>16.064402780999998</v>
      </c>
      <c r="C282" s="38">
        <f>VLOOKUP($A282,'2017Bathymetry'!$B$2:$D$582,3)/10000</f>
        <v>12.1863835</v>
      </c>
      <c r="D282" s="38">
        <f>VLOOKUP($A282,Pre2017Bathymetry!$A$5:$C$689,2)/1000000</f>
        <v>16.968049000000001</v>
      </c>
      <c r="E282" s="38">
        <f>VLOOKUP($A282,Pre2017Bathymetry!$A$5:$D$689,4)/10000</f>
        <v>12.3192</v>
      </c>
      <c r="F282" s="39">
        <f t="shared" si="8"/>
        <v>0.9036462190000023</v>
      </c>
      <c r="G282" s="37">
        <f t="shared" si="9"/>
        <v>0.13281650000000056</v>
      </c>
    </row>
    <row r="283" spans="1:7" x14ac:dyDescent="0.3">
      <c r="A283">
        <f>'2017Bathymetry'!B521</f>
        <v>3649</v>
      </c>
      <c r="B283" s="38">
        <f>(VLOOKUP($A283,'2017Bathymetry'!$B$2:$D$582,2)-'2017Bathymetry'!$C$242)/1000000</f>
        <v>16.186586863999999</v>
      </c>
      <c r="C283" s="38">
        <f>VLOOKUP($A283,'2017Bathymetry'!$B$2:$D$582,3)/10000</f>
        <v>12.250752</v>
      </c>
      <c r="D283" s="38">
        <f>VLOOKUP($A283,Pre2017Bathymetry!$A$5:$C$689,2)/1000000</f>
        <v>17.091562120000003</v>
      </c>
      <c r="E283" s="38">
        <f>VLOOKUP($A283,Pre2017Bathymetry!$A$5:$D$689,4)/10000</f>
        <v>12.383425000000001</v>
      </c>
      <c r="F283" s="39">
        <f t="shared" si="8"/>
        <v>0.90497525600000372</v>
      </c>
      <c r="G283" s="37">
        <f t="shared" si="9"/>
        <v>0.13267300000000048</v>
      </c>
    </row>
    <row r="284" spans="1:7" x14ac:dyDescent="0.3">
      <c r="A284">
        <f>'2017Bathymetry'!B522</f>
        <v>3650</v>
      </c>
      <c r="B284" s="38">
        <f>(VLOOKUP($A284,'2017Bathymetry'!$B$2:$D$582,2)-'2017Bathymetry'!$C$242)/1000000</f>
        <v>16.309409785</v>
      </c>
      <c r="C284" s="38">
        <f>VLOOKUP($A284,'2017Bathymetry'!$B$2:$D$582,3)/10000</f>
        <v>12.313640100000001</v>
      </c>
      <c r="D284" s="38">
        <f>VLOOKUP($A284,Pre2017Bathymetry!$A$5:$C$689,2)/1000000</f>
        <v>17.2157175</v>
      </c>
      <c r="E284" s="38">
        <f>VLOOKUP($A284,Pre2017Bathymetry!$A$5:$D$689,4)/10000</f>
        <v>12.447649999999999</v>
      </c>
      <c r="F284" s="39">
        <f t="shared" si="8"/>
        <v>0.90630771500000051</v>
      </c>
      <c r="G284" s="37">
        <f t="shared" si="9"/>
        <v>0.13400989999999879</v>
      </c>
    </row>
    <row r="285" spans="1:7" x14ac:dyDescent="0.3">
      <c r="A285">
        <f>'2017Bathymetry'!B523</f>
        <v>3651</v>
      </c>
      <c r="B285" s="38">
        <f>(VLOOKUP($A285,'2017Bathymetry'!$B$2:$D$582,2)-'2017Bathymetry'!$C$242)/1000000</f>
        <v>16.432852664000002</v>
      </c>
      <c r="C285" s="38">
        <f>VLOOKUP($A285,'2017Bathymetry'!$B$2:$D$582,3)/10000</f>
        <v>12.375482399999999</v>
      </c>
      <c r="D285" s="38">
        <f>VLOOKUP($A285,Pre2017Bathymetry!$A$5:$C$689,2)/1000000</f>
        <v>17.340515120000003</v>
      </c>
      <c r="E285" s="38">
        <f>VLOOKUP($A285,Pre2017Bathymetry!$A$5:$D$689,4)/10000</f>
        <v>12.511875</v>
      </c>
      <c r="F285" s="39">
        <f t="shared" si="8"/>
        <v>0.90766245600000062</v>
      </c>
      <c r="G285" s="37">
        <f t="shared" si="9"/>
        <v>0.13639260000000064</v>
      </c>
    </row>
    <row r="286" spans="1:7" x14ac:dyDescent="0.3">
      <c r="A286">
        <f>'2017Bathymetry'!B524</f>
        <v>3652</v>
      </c>
      <c r="B286" s="38">
        <f>(VLOOKUP($A286,'2017Bathymetry'!$B$2:$D$582,2)-'2017Bathymetry'!$C$242)/1000000</f>
        <v>16.556921919000001</v>
      </c>
      <c r="C286" s="38">
        <f>VLOOKUP($A286,'2017Bathymetry'!$B$2:$D$582,3)/10000</f>
        <v>12.4389591</v>
      </c>
      <c r="D286" s="38">
        <f>VLOOKUP($A286,Pre2017Bathymetry!$A$5:$C$689,2)/1000000</f>
        <v>17.465955000000001</v>
      </c>
      <c r="E286" s="38">
        <f>VLOOKUP($A286,Pre2017Bathymetry!$A$5:$D$689,4)/10000</f>
        <v>12.5761</v>
      </c>
      <c r="F286" s="39">
        <f t="shared" si="8"/>
        <v>0.90903308100000046</v>
      </c>
      <c r="G286" s="37">
        <f t="shared" si="9"/>
        <v>0.13714090000000034</v>
      </c>
    </row>
    <row r="287" spans="1:7" x14ac:dyDescent="0.3">
      <c r="A287">
        <f>'2017Bathymetry'!B525</f>
        <v>3653</v>
      </c>
      <c r="B287" s="38">
        <f>(VLOOKUP($A287,'2017Bathymetry'!$B$2:$D$582,2)-'2017Bathymetry'!$C$242)/1000000</f>
        <v>16.681625785000001</v>
      </c>
      <c r="C287" s="38">
        <f>VLOOKUP($A287,'2017Bathymetry'!$B$2:$D$582,3)/10000</f>
        <v>12.502186999999999</v>
      </c>
      <c r="D287" s="38">
        <f>VLOOKUP($A287,Pre2017Bathymetry!$A$5:$C$689,2)/1000000</f>
        <v>17.592037120000001</v>
      </c>
      <c r="E287" s="38">
        <f>VLOOKUP($A287,Pre2017Bathymetry!$A$5:$D$689,4)/10000</f>
        <v>12.640325000000001</v>
      </c>
      <c r="F287" s="39">
        <f t="shared" si="8"/>
        <v>0.91041133499999916</v>
      </c>
      <c r="G287" s="37">
        <f t="shared" si="9"/>
        <v>0.13813800000000143</v>
      </c>
    </row>
    <row r="288" spans="1:7" x14ac:dyDescent="0.3">
      <c r="A288">
        <f>'2017Bathymetry'!B526</f>
        <v>3654</v>
      </c>
      <c r="B288" s="38">
        <f>(VLOOKUP($A288,'2017Bathymetry'!$B$2:$D$582,2)-'2017Bathymetry'!$C$242)/1000000</f>
        <v>16.806961057999999</v>
      </c>
      <c r="C288" s="38">
        <f>VLOOKUP($A288,'2017Bathymetry'!$B$2:$D$582,3)/10000</f>
        <v>12.565030499999999</v>
      </c>
      <c r="D288" s="38">
        <f>VLOOKUP($A288,Pre2017Bathymetry!$A$5:$C$689,2)/1000000</f>
        <v>17.718761499999999</v>
      </c>
      <c r="E288" s="38">
        <f>VLOOKUP($A288,Pre2017Bathymetry!$A$5:$D$689,4)/10000</f>
        <v>12.704549999999999</v>
      </c>
      <c r="F288" s="39">
        <f t="shared" si="8"/>
        <v>0.91180044200000054</v>
      </c>
      <c r="G288" s="37">
        <f t="shared" si="9"/>
        <v>0.13951950000000046</v>
      </c>
    </row>
    <row r="289" spans="1:7" x14ac:dyDescent="0.3">
      <c r="A289">
        <f>'2017Bathymetry'!B527</f>
        <v>3655</v>
      </c>
      <c r="B289" s="38">
        <f>(VLOOKUP($A289,'2017Bathymetry'!$B$2:$D$582,2)-'2017Bathymetry'!$C$242)/1000000</f>
        <v>16.932920963999997</v>
      </c>
      <c r="C289" s="38">
        <f>VLOOKUP($A289,'2017Bathymetry'!$B$2:$D$582,3)/10000</f>
        <v>12.627219800000001</v>
      </c>
      <c r="D289" s="38">
        <f>VLOOKUP($A289,Pre2017Bathymetry!$A$5:$C$689,2)/1000000</f>
        <v>17.846128119999999</v>
      </c>
      <c r="E289" s="38">
        <f>VLOOKUP($A289,Pre2017Bathymetry!$A$5:$D$689,4)/10000</f>
        <v>12.768775</v>
      </c>
      <c r="F289" s="39">
        <f t="shared" si="8"/>
        <v>0.91320715600000213</v>
      </c>
      <c r="G289" s="37">
        <f t="shared" si="9"/>
        <v>0.1415551999999991</v>
      </c>
    </row>
    <row r="290" spans="1:7" x14ac:dyDescent="0.3">
      <c r="A290">
        <f>'2017Bathymetry'!B528</f>
        <v>3656</v>
      </c>
      <c r="B290" s="38">
        <f>(VLOOKUP($A290,'2017Bathymetry'!$B$2:$D$582,2)-'2017Bathymetry'!$C$242)/1000000</f>
        <v>17.059501889</v>
      </c>
      <c r="C290" s="38">
        <f>VLOOKUP($A290,'2017Bathymetry'!$B$2:$D$582,3)/10000</f>
        <v>12.6894314</v>
      </c>
      <c r="D290" s="38">
        <f>VLOOKUP($A290,Pre2017Bathymetry!$A$5:$C$689,2)/1000000</f>
        <v>17.974136999999999</v>
      </c>
      <c r="E290" s="38">
        <f>VLOOKUP($A290,Pre2017Bathymetry!$A$5:$D$689,4)/10000</f>
        <v>12.833</v>
      </c>
      <c r="F290" s="39">
        <f t="shared" si="8"/>
        <v>0.91463511099999906</v>
      </c>
      <c r="G290" s="37">
        <f t="shared" si="9"/>
        <v>0.14356860000000005</v>
      </c>
    </row>
    <row r="291" spans="1:7" x14ac:dyDescent="0.3">
      <c r="A291">
        <f>'2017Bathymetry'!B529</f>
        <v>3657</v>
      </c>
      <c r="B291" s="38">
        <f>(VLOOKUP($A291,'2017Bathymetry'!$B$2:$D$582,2)-'2017Bathymetry'!$C$242)/1000000</f>
        <v>17.186704860999999</v>
      </c>
      <c r="C291" s="38">
        <f>VLOOKUP($A291,'2017Bathymetry'!$B$2:$D$582,3)/10000</f>
        <v>12.7518277</v>
      </c>
      <c r="D291" s="38">
        <f>VLOOKUP($A291,Pre2017Bathymetry!$A$5:$C$689,2)/1000000</f>
        <v>18.10278812</v>
      </c>
      <c r="E291" s="38">
        <f>VLOOKUP($A291,Pre2017Bathymetry!$A$5:$D$689,4)/10000</f>
        <v>12.897225000000001</v>
      </c>
      <c r="F291" s="39">
        <f t="shared" si="8"/>
        <v>0.91608325900000054</v>
      </c>
      <c r="G291" s="37">
        <f t="shared" si="9"/>
        <v>0.14539730000000084</v>
      </c>
    </row>
    <row r="292" spans="1:7" x14ac:dyDescent="0.3">
      <c r="A292">
        <f>'2017Bathymetry'!B530</f>
        <v>3658</v>
      </c>
      <c r="B292" s="38">
        <f>(VLOOKUP($A292,'2017Bathymetry'!$B$2:$D$582,2)-'2017Bathymetry'!$C$242)/1000000</f>
        <v>17.314539666000002</v>
      </c>
      <c r="C292" s="38">
        <f>VLOOKUP($A292,'2017Bathymetry'!$B$2:$D$582,3)/10000</f>
        <v>12.8152782</v>
      </c>
      <c r="D292" s="38">
        <f>VLOOKUP($A292,Pre2017Bathymetry!$A$5:$C$689,2)/1000000</f>
        <v>18.2320815</v>
      </c>
      <c r="E292" s="38">
        <f>VLOOKUP($A292,Pre2017Bathymetry!$A$5:$D$689,4)/10000</f>
        <v>12.961449999999999</v>
      </c>
      <c r="F292" s="39">
        <f t="shared" si="8"/>
        <v>0.91754183399999789</v>
      </c>
      <c r="G292" s="37">
        <f t="shared" si="9"/>
        <v>0.14617179999999941</v>
      </c>
    </row>
    <row r="293" spans="1:7" x14ac:dyDescent="0.3">
      <c r="A293">
        <f>'2017Bathymetry'!B531</f>
        <v>3659</v>
      </c>
      <c r="B293" s="38">
        <f>(VLOOKUP($A293,'2017Bathymetry'!$B$2:$D$582,2)-'2017Bathymetry'!$C$242)/1000000</f>
        <v>17.443010643000001</v>
      </c>
      <c r="C293" s="38">
        <f>VLOOKUP($A293,'2017Bathymetry'!$B$2:$D$582,3)/10000</f>
        <v>12.8793791</v>
      </c>
      <c r="D293" s="38">
        <f>VLOOKUP($A293,Pre2017Bathymetry!$A$5:$C$689,2)/1000000</f>
        <v>18.362017120000001</v>
      </c>
      <c r="E293" s="38">
        <f>VLOOKUP($A293,Pre2017Bathymetry!$A$5:$D$689,4)/10000</f>
        <v>13.025675</v>
      </c>
      <c r="F293" s="39">
        <f t="shared" si="8"/>
        <v>0.91900647699999993</v>
      </c>
      <c r="G293" s="37">
        <f t="shared" si="9"/>
        <v>0.14629590000000015</v>
      </c>
    </row>
    <row r="294" spans="1:7" x14ac:dyDescent="0.3">
      <c r="A294">
        <f>'2017Bathymetry'!B532</f>
        <v>3660</v>
      </c>
      <c r="B294" s="38">
        <f>(VLOOKUP($A294,'2017Bathymetry'!$B$2:$D$582,2)-'2017Bathymetry'!$C$242)/1000000</f>
        <v>17.572126647000001</v>
      </c>
      <c r="C294" s="38">
        <f>VLOOKUP($A294,'2017Bathymetry'!$B$2:$D$582,3)/10000</f>
        <v>12.943808300000001</v>
      </c>
      <c r="D294" s="38">
        <f>VLOOKUP($A294,Pre2017Bathymetry!$A$5:$C$689,2)/1000000</f>
        <v>18.492595000000001</v>
      </c>
      <c r="E294" s="38">
        <f>VLOOKUP($A294,Pre2017Bathymetry!$A$5:$D$689,4)/10000</f>
        <v>13.0899</v>
      </c>
      <c r="F294" s="39">
        <f t="shared" si="8"/>
        <v>0.92046835300000041</v>
      </c>
      <c r="G294" s="37">
        <f t="shared" si="9"/>
        <v>0.14609169999999949</v>
      </c>
    </row>
    <row r="295" spans="1:7" x14ac:dyDescent="0.3">
      <c r="A295">
        <f>'2017Bathymetry'!B533</f>
        <v>3661</v>
      </c>
      <c r="B295" s="38">
        <f>(VLOOKUP($A295,'2017Bathymetry'!$B$2:$D$582,2)-'2017Bathymetry'!$C$242)/1000000</f>
        <v>17.701874831999998</v>
      </c>
      <c r="C295" s="38">
        <f>VLOOKUP($A295,'2017Bathymetry'!$B$2:$D$582,3)/10000</f>
        <v>13.007092200000001</v>
      </c>
      <c r="D295" s="38">
        <f>VLOOKUP($A295,Pre2017Bathymetry!$A$5:$C$689,2)/1000000</f>
        <v>18.6238627</v>
      </c>
      <c r="E295" s="38">
        <f>VLOOKUP($A295,Pre2017Bathymetry!$A$5:$D$689,4)/10000</f>
        <v>13.163639999999999</v>
      </c>
      <c r="F295" s="39">
        <f t="shared" si="8"/>
        <v>0.92198786800000221</v>
      </c>
      <c r="G295" s="37">
        <f t="shared" si="9"/>
        <v>0.15654779999999846</v>
      </c>
    </row>
    <row r="296" spans="1:7" x14ac:dyDescent="0.3">
      <c r="A296">
        <f>'2017Bathymetry'!B534</f>
        <v>3662</v>
      </c>
      <c r="B296" s="38">
        <f>(VLOOKUP($A296,'2017Bathymetry'!$B$2:$D$582,2)-'2017Bathymetry'!$C$242)/1000000</f>
        <v>17.832279156999999</v>
      </c>
      <c r="C296" s="38">
        <f>VLOOKUP($A296,'2017Bathymetry'!$B$2:$D$582,3)/10000</f>
        <v>13.0744054</v>
      </c>
      <c r="D296" s="38">
        <f>VLOOKUP($A296,Pre2017Bathymetry!$A$5:$C$689,2)/1000000</f>
        <v>18.755867800000001</v>
      </c>
      <c r="E296" s="38">
        <f>VLOOKUP($A296,Pre2017Bathymetry!$A$5:$D$689,4)/10000</f>
        <v>13.237379999999998</v>
      </c>
      <c r="F296" s="39">
        <f t="shared" si="8"/>
        <v>0.92358864300000221</v>
      </c>
      <c r="G296" s="37">
        <f t="shared" si="9"/>
        <v>0.1629745999999983</v>
      </c>
    </row>
    <row r="297" spans="1:7" x14ac:dyDescent="0.3">
      <c r="A297">
        <f>'2017Bathymetry'!B535</f>
        <v>3663</v>
      </c>
      <c r="B297" s="38">
        <f>(VLOOKUP($A297,'2017Bathymetry'!$B$2:$D$582,2)-'2017Bathymetry'!$C$242)/1000000</f>
        <v>17.963355506999999</v>
      </c>
      <c r="C297" s="38">
        <f>VLOOKUP($A297,'2017Bathymetry'!$B$2:$D$582,3)/10000</f>
        <v>13.141608900000001</v>
      </c>
      <c r="D297" s="38">
        <f>VLOOKUP($A297,Pre2017Bathymetry!$A$5:$C$689,2)/1000000</f>
        <v>18.8886103</v>
      </c>
      <c r="E297" s="38">
        <f>VLOOKUP($A297,Pre2017Bathymetry!$A$5:$D$689,4)/10000</f>
        <v>13.311120000000001</v>
      </c>
      <c r="F297" s="39">
        <f t="shared" si="8"/>
        <v>0.92525479300000057</v>
      </c>
      <c r="G297" s="37">
        <f t="shared" si="9"/>
        <v>0.16951109999999936</v>
      </c>
    </row>
    <row r="298" spans="1:7" x14ac:dyDescent="0.3">
      <c r="A298">
        <f>'2017Bathymetry'!B536</f>
        <v>3664</v>
      </c>
      <c r="B298" s="38">
        <f>(VLOOKUP($A298,'2017Bathymetry'!$B$2:$D$582,2)-'2017Bathymetry'!$C$242)/1000000</f>
        <v>18.09509619</v>
      </c>
      <c r="C298" s="38">
        <f>VLOOKUP($A298,'2017Bathymetry'!$B$2:$D$582,3)/10000</f>
        <v>13.206786300000001</v>
      </c>
      <c r="D298" s="38">
        <f>VLOOKUP($A298,Pre2017Bathymetry!$A$5:$C$689,2)/1000000</f>
        <v>19.022090200000001</v>
      </c>
      <c r="E298" s="38">
        <f>VLOOKUP($A298,Pre2017Bathymetry!$A$5:$D$689,4)/10000</f>
        <v>13.38486</v>
      </c>
      <c r="F298" s="39">
        <f t="shared" si="8"/>
        <v>0.92699401000000137</v>
      </c>
      <c r="G298" s="37">
        <f t="shared" si="9"/>
        <v>0.17807369999999878</v>
      </c>
    </row>
    <row r="299" spans="1:7" x14ac:dyDescent="0.3">
      <c r="A299">
        <f>'2017Bathymetry'!B537</f>
        <v>3665</v>
      </c>
      <c r="B299" s="38">
        <f>(VLOOKUP($A299,'2017Bathymetry'!$B$2:$D$582,2)-'2017Bathymetry'!$C$242)/1000000</f>
        <v>18.227493024000001</v>
      </c>
      <c r="C299" s="38">
        <f>VLOOKUP($A299,'2017Bathymetry'!$B$2:$D$582,3)/10000</f>
        <v>13.273129699999998</v>
      </c>
      <c r="D299" s="38">
        <f>VLOOKUP($A299,Pre2017Bathymetry!$A$5:$C$689,2)/1000000</f>
        <v>19.1563075</v>
      </c>
      <c r="E299" s="38">
        <f>VLOOKUP($A299,Pre2017Bathymetry!$A$5:$D$689,4)/10000</f>
        <v>13.458600000000001</v>
      </c>
      <c r="F299" s="39">
        <f t="shared" si="8"/>
        <v>0.92881447599999944</v>
      </c>
      <c r="G299" s="37">
        <f t="shared" si="9"/>
        <v>0.1854703000000022</v>
      </c>
    </row>
    <row r="300" spans="1:7" x14ac:dyDescent="0.3">
      <c r="A300">
        <f>'2017Bathymetry'!B538</f>
        <v>3666</v>
      </c>
      <c r="B300" s="38">
        <f>(VLOOKUP($A300,'2017Bathymetry'!$B$2:$D$582,2)-'2017Bathymetry'!$C$242)/1000000</f>
        <v>18.360548461</v>
      </c>
      <c r="C300" s="38">
        <f>VLOOKUP($A300,'2017Bathymetry'!$B$2:$D$582,3)/10000</f>
        <v>13.3382807</v>
      </c>
      <c r="D300" s="38">
        <f>VLOOKUP($A300,Pre2017Bathymetry!$A$5:$C$689,2)/1000000</f>
        <v>19.291262199999998</v>
      </c>
      <c r="E300" s="38">
        <f>VLOOKUP($A300,Pre2017Bathymetry!$A$5:$D$689,4)/10000</f>
        <v>13.53234</v>
      </c>
      <c r="F300" s="39">
        <f t="shared" si="8"/>
        <v>0.93071373899999799</v>
      </c>
      <c r="G300" s="37">
        <f t="shared" si="9"/>
        <v>0.19405929999999927</v>
      </c>
    </row>
    <row r="301" spans="1:7" x14ac:dyDescent="0.3">
      <c r="A301">
        <f>'2017Bathymetry'!B539</f>
        <v>3667</v>
      </c>
      <c r="B301" s="38">
        <f>(VLOOKUP($A301,'2017Bathymetry'!$B$2:$D$582,2)-'2017Bathymetry'!$C$242)/1000000</f>
        <v>18.494257232000002</v>
      </c>
      <c r="C301" s="38">
        <f>VLOOKUP($A301,'2017Bathymetry'!$B$2:$D$582,3)/10000</f>
        <v>13.404049299999999</v>
      </c>
      <c r="D301" s="38">
        <f>VLOOKUP($A301,Pre2017Bathymetry!$A$5:$C$689,2)/1000000</f>
        <v>19.426954300000002</v>
      </c>
      <c r="E301" s="38">
        <f>VLOOKUP($A301,Pre2017Bathymetry!$A$5:$D$689,4)/10000</f>
        <v>13.606079999999999</v>
      </c>
      <c r="F301" s="39">
        <f t="shared" si="8"/>
        <v>0.93269706799999952</v>
      </c>
      <c r="G301" s="37">
        <f t="shared" si="9"/>
        <v>0.2020306999999999</v>
      </c>
    </row>
    <row r="302" spans="1:7" x14ac:dyDescent="0.3">
      <c r="A302">
        <f>'2017Bathymetry'!B540</f>
        <v>3668</v>
      </c>
      <c r="B302" s="38">
        <f>(VLOOKUP($A302,'2017Bathymetry'!$B$2:$D$582,2)-'2017Bathymetry'!$C$242)/1000000</f>
        <v>18.628630634999997</v>
      </c>
      <c r="C302" s="38">
        <f>VLOOKUP($A302,'2017Bathymetry'!$B$2:$D$582,3)/10000</f>
        <v>13.4707644</v>
      </c>
      <c r="D302" s="38">
        <f>VLOOKUP($A302,Pre2017Bathymetry!$A$5:$C$689,2)/1000000</f>
        <v>19.5633838</v>
      </c>
      <c r="E302" s="38">
        <f>VLOOKUP($A302,Pre2017Bathymetry!$A$5:$D$689,4)/10000</f>
        <v>13.679820000000001</v>
      </c>
      <c r="F302" s="39">
        <f t="shared" si="8"/>
        <v>0.93475316500000361</v>
      </c>
      <c r="G302" s="37">
        <f t="shared" si="9"/>
        <v>0.20905560000000101</v>
      </c>
    </row>
    <row r="303" spans="1:7" x14ac:dyDescent="0.3">
      <c r="A303">
        <f>'2017Bathymetry'!B541</f>
        <v>3669</v>
      </c>
      <c r="B303" s="38">
        <f>(VLOOKUP($A303,'2017Bathymetry'!$B$2:$D$582,2)-'2017Bathymetry'!$C$242)/1000000</f>
        <v>18.763661634999998</v>
      </c>
      <c r="C303" s="38">
        <f>VLOOKUP($A303,'2017Bathymetry'!$B$2:$D$582,3)/10000</f>
        <v>13.535830799999999</v>
      </c>
      <c r="D303" s="38">
        <f>VLOOKUP($A303,Pre2017Bathymetry!$A$5:$C$689,2)/1000000</f>
        <v>19.700550700000001</v>
      </c>
      <c r="E303" s="38">
        <f>VLOOKUP($A303,Pre2017Bathymetry!$A$5:$D$689,4)/10000</f>
        <v>13.75356</v>
      </c>
      <c r="F303" s="39">
        <f t="shared" si="8"/>
        <v>0.93688906500000257</v>
      </c>
      <c r="G303" s="37">
        <f t="shared" si="9"/>
        <v>0.21772920000000084</v>
      </c>
    </row>
    <row r="304" spans="1:7" x14ac:dyDescent="0.3">
      <c r="A304">
        <f>'2017Bathymetry'!B542</f>
        <v>3670</v>
      </c>
      <c r="B304" s="38">
        <f>(VLOOKUP($A304,'2017Bathymetry'!$B$2:$D$582,2)-'2017Bathymetry'!$C$242)/1000000</f>
        <v>18.899350272</v>
      </c>
      <c r="C304" s="38">
        <f>VLOOKUP($A304,'2017Bathymetry'!$B$2:$D$582,3)/10000</f>
        <v>13.602638300000001</v>
      </c>
      <c r="D304" s="38">
        <f>VLOOKUP($A304,Pre2017Bathymetry!$A$5:$C$689,2)/1000000</f>
        <v>19.838455</v>
      </c>
      <c r="E304" s="38">
        <f>VLOOKUP($A304,Pre2017Bathymetry!$A$5:$D$689,4)/10000</f>
        <v>13.827299999999999</v>
      </c>
      <c r="F304" s="39">
        <f t="shared" si="8"/>
        <v>0.93910472800000022</v>
      </c>
      <c r="G304" s="37">
        <f t="shared" si="9"/>
        <v>0.22466169999999863</v>
      </c>
    </row>
    <row r="305" spans="1:7" x14ac:dyDescent="0.3">
      <c r="A305">
        <f>'2017Bathymetry'!B543</f>
        <v>3671</v>
      </c>
      <c r="B305" s="38">
        <f>(VLOOKUP($A305,'2017Bathymetry'!$B$2:$D$582,2)-'2017Bathymetry'!$C$242)/1000000</f>
        <v>19.035720703999999</v>
      </c>
      <c r="C305" s="38">
        <f>VLOOKUP($A305,'2017Bathymetry'!$B$2:$D$582,3)/10000</f>
        <v>13.672418100000002</v>
      </c>
      <c r="D305" s="38">
        <f>VLOOKUP($A305,Pre2017Bathymetry!$A$5:$C$689,2)/1000000</f>
        <v>19.977096700000001</v>
      </c>
      <c r="E305" s="38">
        <f>VLOOKUP($A305,Pre2017Bathymetry!$A$5:$D$689,4)/10000</f>
        <v>13.90104</v>
      </c>
      <c r="F305" s="39">
        <f t="shared" si="8"/>
        <v>0.94137599600000144</v>
      </c>
      <c r="G305" s="37">
        <f t="shared" si="9"/>
        <v>0.22862189999999849</v>
      </c>
    </row>
    <row r="306" spans="1:7" x14ac:dyDescent="0.3">
      <c r="A306">
        <f>'2017Bathymetry'!B544</f>
        <v>3672</v>
      </c>
      <c r="B306" s="38">
        <f>(VLOOKUP($A306,'2017Bathymetry'!$B$2:$D$582,2)-'2017Bathymetry'!$C$242)/1000000</f>
        <v>19.172802473000001</v>
      </c>
      <c r="C306" s="38">
        <f>VLOOKUP($A306,'2017Bathymetry'!$B$2:$D$582,3)/10000</f>
        <v>13.7439935</v>
      </c>
      <c r="D306" s="38">
        <f>VLOOKUP($A306,Pre2017Bathymetry!$A$5:$C$689,2)/1000000</f>
        <v>20.1164758</v>
      </c>
      <c r="E306" s="38">
        <f>VLOOKUP($A306,Pre2017Bathymetry!$A$5:$D$689,4)/10000</f>
        <v>13.974779999999999</v>
      </c>
      <c r="F306" s="39">
        <f t="shared" si="8"/>
        <v>0.94367332699999906</v>
      </c>
      <c r="G306" s="37">
        <f t="shared" si="9"/>
        <v>0.2307864999999989</v>
      </c>
    </row>
    <row r="307" spans="1:7" x14ac:dyDescent="0.3">
      <c r="A307">
        <f>'2017Bathymetry'!B545</f>
        <v>3673</v>
      </c>
      <c r="B307" s="38">
        <f>(VLOOKUP($A307,'2017Bathymetry'!$B$2:$D$582,2)-'2017Bathymetry'!$C$242)/1000000</f>
        <v>19.310583734999998</v>
      </c>
      <c r="C307" s="38">
        <f>VLOOKUP($A307,'2017Bathymetry'!$B$2:$D$582,3)/10000</f>
        <v>13.811929000000001</v>
      </c>
      <c r="D307" s="38">
        <f>VLOOKUP($A307,Pre2017Bathymetry!$A$5:$C$689,2)/1000000</f>
        <v>20.256592300000001</v>
      </c>
      <c r="E307" s="38">
        <f>VLOOKUP($A307,Pre2017Bathymetry!$A$5:$D$689,4)/10000</f>
        <v>14.048520000000002</v>
      </c>
      <c r="F307" s="39">
        <f t="shared" si="8"/>
        <v>0.94600856500000319</v>
      </c>
      <c r="G307" s="37">
        <f t="shared" si="9"/>
        <v>0.23659100000000066</v>
      </c>
    </row>
    <row r="308" spans="1:7" x14ac:dyDescent="0.3">
      <c r="A308">
        <f>'2017Bathymetry'!B546</f>
        <v>3674</v>
      </c>
      <c r="B308" s="38">
        <f>(VLOOKUP($A308,'2017Bathymetry'!$B$2:$D$582,2)-'2017Bathymetry'!$C$242)/1000000</f>
        <v>19.449038482999999</v>
      </c>
      <c r="C308" s="38">
        <f>VLOOKUP($A308,'2017Bathymetry'!$B$2:$D$582,3)/10000</f>
        <v>13.880808699999999</v>
      </c>
      <c r="D308" s="38">
        <f>VLOOKUP($A308,Pre2017Bathymetry!$A$5:$C$689,2)/1000000</f>
        <v>20.397446200000001</v>
      </c>
      <c r="E308" s="38">
        <f>VLOOKUP($A308,Pre2017Bathymetry!$A$5:$D$689,4)/10000</f>
        <v>14.122260000000001</v>
      </c>
      <c r="F308" s="39">
        <f t="shared" si="8"/>
        <v>0.94840771700000204</v>
      </c>
      <c r="G308" s="37">
        <f t="shared" si="9"/>
        <v>0.24145130000000137</v>
      </c>
    </row>
    <row r="309" spans="1:7" x14ac:dyDescent="0.3">
      <c r="A309">
        <f>'2017Bathymetry'!B547</f>
        <v>3675</v>
      </c>
      <c r="B309" s="38">
        <f>(VLOOKUP($A309,'2017Bathymetry'!$B$2:$D$582,2)-'2017Bathymetry'!$C$242)/1000000</f>
        <v>19.588219476999999</v>
      </c>
      <c r="C309" s="38">
        <f>VLOOKUP($A309,'2017Bathymetry'!$B$2:$D$582,3)/10000</f>
        <v>13.955921500000001</v>
      </c>
      <c r="D309" s="38">
        <f>VLOOKUP($A309,Pre2017Bathymetry!$A$5:$C$689,2)/1000000</f>
        <v>20.539037499999999</v>
      </c>
      <c r="E309" s="38">
        <f>VLOOKUP($A309,Pre2017Bathymetry!$A$5:$D$689,4)/10000</f>
        <v>14.196</v>
      </c>
      <c r="F309" s="39">
        <f t="shared" si="8"/>
        <v>0.95081802300000007</v>
      </c>
      <c r="G309" s="37">
        <f t="shared" si="9"/>
        <v>0.2400784999999992</v>
      </c>
    </row>
    <row r="310" spans="1:7" x14ac:dyDescent="0.3">
      <c r="A310">
        <f>'2017Bathymetry'!B548</f>
        <v>3676</v>
      </c>
      <c r="B310" s="38">
        <f>(VLOOKUP($A310,'2017Bathymetry'!$B$2:$D$582,2)-'2017Bathymetry'!$C$242)/1000000</f>
        <v>19.728156145</v>
      </c>
      <c r="C310" s="38">
        <f>VLOOKUP($A310,'2017Bathymetry'!$B$2:$D$582,3)/10000</f>
        <v>14.031885800000001</v>
      </c>
      <c r="D310" s="38">
        <f>VLOOKUP($A310,Pre2017Bathymetry!$A$5:$C$689,2)/1000000</f>
        <v>20.681366199999999</v>
      </c>
      <c r="E310" s="38">
        <f>VLOOKUP($A310,Pre2017Bathymetry!$A$5:$D$689,4)/10000</f>
        <v>14.269739999999999</v>
      </c>
      <c r="F310" s="39">
        <f t="shared" si="8"/>
        <v>0.95321005499999956</v>
      </c>
      <c r="G310" s="37">
        <f t="shared" si="9"/>
        <v>0.23785419999999746</v>
      </c>
    </row>
    <row r="311" spans="1:7" x14ac:dyDescent="0.3">
      <c r="A311">
        <f>'2017Bathymetry'!B549</f>
        <v>3677</v>
      </c>
      <c r="B311" s="38">
        <f>(VLOOKUP($A311,'2017Bathymetry'!$B$2:$D$582,2)-'2017Bathymetry'!$C$242)/1000000</f>
        <v>19.868858384999999</v>
      </c>
      <c r="C311" s="38">
        <f>VLOOKUP($A311,'2017Bathymetry'!$B$2:$D$582,3)/10000</f>
        <v>14.108287100000002</v>
      </c>
      <c r="D311" s="38">
        <f>VLOOKUP($A311,Pre2017Bathymetry!$A$5:$C$689,2)/1000000</f>
        <v>20.824432300000002</v>
      </c>
      <c r="E311" s="38">
        <f>VLOOKUP($A311,Pre2017Bathymetry!$A$5:$D$689,4)/10000</f>
        <v>14.34348</v>
      </c>
      <c r="F311" s="39">
        <f t="shared" si="8"/>
        <v>0.95557391500000222</v>
      </c>
      <c r="G311" s="37">
        <f t="shared" si="9"/>
        <v>0.23519289999999771</v>
      </c>
    </row>
    <row r="312" spans="1:7" x14ac:dyDescent="0.3">
      <c r="A312">
        <f>'2017Bathymetry'!B550</f>
        <v>3678</v>
      </c>
      <c r="B312" s="38">
        <f>(VLOOKUP($A312,'2017Bathymetry'!$B$2:$D$582,2)-'2017Bathymetry'!$C$242)/1000000</f>
        <v>20.010295302999999</v>
      </c>
      <c r="C312" s="38">
        <f>VLOOKUP($A312,'2017Bathymetry'!$B$2:$D$582,3)/10000</f>
        <v>14.178981</v>
      </c>
      <c r="D312" s="38">
        <f>VLOOKUP($A312,Pre2017Bathymetry!$A$5:$C$689,2)/1000000</f>
        <v>20.968235800000002</v>
      </c>
      <c r="E312" s="38">
        <f>VLOOKUP($A312,Pre2017Bathymetry!$A$5:$D$689,4)/10000</f>
        <v>14.41722</v>
      </c>
      <c r="F312" s="39">
        <f t="shared" si="8"/>
        <v>0.95794049700000272</v>
      </c>
      <c r="G312" s="37">
        <f t="shared" si="9"/>
        <v>0.23823900000000009</v>
      </c>
    </row>
    <row r="313" spans="1:7" x14ac:dyDescent="0.3">
      <c r="A313">
        <f>'2017Bathymetry'!B551</f>
        <v>3679</v>
      </c>
      <c r="B313" s="38">
        <f>(VLOOKUP($A313,'2017Bathymetry'!$B$2:$D$582,2)-'2017Bathymetry'!$C$242)/1000000</f>
        <v>20.152436874999999</v>
      </c>
      <c r="C313" s="38">
        <f>VLOOKUP($A313,'2017Bathymetry'!$B$2:$D$582,3)/10000</f>
        <v>14.250467</v>
      </c>
      <c r="D313" s="38">
        <f>VLOOKUP($A313,Pre2017Bathymetry!$A$5:$C$689,2)/1000000</f>
        <v>21.112776699999998</v>
      </c>
      <c r="E313" s="38">
        <f>VLOOKUP($A313,Pre2017Bathymetry!$A$5:$D$689,4)/10000</f>
        <v>14.490960000000001</v>
      </c>
      <c r="F313" s="39">
        <f t="shared" si="8"/>
        <v>0.96033982499999837</v>
      </c>
      <c r="G313" s="37">
        <f t="shared" si="9"/>
        <v>0.24049300000000073</v>
      </c>
    </row>
    <row r="314" spans="1:7" x14ac:dyDescent="0.3">
      <c r="A314">
        <f>'2017Bathymetry'!B552</f>
        <v>3680</v>
      </c>
      <c r="B314" s="38">
        <f>(VLOOKUP($A314,'2017Bathymetry'!$B$2:$D$582,2)-'2017Bathymetry'!$C$242)/1000000</f>
        <v>20.295318318</v>
      </c>
      <c r="C314" s="38">
        <f>VLOOKUP($A314,'2017Bathymetry'!$B$2:$D$582,3)/10000</f>
        <v>14.326910099999999</v>
      </c>
      <c r="D314" s="38">
        <f>VLOOKUP($A314,Pre2017Bathymetry!$A$5:$C$689,2)/1000000</f>
        <v>21.258054999999999</v>
      </c>
      <c r="E314" s="38">
        <f>VLOOKUP($A314,Pre2017Bathymetry!$A$5:$D$689,4)/10000</f>
        <v>14.5647</v>
      </c>
      <c r="F314" s="39">
        <f t="shared" si="8"/>
        <v>0.96273668199999918</v>
      </c>
      <c r="G314" s="37">
        <f t="shared" si="9"/>
        <v>0.237789900000001</v>
      </c>
    </row>
    <row r="315" spans="1:7" x14ac:dyDescent="0.3">
      <c r="A315">
        <f>'2017Bathymetry'!B553</f>
        <v>3681</v>
      </c>
      <c r="B315" s="38">
        <f>(VLOOKUP($A315,'2017Bathymetry'!$B$2:$D$582,2)-'2017Bathymetry'!$C$242)/1000000</f>
        <v>20.438977717</v>
      </c>
      <c r="C315" s="38">
        <f>VLOOKUP($A315,'2017Bathymetry'!$B$2:$D$582,3)/10000</f>
        <v>14.404798699999999</v>
      </c>
      <c r="D315" s="38">
        <f>VLOOKUP($A315,Pre2017Bathymetry!$A$5:$C$689,2)/1000000</f>
        <v>21.404080420000003</v>
      </c>
      <c r="E315" s="38">
        <f>VLOOKUP($A315,Pre2017Bathymetry!$A$5:$D$689,4)/10000</f>
        <v>14.640385</v>
      </c>
      <c r="F315" s="39">
        <f t="shared" si="8"/>
        <v>0.965102703000003</v>
      </c>
      <c r="G315" s="37">
        <f t="shared" si="9"/>
        <v>0.23558630000000136</v>
      </c>
    </row>
    <row r="316" spans="1:7" x14ac:dyDescent="0.3">
      <c r="A316">
        <f>'2017Bathymetry'!B554</f>
        <v>3682</v>
      </c>
      <c r="B316" s="38">
        <f>(VLOOKUP($A316,'2017Bathymetry'!$B$2:$D$582,2)-'2017Bathymetry'!$C$242)/1000000</f>
        <v>20.583408377000001</v>
      </c>
      <c r="C316" s="38">
        <f>VLOOKUP($A316,'2017Bathymetry'!$B$2:$D$582,3)/10000</f>
        <v>14.4819342</v>
      </c>
      <c r="D316" s="38">
        <f>VLOOKUP($A316,Pre2017Bathymetry!$A$5:$C$689,2)/1000000</f>
        <v>21.5508627</v>
      </c>
      <c r="E316" s="38">
        <f>VLOOKUP($A316,Pre2017Bathymetry!$A$5:$D$689,4)/10000</f>
        <v>14.716070000000002</v>
      </c>
      <c r="F316" s="39">
        <f t="shared" si="8"/>
        <v>0.96745432299999834</v>
      </c>
      <c r="G316" s="37">
        <f t="shared" si="9"/>
        <v>0.23413580000000245</v>
      </c>
    </row>
    <row r="317" spans="1:7" x14ac:dyDescent="0.3">
      <c r="A317">
        <f>'2017Bathymetry'!B555</f>
        <v>3683</v>
      </c>
      <c r="B317" s="38">
        <f>(VLOOKUP($A317,'2017Bathymetry'!$B$2:$D$582,2)-'2017Bathymetry'!$C$242)/1000000</f>
        <v>20.728604805999996</v>
      </c>
      <c r="C317" s="38">
        <f>VLOOKUP($A317,'2017Bathymetry'!$B$2:$D$582,3)/10000</f>
        <v>14.556645499999998</v>
      </c>
      <c r="D317" s="38">
        <f>VLOOKUP($A317,Pre2017Bathymetry!$A$5:$C$689,2)/1000000</f>
        <v>21.698401820000001</v>
      </c>
      <c r="E317" s="38">
        <f>VLOOKUP($A317,Pre2017Bathymetry!$A$5:$D$689,4)/10000</f>
        <v>14.791754999999998</v>
      </c>
      <c r="F317" s="39">
        <f t="shared" si="8"/>
        <v>0.96979701400000451</v>
      </c>
      <c r="G317" s="37">
        <f t="shared" si="9"/>
        <v>0.23510950000000008</v>
      </c>
    </row>
    <row r="318" spans="1:7" x14ac:dyDescent="0.3">
      <c r="A318">
        <f>'2017Bathymetry'!B556</f>
        <v>3684</v>
      </c>
      <c r="B318" s="38">
        <f>(VLOOKUP($A318,'2017Bathymetry'!$B$2:$D$582,2)-'2017Bathymetry'!$C$242)/1000000</f>
        <v>20.874538853999997</v>
      </c>
      <c r="C318" s="38">
        <f>VLOOKUP($A318,'2017Bathymetry'!$B$2:$D$582,3)/10000</f>
        <v>14.6310918</v>
      </c>
      <c r="D318" s="38">
        <f>VLOOKUP($A318,Pre2017Bathymetry!$A$5:$C$689,2)/1000000</f>
        <v>21.846697800000001</v>
      </c>
      <c r="E318" s="38">
        <f>VLOOKUP($A318,Pre2017Bathymetry!$A$5:$D$689,4)/10000</f>
        <v>14.86744</v>
      </c>
      <c r="F318" s="39">
        <f t="shared" si="8"/>
        <v>0.97215894600000397</v>
      </c>
      <c r="G318" s="37">
        <f t="shared" si="9"/>
        <v>0.23634820000000012</v>
      </c>
    </row>
    <row r="319" spans="1:7" x14ac:dyDescent="0.3">
      <c r="A319">
        <f>'2017Bathymetry'!B557</f>
        <v>3685</v>
      </c>
      <c r="B319" s="38">
        <f>(VLOOKUP($A319,'2017Bathymetry'!$B$2:$D$582,2)-'2017Bathymetry'!$C$242)/1000000</f>
        <v>21.021239480999999</v>
      </c>
      <c r="C319" s="38">
        <f>VLOOKUP($A319,'2017Bathymetry'!$B$2:$D$582,3)/10000</f>
        <v>14.710291</v>
      </c>
      <c r="D319" s="38">
        <f>VLOOKUP($A319,Pre2017Bathymetry!$A$5:$C$689,2)/1000000</f>
        <v>21.995750620000003</v>
      </c>
      <c r="E319" s="38">
        <f>VLOOKUP($A319,Pre2017Bathymetry!$A$5:$D$689,4)/10000</f>
        <v>14.943125</v>
      </c>
      <c r="F319" s="39">
        <f t="shared" si="8"/>
        <v>0.97451113900000408</v>
      </c>
      <c r="G319" s="37">
        <f t="shared" si="9"/>
        <v>0.23283400000000043</v>
      </c>
    </row>
    <row r="320" spans="1:7" x14ac:dyDescent="0.3">
      <c r="A320">
        <f>'2017Bathymetry'!B558</f>
        <v>3686</v>
      </c>
      <c r="B320" s="38">
        <f>(VLOOKUP($A320,'2017Bathymetry'!$B$2:$D$582,2)-'2017Bathymetry'!$C$242)/1000000</f>
        <v>21.168752247</v>
      </c>
      <c r="C320" s="38">
        <f>VLOOKUP($A320,'2017Bathymetry'!$B$2:$D$582,3)/10000</f>
        <v>14.7928078</v>
      </c>
      <c r="D320" s="38">
        <f>VLOOKUP($A320,Pre2017Bathymetry!$A$5:$C$689,2)/1000000</f>
        <v>22.1455603</v>
      </c>
      <c r="E320" s="38">
        <f>VLOOKUP($A320,Pre2017Bathymetry!$A$5:$D$689,4)/10000</f>
        <v>15.01881</v>
      </c>
      <c r="F320" s="39">
        <f t="shared" si="8"/>
        <v>0.97680805299999918</v>
      </c>
      <c r="G320" s="37">
        <f t="shared" si="9"/>
        <v>0.22600219999999993</v>
      </c>
    </row>
    <row r="321" spans="1:7" x14ac:dyDescent="0.3">
      <c r="A321">
        <f>'2017Bathymetry'!B559</f>
        <v>3687</v>
      </c>
      <c r="B321" s="38">
        <f>(VLOOKUP($A321,'2017Bathymetry'!$B$2:$D$582,2)-'2017Bathymetry'!$C$242)/1000000</f>
        <v>21.317076919999998</v>
      </c>
      <c r="C321" s="38">
        <f>VLOOKUP($A321,'2017Bathymetry'!$B$2:$D$582,3)/10000</f>
        <v>14.871309599999998</v>
      </c>
      <c r="D321" s="38">
        <f>VLOOKUP($A321,Pre2017Bathymetry!$A$5:$C$689,2)/1000000</f>
        <v>22.296126820000001</v>
      </c>
      <c r="E321" s="38">
        <f>VLOOKUP($A321,Pre2017Bathymetry!$A$5:$D$689,4)/10000</f>
        <v>15.094495000000002</v>
      </c>
      <c r="F321" s="39">
        <f t="shared" si="8"/>
        <v>0.97904990000000325</v>
      </c>
      <c r="G321" s="37">
        <f t="shared" si="9"/>
        <v>0.22318540000000375</v>
      </c>
    </row>
    <row r="322" spans="1:7" x14ac:dyDescent="0.3">
      <c r="A322">
        <f>'2017Bathymetry'!B560</f>
        <v>3688</v>
      </c>
      <c r="B322" s="38">
        <f>(VLOOKUP($A322,'2017Bathymetry'!$B$2:$D$582,2)-'2017Bathymetry'!$C$242)/1000000</f>
        <v>21.466166476000001</v>
      </c>
      <c r="C322" s="38">
        <f>VLOOKUP($A322,'2017Bathymetry'!$B$2:$D$582,3)/10000</f>
        <v>14.9470799</v>
      </c>
      <c r="D322" s="38">
        <f>VLOOKUP($A322,Pre2017Bathymetry!$A$5:$C$689,2)/1000000</f>
        <v>22.447450199999999</v>
      </c>
      <c r="E322" s="38">
        <f>VLOOKUP($A322,Pre2017Bathymetry!$A$5:$D$689,4)/10000</f>
        <v>15.170179999999998</v>
      </c>
      <c r="F322" s="39">
        <f t="shared" si="8"/>
        <v>0.98128372399999719</v>
      </c>
      <c r="G322" s="37">
        <f t="shared" si="9"/>
        <v>0.22310009999999814</v>
      </c>
    </row>
    <row r="323" spans="1:7" x14ac:dyDescent="0.3">
      <c r="A323">
        <f>'2017Bathymetry'!B561</f>
        <v>3689</v>
      </c>
      <c r="B323" s="38">
        <f>(VLOOKUP($A323,'2017Bathymetry'!$B$2:$D$582,2)-'2017Bathymetry'!$C$242)/1000000</f>
        <v>21.616019413</v>
      </c>
      <c r="C323" s="38">
        <f>VLOOKUP($A323,'2017Bathymetry'!$B$2:$D$582,3)/10000</f>
        <v>15.024120999999999</v>
      </c>
      <c r="D323" s="38">
        <f>VLOOKUP($A323,Pre2017Bathymetry!$A$5:$C$689,2)/1000000</f>
        <v>22.599530420000001</v>
      </c>
      <c r="E323" s="38">
        <f>VLOOKUP($A323,Pre2017Bathymetry!$A$5:$D$689,4)/10000</f>
        <v>15.245865</v>
      </c>
      <c r="F323" s="39">
        <f t="shared" si="8"/>
        <v>0.9835110070000006</v>
      </c>
      <c r="G323" s="37">
        <f t="shared" si="9"/>
        <v>0.22174400000000105</v>
      </c>
    </row>
    <row r="324" spans="1:7" x14ac:dyDescent="0.3">
      <c r="A324">
        <f>'2017Bathymetry'!B562</f>
        <v>3690</v>
      </c>
      <c r="B324" s="38">
        <f>(VLOOKUP($A324,'2017Bathymetry'!$B$2:$D$582,2)-'2017Bathymetry'!$C$242)/1000000</f>
        <v>21.766651276999998</v>
      </c>
      <c r="C324" s="38">
        <f>VLOOKUP($A324,'2017Bathymetry'!$B$2:$D$582,3)/10000</f>
        <v>15.102214499999999</v>
      </c>
      <c r="D324" s="38">
        <f>VLOOKUP($A324,Pre2017Bathymetry!$A$5:$C$689,2)/1000000</f>
        <v>22.752367499999998</v>
      </c>
      <c r="E324" s="38">
        <f>VLOOKUP($A324,Pre2017Bathymetry!$A$5:$D$689,4)/10000</f>
        <v>15.32155</v>
      </c>
      <c r="F324" s="39">
        <f t="shared" si="8"/>
        <v>0.98571622300000072</v>
      </c>
      <c r="G324" s="37">
        <f t="shared" si="9"/>
        <v>0.21933550000000146</v>
      </c>
    </row>
    <row r="325" spans="1:7" x14ac:dyDescent="0.3">
      <c r="A325">
        <f>'2017Bathymetry'!B563</f>
        <v>3691</v>
      </c>
      <c r="B325" s="38">
        <f>(VLOOKUP($A325,'2017Bathymetry'!$B$2:$D$582,2)-'2017Bathymetry'!$C$242)/1000000</f>
        <v>21.918050807</v>
      </c>
      <c r="C325" s="38">
        <f>VLOOKUP($A325,'2017Bathymetry'!$B$2:$D$582,3)/10000</f>
        <v>15.177914100000001</v>
      </c>
      <c r="D325" s="38">
        <f>VLOOKUP($A325,Pre2017Bathymetry!$A$5:$C$689,2)/1000000</f>
        <v>22.905961420000001</v>
      </c>
      <c r="E325" s="38">
        <f>VLOOKUP($A325,Pre2017Bathymetry!$A$5:$D$689,4)/10000</f>
        <v>15.397235</v>
      </c>
      <c r="F325" s="39">
        <f t="shared" ref="F325:F344" si="10">D325-B325</f>
        <v>0.98791061300000038</v>
      </c>
      <c r="G325" s="37">
        <f t="shared" ref="G325:G344" si="11">E325-C325</f>
        <v>0.2193208999999996</v>
      </c>
    </row>
    <row r="326" spans="1:7" x14ac:dyDescent="0.3">
      <c r="A326">
        <f>'2017Bathymetry'!B564</f>
        <v>3692</v>
      </c>
      <c r="B326" s="38">
        <f>(VLOOKUP($A326,'2017Bathymetry'!$B$2:$D$582,2)-'2017Bathymetry'!$C$242)/1000000</f>
        <v>22.070216475999999</v>
      </c>
      <c r="C326" s="38">
        <f>VLOOKUP($A326,'2017Bathymetry'!$B$2:$D$582,3)/10000</f>
        <v>15.2558601</v>
      </c>
      <c r="D326" s="38">
        <f>VLOOKUP($A326,Pre2017Bathymetry!$A$5:$C$689,2)/1000000</f>
        <v>23.060312199999998</v>
      </c>
      <c r="E326" s="38">
        <f>VLOOKUP($A326,Pre2017Bathymetry!$A$5:$D$689,4)/10000</f>
        <v>15.472920000000002</v>
      </c>
      <c r="F326" s="39">
        <f t="shared" si="10"/>
        <v>0.99009572399999968</v>
      </c>
      <c r="G326" s="37">
        <f t="shared" si="11"/>
        <v>0.21705990000000241</v>
      </c>
    </row>
    <row r="327" spans="1:7" x14ac:dyDescent="0.3">
      <c r="A327">
        <f>'2017Bathymetry'!B565</f>
        <v>3693</v>
      </c>
      <c r="B327" s="38">
        <f>(VLOOKUP($A327,'2017Bathymetry'!$B$2:$D$582,2)-'2017Bathymetry'!$C$242)/1000000</f>
        <v>22.223159919</v>
      </c>
      <c r="C327" s="38">
        <f>VLOOKUP($A327,'2017Bathymetry'!$B$2:$D$582,3)/10000</f>
        <v>15.332332800000001</v>
      </c>
      <c r="D327" s="38">
        <f>VLOOKUP($A327,Pre2017Bathymetry!$A$5:$C$689,2)/1000000</f>
        <v>23.215419820000001</v>
      </c>
      <c r="E327" s="38">
        <f>VLOOKUP($A327,Pre2017Bathymetry!$A$5:$D$689,4)/10000</f>
        <v>15.548604999999998</v>
      </c>
      <c r="F327" s="39">
        <f t="shared" si="10"/>
        <v>0.99225990100000061</v>
      </c>
      <c r="G327" s="37">
        <f t="shared" si="11"/>
        <v>0.21627219999999703</v>
      </c>
    </row>
    <row r="328" spans="1:7" x14ac:dyDescent="0.3">
      <c r="A328">
        <f>'2017Bathymetry'!B566</f>
        <v>3694</v>
      </c>
      <c r="B328" s="38">
        <f>(VLOOKUP($A328,'2017Bathymetry'!$B$2:$D$582,2)-'2017Bathymetry'!$C$242)/1000000</f>
        <v>22.376850997000002</v>
      </c>
      <c r="C328" s="38">
        <f>VLOOKUP($A328,'2017Bathymetry'!$B$2:$D$582,3)/10000</f>
        <v>15.406332699999998</v>
      </c>
      <c r="D328" s="38">
        <f>VLOOKUP($A328,Pre2017Bathymetry!$A$5:$C$689,2)/1000000</f>
        <v>23.371284299999999</v>
      </c>
      <c r="E328" s="38">
        <f>VLOOKUP($A328,Pre2017Bathymetry!$A$5:$D$689,4)/10000</f>
        <v>15.62429</v>
      </c>
      <c r="F328" s="39">
        <f t="shared" si="10"/>
        <v>0.99443330299999744</v>
      </c>
      <c r="G328" s="37">
        <f t="shared" si="11"/>
        <v>0.21795730000000191</v>
      </c>
    </row>
    <row r="329" spans="1:7" x14ac:dyDescent="0.3">
      <c r="A329">
        <f>'2017Bathymetry'!B567</f>
        <v>3695</v>
      </c>
      <c r="B329" s="38">
        <f>(VLOOKUP($A329,'2017Bathymetry'!$B$2:$D$582,2)-'2017Bathymetry'!$C$242)/1000000</f>
        <v>22.531270016000001</v>
      </c>
      <c r="C329" s="38">
        <f>VLOOKUP($A329,'2017Bathymetry'!$B$2:$D$582,3)/10000</f>
        <v>15.4778071</v>
      </c>
      <c r="D329" s="38">
        <f>VLOOKUP($A329,Pre2017Bathymetry!$A$5:$C$689,2)/1000000</f>
        <v>23.527905620000002</v>
      </c>
      <c r="E329" s="38">
        <f>VLOOKUP($A329,Pre2017Bathymetry!$A$5:$D$689,4)/10000</f>
        <v>15.699975</v>
      </c>
      <c r="F329" s="39">
        <f t="shared" si="10"/>
        <v>0.99663560400000151</v>
      </c>
      <c r="G329" s="37">
        <f t="shared" si="11"/>
        <v>0.22216790000000053</v>
      </c>
    </row>
    <row r="330" spans="1:7" x14ac:dyDescent="0.3">
      <c r="A330">
        <f>'2017Bathymetry'!B568</f>
        <v>3696</v>
      </c>
      <c r="B330" s="38">
        <f>(VLOOKUP($A330,'2017Bathymetry'!$B$2:$D$582,2)-'2017Bathymetry'!$C$242)/1000000</f>
        <v>22.686399780000002</v>
      </c>
      <c r="C330" s="38">
        <f>VLOOKUP($A330,'2017Bathymetry'!$B$2:$D$582,3)/10000</f>
        <v>15.548918400000002</v>
      </c>
      <c r="D330" s="38">
        <f>VLOOKUP($A330,Pre2017Bathymetry!$A$5:$C$689,2)/1000000</f>
        <v>23.685283800000001</v>
      </c>
      <c r="E330" s="38">
        <f>VLOOKUP($A330,Pre2017Bathymetry!$A$5:$D$689,4)/10000</f>
        <v>15.77566</v>
      </c>
      <c r="F330" s="39">
        <f t="shared" si="10"/>
        <v>0.99888401999999843</v>
      </c>
      <c r="G330" s="37">
        <f t="shared" si="11"/>
        <v>0.22674159999999866</v>
      </c>
    </row>
    <row r="331" spans="1:7" x14ac:dyDescent="0.3">
      <c r="A331">
        <f>'2017Bathymetry'!B569</f>
        <v>3697</v>
      </c>
      <c r="B331" s="38">
        <f>(VLOOKUP($A331,'2017Bathymetry'!$B$2:$D$582,2)-'2017Bathymetry'!$C$242)/1000000</f>
        <v>22.842226697000001</v>
      </c>
      <c r="C331" s="38">
        <f>VLOOKUP($A331,'2017Bathymetry'!$B$2:$D$582,3)/10000</f>
        <v>15.6169525</v>
      </c>
      <c r="D331" s="38">
        <f>VLOOKUP($A331,Pre2017Bathymetry!$A$5:$C$689,2)/1000000</f>
        <v>23.84341882</v>
      </c>
      <c r="E331" s="38">
        <f>VLOOKUP($A331,Pre2017Bathymetry!$A$5:$D$689,4)/10000</f>
        <v>15.851345000000002</v>
      </c>
      <c r="F331" s="39">
        <f t="shared" si="10"/>
        <v>1.0011921229999992</v>
      </c>
      <c r="G331" s="37">
        <f t="shared" si="11"/>
        <v>0.234392500000002</v>
      </c>
    </row>
    <row r="332" spans="1:7" x14ac:dyDescent="0.3">
      <c r="A332">
        <f>'2017Bathymetry'!B570</f>
        <v>3698</v>
      </c>
      <c r="B332" s="38">
        <f>(VLOOKUP($A332,'2017Bathymetry'!$B$2:$D$582,2)-'2017Bathymetry'!$C$242)/1000000</f>
        <v>22.998740703999999</v>
      </c>
      <c r="C332" s="38">
        <f>VLOOKUP($A332,'2017Bathymetry'!$B$2:$D$582,3)/10000</f>
        <v>15.685699400000001</v>
      </c>
      <c r="D332" s="38">
        <f>VLOOKUP($A332,Pre2017Bathymetry!$A$5:$C$689,2)/1000000</f>
        <v>24.002310699999999</v>
      </c>
      <c r="E332" s="38">
        <f>VLOOKUP($A332,Pre2017Bathymetry!$A$5:$D$689,4)/10000</f>
        <v>15.927029999999998</v>
      </c>
      <c r="F332" s="39">
        <f t="shared" si="10"/>
        <v>1.0035699959999995</v>
      </c>
      <c r="G332" s="37">
        <f t="shared" si="11"/>
        <v>0.24133059999999773</v>
      </c>
    </row>
    <row r="333" spans="1:7" x14ac:dyDescent="0.3">
      <c r="A333">
        <f>'2017Bathymetry'!B571</f>
        <v>3699</v>
      </c>
      <c r="B333" s="38">
        <f>(VLOOKUP($A333,'2017Bathymetry'!$B$2:$D$582,2)-'2017Bathymetry'!$C$242)/1000000</f>
        <v>23.155937566999999</v>
      </c>
      <c r="C333" s="38">
        <f>VLOOKUP($A333,'2017Bathymetry'!$B$2:$D$582,3)/10000</f>
        <v>15.754320300000002</v>
      </c>
      <c r="D333" s="38">
        <f>VLOOKUP($A333,Pre2017Bathymetry!$A$5:$C$689,2)/1000000</f>
        <v>24.161959420000002</v>
      </c>
      <c r="E333" s="38">
        <f>VLOOKUP($A333,Pre2017Bathymetry!$A$5:$D$689,4)/10000</f>
        <v>16.002714999999998</v>
      </c>
      <c r="F333" s="39">
        <f t="shared" si="10"/>
        <v>1.0060218530000036</v>
      </c>
      <c r="G333" s="37">
        <f t="shared" si="11"/>
        <v>0.24839469999999686</v>
      </c>
    </row>
    <row r="334" spans="1:7" x14ac:dyDescent="0.3">
      <c r="A334">
        <f>'2017Bathymetry'!B572</f>
        <v>3700</v>
      </c>
      <c r="B334" s="38">
        <f>(VLOOKUP($A334,'2017Bathymetry'!$B$2:$D$582,2)-'2017Bathymetry'!$C$242)/1000000</f>
        <v>23.313828835000002</v>
      </c>
      <c r="C334" s="38">
        <f>VLOOKUP($A334,'2017Bathymetry'!$B$2:$D$582,3)/10000</f>
        <v>15.8233543</v>
      </c>
      <c r="D334" s="38">
        <f>VLOOKUP($A334,Pre2017Bathymetry!$A$5:$C$689,2)/1000000</f>
        <v>24.322365000000001</v>
      </c>
      <c r="E334" s="38">
        <f>VLOOKUP($A334,Pre2017Bathymetry!$A$5:$D$689,4)/10000</f>
        <v>16.078399999999998</v>
      </c>
      <c r="F334" s="39">
        <f t="shared" si="10"/>
        <v>1.0085361649999989</v>
      </c>
      <c r="G334" s="37">
        <f t="shared" si="11"/>
        <v>0.25504569999999838</v>
      </c>
    </row>
    <row r="335" spans="1:7" x14ac:dyDescent="0.3">
      <c r="A335">
        <f>'2017Bathymetry'!B573</f>
        <v>3701</v>
      </c>
      <c r="B335" s="38">
        <f>(VLOOKUP($A335,'2017Bathymetry'!$B$2:$D$582,2)-'2017Bathymetry'!$C$242)/1000000</f>
        <v>23.472395724999998</v>
      </c>
      <c r="C335" s="38">
        <f>VLOOKUP($A335,'2017Bathymetry'!$B$2:$D$582,3)/10000</f>
        <v>15.892083100000001</v>
      </c>
      <c r="D335" s="38">
        <f>VLOOKUP($A335,Pre2017Bathymetry!$A$5:$C$689,2)/1000000</f>
        <v>24.483556119999999</v>
      </c>
      <c r="E335" s="38">
        <f>VLOOKUP($A335,Pre2017Bathymetry!$A$5:$D$689,4)/10000</f>
        <v>16.159825000000001</v>
      </c>
      <c r="F335" s="39">
        <f t="shared" si="10"/>
        <v>1.011160395000001</v>
      </c>
      <c r="G335" s="37">
        <f t="shared" si="11"/>
        <v>0.26774190000000075</v>
      </c>
    </row>
    <row r="336" spans="1:7" x14ac:dyDescent="0.3">
      <c r="A336">
        <f>'2017Bathymetry'!B574</f>
        <v>3702</v>
      </c>
      <c r="B336" s="38">
        <f>(VLOOKUP($A336,'2017Bathymetry'!$B$2:$D$582,2)-'2017Bathymetry'!$C$242)/1000000</f>
        <v>23.631656451000001</v>
      </c>
      <c r="C336" s="38">
        <f>VLOOKUP($A336,'2017Bathymetry'!$B$2:$D$582,3)/10000</f>
        <v>15.959930900000002</v>
      </c>
      <c r="D336" s="38">
        <f>VLOOKUP($A336,Pre2017Bathymetry!$A$5:$C$689,2)/1000000</f>
        <v>24.645561499999999</v>
      </c>
      <c r="E336" s="38">
        <f>VLOOKUP($A336,Pre2017Bathymetry!$A$5:$D$689,4)/10000</f>
        <v>16.241250000000001</v>
      </c>
      <c r="F336" s="39">
        <f t="shared" si="10"/>
        <v>1.0139050489999981</v>
      </c>
      <c r="G336" s="37">
        <f t="shared" si="11"/>
        <v>0.28131909999999927</v>
      </c>
    </row>
    <row r="337" spans="1:7" x14ac:dyDescent="0.3">
      <c r="A337">
        <f>'2017Bathymetry'!B575</f>
        <v>3703</v>
      </c>
      <c r="B337" s="38">
        <f>(VLOOKUP($A337,'2017Bathymetry'!$B$2:$D$582,2)-'2017Bathymetry'!$C$242)/1000000</f>
        <v>23.791586008000003</v>
      </c>
      <c r="C337" s="38">
        <f>VLOOKUP($A337,'2017Bathymetry'!$B$2:$D$582,3)/10000</f>
        <v>16.027180699999999</v>
      </c>
      <c r="D337" s="38">
        <f>VLOOKUP($A337,Pre2017Bathymetry!$A$5:$C$689,2)/1000000</f>
        <v>24.80838112</v>
      </c>
      <c r="E337" s="38">
        <f>VLOOKUP($A337,Pre2017Bathymetry!$A$5:$D$689,4)/10000</f>
        <v>16.322675</v>
      </c>
      <c r="F337" s="39">
        <f t="shared" si="10"/>
        <v>1.0167951119999969</v>
      </c>
      <c r="G337" s="37">
        <f t="shared" si="11"/>
        <v>0.29549430000000143</v>
      </c>
    </row>
    <row r="338" spans="1:7" x14ac:dyDescent="0.3">
      <c r="A338">
        <f>'2017Bathymetry'!B576</f>
        <v>3704</v>
      </c>
      <c r="B338" s="38">
        <f>(VLOOKUP($A338,'2017Bathymetry'!$B$2:$D$582,2)-'2017Bathymetry'!$C$242)/1000000</f>
        <v>23.952204263999999</v>
      </c>
      <c r="C338" s="38">
        <f>VLOOKUP($A338,'2017Bathymetry'!$B$2:$D$582,3)/10000</f>
        <v>16.097259099999999</v>
      </c>
      <c r="D338" s="38">
        <f>VLOOKUP($A338,Pre2017Bathymetry!$A$5:$C$689,2)/1000000</f>
        <v>24.972014999999999</v>
      </c>
      <c r="E338" s="38">
        <f>VLOOKUP($A338,Pre2017Bathymetry!$A$5:$D$689,4)/10000</f>
        <v>16.4041</v>
      </c>
      <c r="F338" s="39">
        <f t="shared" si="10"/>
        <v>1.0198107360000002</v>
      </c>
      <c r="G338" s="37">
        <f t="shared" si="11"/>
        <v>0.30684090000000097</v>
      </c>
    </row>
    <row r="339" spans="1:7" x14ac:dyDescent="0.3">
      <c r="A339">
        <f>'2017Bathymetry'!B577</f>
        <v>3705</v>
      </c>
      <c r="B339" s="38">
        <f>(VLOOKUP($A339,'2017Bathymetry'!$B$2:$D$582,2)-'2017Bathymetry'!$C$242)/1000000</f>
        <v>24.113534156999997</v>
      </c>
      <c r="C339" s="38">
        <f>VLOOKUP($A339,'2017Bathymetry'!$B$2:$D$582,3)/10000</f>
        <v>16.168929899999998</v>
      </c>
      <c r="D339" s="38">
        <f>VLOOKUP($A339,Pre2017Bathymetry!$A$5:$C$689,2)/1000000</f>
        <v>25.136463120000002</v>
      </c>
      <c r="E339" s="38">
        <f>VLOOKUP($A339,Pre2017Bathymetry!$A$5:$D$689,4)/10000</f>
        <v>16.485524999999999</v>
      </c>
      <c r="F339" s="39">
        <f t="shared" si="10"/>
        <v>1.0229289630000054</v>
      </c>
      <c r="G339" s="37">
        <f t="shared" si="11"/>
        <v>0.31659510000000068</v>
      </c>
    </row>
    <row r="340" spans="1:7" x14ac:dyDescent="0.3">
      <c r="A340">
        <f>'2017Bathymetry'!B578</f>
        <v>3706</v>
      </c>
      <c r="B340" s="38">
        <f>(VLOOKUP($A340,'2017Bathymetry'!$B$2:$D$582,2)-'2017Bathymetry'!$C$242)/1000000</f>
        <v>24.275581929000001</v>
      </c>
      <c r="C340" s="38">
        <f>VLOOKUP($A340,'2017Bathymetry'!$B$2:$D$582,3)/10000</f>
        <v>16.2406392</v>
      </c>
      <c r="D340" s="38">
        <f>VLOOKUP($A340,Pre2017Bathymetry!$A$5:$C$689,2)/1000000</f>
        <v>25.3017255</v>
      </c>
      <c r="E340" s="38">
        <f>VLOOKUP($A340,Pre2017Bathymetry!$A$5:$D$689,4)/10000</f>
        <v>16.566949999999999</v>
      </c>
      <c r="F340" s="39">
        <f t="shared" si="10"/>
        <v>1.0261435709999986</v>
      </c>
      <c r="G340" s="37">
        <f t="shared" si="11"/>
        <v>0.32631079999999812</v>
      </c>
    </row>
    <row r="341" spans="1:7" x14ac:dyDescent="0.3">
      <c r="A341">
        <f>'2017Bathymetry'!B579</f>
        <v>3707</v>
      </c>
      <c r="B341" s="38">
        <f>(VLOOKUP($A341,'2017Bathymetry'!$B$2:$D$582,2)-'2017Bathymetry'!$C$242)/1000000</f>
        <v>24.438345827999999</v>
      </c>
      <c r="C341" s="38">
        <f>VLOOKUP($A341,'2017Bathymetry'!$B$2:$D$582,3)/10000</f>
        <v>16.312174600000002</v>
      </c>
      <c r="D341" s="38">
        <f>VLOOKUP($A341,Pre2017Bathymetry!$A$5:$C$689,2)/1000000</f>
        <v>25.467802120000002</v>
      </c>
      <c r="E341" s="38">
        <f>VLOOKUP($A341,Pre2017Bathymetry!$A$5:$D$689,4)/10000</f>
        <v>16.648375000000001</v>
      </c>
      <c r="F341" s="39">
        <f t="shared" si="10"/>
        <v>1.0294562920000025</v>
      </c>
      <c r="G341" s="37">
        <f t="shared" si="11"/>
        <v>0.33620039999999918</v>
      </c>
    </row>
    <row r="342" spans="1:7" x14ac:dyDescent="0.3">
      <c r="A342">
        <f>'2017Bathymetry'!B580</f>
        <v>3708</v>
      </c>
      <c r="B342" s="38">
        <f>(VLOOKUP($A342,'2017Bathymetry'!$B$2:$D$582,2)-'2017Bathymetry'!$C$242)/1000000</f>
        <v>24.601823048</v>
      </c>
      <c r="C342" s="38">
        <f>VLOOKUP($A342,'2017Bathymetry'!$B$2:$D$582,3)/10000</f>
        <v>16.382921700000001</v>
      </c>
      <c r="D342" s="38">
        <f>VLOOKUP($A342,Pre2017Bathymetry!$A$5:$C$689,2)/1000000</f>
        <v>25.634692999999999</v>
      </c>
      <c r="E342" s="38">
        <f>VLOOKUP($A342,Pre2017Bathymetry!$A$5:$D$689,4)/10000</f>
        <v>16.729800000000001</v>
      </c>
      <c r="F342" s="39">
        <f t="shared" si="10"/>
        <v>1.0328699519999986</v>
      </c>
      <c r="G342" s="37">
        <f t="shared" si="11"/>
        <v>0.34687830000000019</v>
      </c>
    </row>
    <row r="343" spans="1:7" x14ac:dyDescent="0.3">
      <c r="A343">
        <f>'2017Bathymetry'!B581</f>
        <v>3709</v>
      </c>
      <c r="B343" s="38">
        <f>(VLOOKUP($A343,'2017Bathymetry'!$B$2:$D$582,2)-'2017Bathymetry'!$C$242)/1000000</f>
        <v>24.765995745999998</v>
      </c>
      <c r="C343" s="38">
        <f>VLOOKUP($A343,'2017Bathymetry'!$B$2:$D$582,3)/10000</f>
        <v>16.452302899999999</v>
      </c>
      <c r="D343" s="38">
        <f>VLOOKUP($A343,Pre2017Bathymetry!$A$5:$C$689,2)/1000000</f>
        <v>25.802398119999999</v>
      </c>
      <c r="E343" s="38">
        <f>VLOOKUP($A343,Pre2017Bathymetry!$A$5:$D$689,4)/10000</f>
        <v>16.811225</v>
      </c>
      <c r="F343" s="39">
        <f t="shared" si="10"/>
        <v>1.0364023740000015</v>
      </c>
      <c r="G343" s="37">
        <f t="shared" si="11"/>
        <v>0.35892210000000091</v>
      </c>
    </row>
    <row r="344" spans="1:7" x14ac:dyDescent="0.3">
      <c r="A344">
        <f>'2017Bathymetry'!B582</f>
        <v>3710</v>
      </c>
      <c r="B344" s="38">
        <f>(VLOOKUP($A344,'2017Bathymetry'!$B$2:$D$582,2)-'2017Bathymetry'!$C$242)/1000000</f>
        <v>24.930862184999999</v>
      </c>
      <c r="C344" s="38">
        <f>VLOOKUP($A344,'2017Bathymetry'!$B$2:$D$582,3)/10000</f>
        <v>16.5218247</v>
      </c>
      <c r="D344" s="38">
        <f>VLOOKUP($A344,Pre2017Bathymetry!$A$5:$C$689,2)/1000000</f>
        <v>25.970917499999999</v>
      </c>
      <c r="E344" s="38">
        <f>VLOOKUP($A344,Pre2017Bathymetry!$A$5:$D$689,4)/10000</f>
        <v>16.89265</v>
      </c>
      <c r="F344" s="39">
        <f t="shared" si="10"/>
        <v>1.040055315</v>
      </c>
      <c r="G344" s="37">
        <f t="shared" si="11"/>
        <v>0.37082529999999991</v>
      </c>
    </row>
  </sheetData>
  <mergeCells count="3">
    <mergeCell ref="B2:C2"/>
    <mergeCell ref="D2:E2"/>
    <mergeCell ref="F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2017Bathymetry</vt:lpstr>
      <vt:lpstr>Pre2017Bathymetry</vt:lpstr>
      <vt:lpstr>LakePowellLookup</vt:lpstr>
      <vt:lpstr>BathymetryCompare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Lake Powell Area Capacity Table Report_1-25-22.docx</dc:title>
  <dc:creator>dnbradley</dc:creator>
  <cp:lastModifiedBy>David Rosenberg</cp:lastModifiedBy>
  <dcterms:created xsi:type="dcterms:W3CDTF">2024-05-13T19:56:25Z</dcterms:created>
  <dcterms:modified xsi:type="dcterms:W3CDTF">2024-09-23T22:58:49Z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2022-01-25T00:00:00Z</vt:filetime>
  </property>
  <property fmtid="{D5CDD505-2E9C-101B-9397-08002B2CF9AE}" pid="3" name="Creator">
    <vt:lpwstr>PScript5.dll Version 5.2.2</vt:lpwstr>
  </property>
  <property fmtid="{D5CDD505-2E9C-101B-9397-08002B2CF9AE}" pid="4" name="LastSaved">
    <vt:filetime>2024-05-13T00:00:00Z</vt:filetime>
  </property>
  <property fmtid="{D5CDD505-2E9C-101B-9397-08002B2CF9AE}" pid="5" name="Producer">
    <vt:lpwstr>Acrobat Distiller 20.0 (Windows)</vt:lpwstr>
  </property>
</Properties>
</file>