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02\Desktop\Clases 2021\Primer semestre\METODOLOGIA\"/>
    </mc:Choice>
  </mc:AlternateContent>
  <xr:revisionPtr revIDLastSave="0" documentId="13_ncr:1_{16AE83CD-192A-468B-B9C9-78902DA84807}" xr6:coauthVersionLast="46" xr6:coauthVersionMax="46" xr10:uidLastSave="{00000000-0000-0000-0000-000000000000}"/>
  <bookViews>
    <workbookView xWindow="-120" yWindow="-120" windowWidth="29040" windowHeight="15840" tabRatio="522" xr2:uid="{00000000-000D-0000-FFFF-FFFF00000000}"/>
  </bookViews>
  <sheets>
    <sheet name="Sprint 1" sheetId="25" r:id="rId1"/>
    <sheet name="Plantilla Sprint" sheetId="27" r:id="rId2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1">'Plantilla Sprint'!$F$18</definedName>
    <definedName name="DoneDays" localSheetId="0">'Sprint 1'!$F$18</definedName>
    <definedName name="DoneDays">#REF!</definedName>
    <definedName name="ImplementationDays" localSheetId="1">'Plantilla Sprint'!$D$16</definedName>
    <definedName name="ImplementationDays" localSheetId="0">'Sprint 1'!$D$16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1">OFFSET('Plantilla Sprint'!$H$17,0,0,1,'Plantilla Sprint'!DoneDays)</definedName>
    <definedName name="RealValues" localSheetId="0">OFFSET('Sprint 1'!$H$17,0,0,1,'Sprint 1'!DoneDays)</definedName>
    <definedName name="Sprint">#REF!</definedName>
    <definedName name="SprintCount">#REF!</definedName>
    <definedName name="SprintsInTrend">#REF!</definedName>
    <definedName name="SprintTasks" localSheetId="1">'Plantilla Sprint'!$C$21:$AF$70</definedName>
    <definedName name="SprintTasks" localSheetId="0">'Sprint 1'!$C$21:$AF$75</definedName>
    <definedName name="SprintTasks">#REF!</definedName>
    <definedName name="Status">#REF!</definedName>
    <definedName name="StoryName">#REF!</definedName>
    <definedName name="TaskRows" localSheetId="1">'Plantilla Sprint'!$D$18</definedName>
    <definedName name="TaskRows" localSheetId="0">'Sprint 1'!$D$18</definedName>
    <definedName name="TaskRows">#REF!</definedName>
    <definedName name="TaskStatus" localSheetId="1">'Plantilla Sprint'!$F$21:$F$65</definedName>
    <definedName name="TaskStatus" localSheetId="0">'Sprint 1'!$F$21:$F$70</definedName>
    <definedName name="TaskStatus">#REF!</definedName>
    <definedName name="TaskStoryID" localSheetId="1">'Plantilla Sprint'!$D$21:$D$60</definedName>
    <definedName name="TaskStoryID" localSheetId="0">'Sprint 1'!$D$21:$D$65</definedName>
    <definedName name="TaskStoryID">#REF!</definedName>
    <definedName name="TotalEffort" localSheetId="1">'Plantilla Sprint'!$G$17</definedName>
    <definedName name="TotalEffort" localSheetId="0">'Sprint 1'!$G$17</definedName>
    <definedName name="TotalEffort">#REF!</definedName>
    <definedName name="TrendDays" localSheetId="1">'Plantilla Sprint'!$F$20</definedName>
    <definedName name="TrendDays" localSheetId="0">'Sprint 1'!$F$20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7" i="25" l="1"/>
  <c r="AF27" i="25" s="1"/>
  <c r="H29" i="25" l="1"/>
  <c r="F71" i="27" l="1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 s="1"/>
  <c r="D18" i="27"/>
  <c r="AD17" i="27" s="1"/>
  <c r="AB17" i="27"/>
  <c r="AC17" i="27"/>
  <c r="Z17" i="27"/>
  <c r="Y17" i="27"/>
  <c r="W17" i="27"/>
  <c r="V17" i="27"/>
  <c r="U17" i="27"/>
  <c r="S17" i="27"/>
  <c r="R17" i="27"/>
  <c r="Q17" i="27"/>
  <c r="O17" i="27"/>
  <c r="N17" i="27"/>
  <c r="M17" i="27"/>
  <c r="K17" i="27"/>
  <c r="J17" i="27"/>
  <c r="I17" i="27"/>
  <c r="G17" i="27"/>
  <c r="H18" i="27" s="1"/>
  <c r="F76" i="25"/>
  <c r="H64" i="25"/>
  <c r="F64" i="25"/>
  <c r="H63" i="25"/>
  <c r="F63" i="25"/>
  <c r="H62" i="25"/>
  <c r="F62" i="25"/>
  <c r="H61" i="25"/>
  <c r="F61" i="25"/>
  <c r="H45" i="25"/>
  <c r="F45" i="25"/>
  <c r="H35" i="25"/>
  <c r="I21" i="25"/>
  <c r="D18" i="25"/>
  <c r="M17" i="25" s="1"/>
  <c r="AA17" i="27"/>
  <c r="L17" i="27"/>
  <c r="P17" i="27"/>
  <c r="T17" i="27"/>
  <c r="X17" i="27"/>
  <c r="I63" i="27"/>
  <c r="I18" i="27"/>
  <c r="J21" i="27"/>
  <c r="J63" i="27" s="1"/>
  <c r="H17" i="27"/>
  <c r="J21" i="25" l="1"/>
  <c r="J18" i="27"/>
  <c r="K21" i="27"/>
  <c r="J62" i="27"/>
  <c r="N17" i="25"/>
  <c r="O17" i="25"/>
  <c r="U17" i="25"/>
  <c r="T17" i="25"/>
  <c r="I17" i="25"/>
  <c r="AD17" i="25"/>
  <c r="W17" i="25"/>
  <c r="P17" i="25"/>
  <c r="J17" i="25"/>
  <c r="K17" i="25"/>
  <c r="L17" i="25"/>
  <c r="V17" i="25"/>
  <c r="AC17" i="25"/>
  <c r="S17" i="25"/>
  <c r="Z17" i="25"/>
  <c r="Q17" i="25"/>
  <c r="X17" i="25"/>
  <c r="H17" i="25"/>
  <c r="R17" i="25"/>
  <c r="Y17" i="25"/>
  <c r="AA17" i="25"/>
  <c r="G17" i="25"/>
  <c r="J18" i="25" s="1"/>
  <c r="AB17" i="25"/>
  <c r="K21" i="25"/>
  <c r="K62" i="27" l="1"/>
  <c r="K63" i="27"/>
  <c r="K18" i="27"/>
  <c r="L21" i="27"/>
  <c r="H18" i="25"/>
  <c r="I18" i="25"/>
  <c r="L21" i="25"/>
  <c r="K18" i="25"/>
  <c r="L18" i="27" l="1"/>
  <c r="L62" i="27"/>
  <c r="M21" i="27"/>
  <c r="L63" i="27"/>
  <c r="M21" i="25"/>
  <c r="L18" i="25"/>
  <c r="M63" i="27" l="1"/>
  <c r="M18" i="27"/>
  <c r="N21" i="27"/>
  <c r="M62" i="27"/>
  <c r="M18" i="25"/>
  <c r="N21" i="25"/>
  <c r="N18" i="27" l="1"/>
  <c r="N63" i="27"/>
  <c r="O21" i="27"/>
  <c r="N62" i="27"/>
  <c r="N18" i="25"/>
  <c r="O21" i="25"/>
  <c r="O62" i="27" l="1"/>
  <c r="P21" i="27"/>
  <c r="O63" i="27"/>
  <c r="O18" i="27"/>
  <c r="O18" i="25"/>
  <c r="P21" i="25"/>
  <c r="P18" i="27" l="1"/>
  <c r="P63" i="27"/>
  <c r="Q21" i="27"/>
  <c r="P62" i="27"/>
  <c r="P18" i="25"/>
  <c r="Q21" i="25"/>
  <c r="Q18" i="27" l="1"/>
  <c r="R21" i="27"/>
  <c r="Q62" i="27"/>
  <c r="Q63" i="27"/>
  <c r="Q18" i="25"/>
  <c r="R21" i="25"/>
  <c r="R18" i="27" l="1"/>
  <c r="R63" i="27"/>
  <c r="R62" i="27"/>
  <c r="S21" i="27"/>
  <c r="S21" i="25"/>
  <c r="R18" i="25"/>
  <c r="S62" i="27" l="1"/>
  <c r="S63" i="27"/>
  <c r="S18" i="27"/>
  <c r="T21" i="27"/>
  <c r="S18" i="25"/>
  <c r="T21" i="25"/>
  <c r="T18" i="27" l="1"/>
  <c r="U21" i="27"/>
  <c r="T63" i="27"/>
  <c r="T62" i="27"/>
  <c r="T18" i="25"/>
  <c r="U21" i="25"/>
  <c r="U62" i="27" l="1"/>
  <c r="U63" i="27"/>
  <c r="U18" i="27"/>
  <c r="V21" i="27"/>
  <c r="U18" i="25"/>
  <c r="V21" i="25"/>
  <c r="V18" i="27" l="1"/>
  <c r="V63" i="27"/>
  <c r="W21" i="27"/>
  <c r="V62" i="27"/>
  <c r="V18" i="25"/>
  <c r="W21" i="25"/>
  <c r="W62" i="27" l="1"/>
  <c r="X21" i="27"/>
  <c r="W18" i="27"/>
  <c r="W63" i="27"/>
  <c r="X21" i="25"/>
  <c r="W18" i="25"/>
  <c r="X18" i="27" l="1"/>
  <c r="X63" i="27"/>
  <c r="X62" i="27"/>
  <c r="Y21" i="27"/>
  <c r="X18" i="25"/>
  <c r="Y21" i="25"/>
  <c r="Y18" i="27" l="1"/>
  <c r="Y62" i="27"/>
  <c r="Y63" i="27"/>
  <c r="Z21" i="27"/>
  <c r="Y18" i="25"/>
  <c r="Z21" i="25"/>
  <c r="Z63" i="27" l="1"/>
  <c r="Z18" i="27"/>
  <c r="Z62" i="27"/>
  <c r="AA21" i="27"/>
  <c r="AA21" i="25"/>
  <c r="Z18" i="25"/>
  <c r="AA62" i="27" l="1"/>
  <c r="AB21" i="27"/>
  <c r="AA18" i="27"/>
  <c r="AA63" i="27"/>
  <c r="AA18" i="25"/>
  <c r="AA68" i="25"/>
  <c r="AB21" i="25"/>
  <c r="AA67" i="25"/>
  <c r="AB63" i="27" l="1"/>
  <c r="AC21" i="27"/>
  <c r="AB62" i="27"/>
  <c r="AB18" i="27"/>
  <c r="AB18" i="25"/>
  <c r="AB67" i="25"/>
  <c r="AB68" i="25"/>
  <c r="AC21" i="25"/>
  <c r="AC18" i="27" l="1"/>
  <c r="AC63" i="27"/>
  <c r="AC62" i="27"/>
  <c r="AD21" i="27"/>
  <c r="AC18" i="25"/>
  <c r="AC67" i="25"/>
  <c r="AC68" i="25"/>
  <c r="AD21" i="25"/>
  <c r="AE21" i="27" l="1"/>
  <c r="AD63" i="27"/>
  <c r="AD62" i="27"/>
  <c r="AD18" i="27"/>
  <c r="AD68" i="25"/>
  <c r="AE21" i="25"/>
  <c r="AD18" i="25"/>
  <c r="AD67" i="25"/>
  <c r="AE55" i="27" l="1"/>
  <c r="AE36" i="27"/>
  <c r="AE32" i="27"/>
  <c r="AE35" i="27"/>
  <c r="AF21" i="27"/>
  <c r="AE62" i="27"/>
  <c r="AE63" i="27"/>
  <c r="AE56" i="27"/>
  <c r="AE41" i="27"/>
  <c r="AE58" i="27"/>
  <c r="AE48" i="27"/>
  <c r="AE57" i="27"/>
  <c r="AE40" i="27"/>
  <c r="AE53" i="27"/>
  <c r="AE45" i="27"/>
  <c r="AE37" i="27"/>
  <c r="AE39" i="27"/>
  <c r="AE65" i="27"/>
  <c r="AE34" i="27"/>
  <c r="AE50" i="27"/>
  <c r="AE33" i="27"/>
  <c r="AE49" i="27"/>
  <c r="AE46" i="27"/>
  <c r="AE29" i="27"/>
  <c r="AE26" i="27"/>
  <c r="AE42" i="27"/>
  <c r="AE25" i="27"/>
  <c r="AE22" i="27"/>
  <c r="AE17" i="27" s="1"/>
  <c r="AE54" i="27"/>
  <c r="AE60" i="27"/>
  <c r="AE52" i="27"/>
  <c r="AE44" i="27"/>
  <c r="AE38" i="27"/>
  <c r="AE61" i="27"/>
  <c r="AE51" i="27"/>
  <c r="AE31" i="27"/>
  <c r="AE28" i="27"/>
  <c r="AE47" i="27"/>
  <c r="AE27" i="27"/>
  <c r="AE24" i="27"/>
  <c r="AE43" i="27"/>
  <c r="AE23" i="27"/>
  <c r="AE64" i="27"/>
  <c r="AE30" i="27"/>
  <c r="AE18" i="27"/>
  <c r="AE59" i="27"/>
  <c r="AE41" i="25"/>
  <c r="AE32" i="25"/>
  <c r="AE54" i="25"/>
  <c r="AE26" i="25"/>
  <c r="AE24" i="25"/>
  <c r="AE50" i="25"/>
  <c r="AE42" i="25"/>
  <c r="AE60" i="25"/>
  <c r="AE45" i="25"/>
  <c r="AE67" i="25"/>
  <c r="AE65" i="25"/>
  <c r="AE53" i="25"/>
  <c r="AE44" i="25"/>
  <c r="AE64" i="25"/>
  <c r="AE47" i="25"/>
  <c r="AE68" i="25"/>
  <c r="AE48" i="25"/>
  <c r="AE37" i="25"/>
  <c r="AE51" i="25"/>
  <c r="AE36" i="25"/>
  <c r="AE31" i="25"/>
  <c r="AE46" i="25"/>
  <c r="AE30" i="25"/>
  <c r="AE58" i="25"/>
  <c r="AE52" i="25"/>
  <c r="AE34" i="25"/>
  <c r="AE56" i="25"/>
  <c r="AF21" i="25"/>
  <c r="AE49" i="25"/>
  <c r="AE18" i="25"/>
  <c r="AE23" i="25"/>
  <c r="AE25" i="25"/>
  <c r="AE66" i="25"/>
  <c r="AE70" i="25"/>
  <c r="AE62" i="25"/>
  <c r="AE40" i="25"/>
  <c r="AE43" i="25"/>
  <c r="AE57" i="25"/>
  <c r="AE22" i="25"/>
  <c r="AE69" i="25"/>
  <c r="AE55" i="25"/>
  <c r="AE35" i="25"/>
  <c r="AE59" i="25"/>
  <c r="AE38" i="25"/>
  <c r="AE63" i="25"/>
  <c r="AE61" i="25"/>
  <c r="AF36" i="27" l="1"/>
  <c r="AF61" i="27"/>
  <c r="AF55" i="27"/>
  <c r="AF58" i="27"/>
  <c r="AF41" i="27"/>
  <c r="AF65" i="27"/>
  <c r="AF54" i="27"/>
  <c r="AF53" i="27"/>
  <c r="AF23" i="27"/>
  <c r="AF24" i="27"/>
  <c r="AF49" i="27"/>
  <c r="AF51" i="27"/>
  <c r="AF29" i="27"/>
  <c r="AF26" i="27"/>
  <c r="AF43" i="27"/>
  <c r="AF22" i="27"/>
  <c r="AF17" i="27" s="1"/>
  <c r="F18" i="27" s="1"/>
  <c r="AF34" i="27"/>
  <c r="AF47" i="27"/>
  <c r="AF63" i="27"/>
  <c r="AF45" i="27"/>
  <c r="AF35" i="27"/>
  <c r="AF42" i="27"/>
  <c r="AF25" i="27"/>
  <c r="AF60" i="27"/>
  <c r="AF38" i="27"/>
  <c r="AF37" i="27"/>
  <c r="AF31" i="27"/>
  <c r="AF50" i="27"/>
  <c r="AF33" i="27"/>
  <c r="AF46" i="27"/>
  <c r="AF48" i="27"/>
  <c r="AF44" i="27"/>
  <c r="AF56" i="27"/>
  <c r="AF52" i="27"/>
  <c r="AF30" i="27"/>
  <c r="AF59" i="27"/>
  <c r="AF32" i="27"/>
  <c r="AF57" i="27"/>
  <c r="AF39" i="27"/>
  <c r="AF28" i="27"/>
  <c r="AF27" i="27"/>
  <c r="AF40" i="27"/>
  <c r="AF62" i="27"/>
  <c r="AF18" i="27"/>
  <c r="AF64" i="27"/>
  <c r="AE17" i="25"/>
  <c r="AF36" i="25"/>
  <c r="AF69" i="25"/>
  <c r="AF18" i="25"/>
  <c r="AF47" i="25"/>
  <c r="AF24" i="25"/>
  <c r="AF54" i="25"/>
  <c r="AF42" i="25"/>
  <c r="AF56" i="25"/>
  <c r="AF38" i="25"/>
  <c r="AF55" i="25"/>
  <c r="AF44" i="25"/>
  <c r="AF52" i="25"/>
  <c r="AF43" i="25"/>
  <c r="AF46" i="25"/>
  <c r="AF48" i="25"/>
  <c r="AF45" i="25"/>
  <c r="AF35" i="25"/>
  <c r="AF62" i="25"/>
  <c r="AF70" i="25"/>
  <c r="AF63" i="25"/>
  <c r="AF25" i="25"/>
  <c r="AF34" i="25"/>
  <c r="AF51" i="25"/>
  <c r="AF30" i="25"/>
  <c r="AF31" i="25"/>
  <c r="AF68" i="25"/>
  <c r="AF67" i="25"/>
  <c r="AF57" i="25"/>
  <c r="AF26" i="25"/>
  <c r="AF66" i="25"/>
  <c r="AF23" i="25"/>
  <c r="AF49" i="25"/>
  <c r="AF58" i="25"/>
  <c r="AF32" i="25"/>
  <c r="AF65" i="25"/>
  <c r="AF64" i="25"/>
  <c r="AF40" i="25"/>
  <c r="AF60" i="25"/>
  <c r="AF61" i="25"/>
  <c r="AF41" i="25"/>
  <c r="AF53" i="25"/>
  <c r="AF59" i="25"/>
  <c r="AF22" i="25"/>
  <c r="AF50" i="25"/>
  <c r="AF37" i="25"/>
  <c r="H20" i="27" l="1"/>
  <c r="F20" i="27"/>
  <c r="U19" i="27" s="1"/>
  <c r="AF17" i="25"/>
  <c r="F18" i="25" s="1"/>
  <c r="F20" i="25" s="1"/>
  <c r="Z19" i="27" l="1"/>
  <c r="Q19" i="27"/>
  <c r="T19" i="27"/>
  <c r="I19" i="27"/>
  <c r="L19" i="27"/>
  <c r="AC19" i="27"/>
  <c r="W19" i="27"/>
  <c r="AF19" i="27"/>
  <c r="Y19" i="27"/>
  <c r="M19" i="27"/>
  <c r="AB19" i="27"/>
  <c r="V19" i="27"/>
  <c r="S19" i="27"/>
  <c r="O19" i="27"/>
  <c r="P19" i="27"/>
  <c r="X19" i="27"/>
  <c r="J19" i="27"/>
  <c r="AA19" i="27"/>
  <c r="N19" i="27"/>
  <c r="H19" i="27"/>
  <c r="AD19" i="27"/>
  <c r="K19" i="27"/>
  <c r="R19" i="27"/>
  <c r="AE19" i="27"/>
  <c r="H20" i="25"/>
  <c r="AA19" i="25" s="1"/>
  <c r="S19" i="25" l="1"/>
  <c r="N19" i="25"/>
  <c r="Y19" i="25"/>
  <c r="W19" i="25"/>
  <c r="Z19" i="25"/>
  <c r="Q19" i="25"/>
  <c r="P19" i="25"/>
  <c r="AC19" i="25"/>
  <c r="J19" i="25"/>
  <c r="AB19" i="25"/>
  <c r="O19" i="25"/>
  <c r="H19" i="25"/>
  <c r="M19" i="25"/>
  <c r="R19" i="25"/>
  <c r="AF19" i="25"/>
  <c r="T19" i="25"/>
  <c r="K19" i="25"/>
  <c r="AD19" i="25"/>
  <c r="AE19" i="25"/>
  <c r="I19" i="25"/>
  <c r="V19" i="25"/>
  <c r="L19" i="25"/>
  <c r="U19" i="25"/>
  <c r="X19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0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1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<sst xmlns="http://schemas.openxmlformats.org/spreadsheetml/2006/main" count="148" uniqueCount="77">
  <si>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</si>
  <si>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</si>
  <si>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</si>
  <si>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</si>
  <si>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</si>
  <si>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</si>
  <si>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</si>
  <si>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</si>
  <si>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</si>
  <si>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</si>
  <si>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</si>
  <si>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</si>
  <si>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</si>
  <si>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</si>
  <si>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</si>
  <si>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</si>
  <si>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</si>
  <si>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</si>
  <si>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</si>
  <si>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</si>
  <si>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</si>
  <si>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Por Hacer</t>
  </si>
  <si>
    <t>Nombre del Proyecto:</t>
  </si>
  <si>
    <t>Dueño del Proyecto</t>
  </si>
  <si>
    <t>Gerente del Proyecto:</t>
  </si>
  <si>
    <t>App para Banco Movil</t>
  </si>
  <si>
    <t>Jose Sanchez</t>
  </si>
  <si>
    <t>Hector Bravo</t>
  </si>
  <si>
    <t>TA01-01</t>
  </si>
  <si>
    <t>TA01-02</t>
  </si>
  <si>
    <t>TA01-03</t>
  </si>
  <si>
    <t>TA02-01</t>
  </si>
  <si>
    <t>TA02-02</t>
  </si>
  <si>
    <t>TA02-03</t>
  </si>
  <si>
    <t>TA03-01</t>
  </si>
  <si>
    <t>TA03-02</t>
  </si>
  <si>
    <t>TA03-03</t>
  </si>
  <si>
    <t>TA04-01</t>
  </si>
  <si>
    <t>TA04-02</t>
  </si>
  <si>
    <t>TA04-03</t>
  </si>
  <si>
    <t>H01</t>
  </si>
  <si>
    <t>Diego</t>
  </si>
  <si>
    <t>TA01-04</t>
  </si>
  <si>
    <t>H02</t>
  </si>
  <si>
    <t>H03</t>
  </si>
  <si>
    <t>TA03-04</t>
  </si>
  <si>
    <t>TA04-04</t>
  </si>
  <si>
    <t>H04</t>
  </si>
  <si>
    <t>Cristian</t>
  </si>
  <si>
    <t>Dario</t>
  </si>
  <si>
    <t>Francisco</t>
  </si>
  <si>
    <t>TA01-05</t>
  </si>
  <si>
    <t>Prueba unitaria de login</t>
  </si>
  <si>
    <t>TA02-04</t>
  </si>
  <si>
    <t xml:space="preserve">Crear la notificacion en el sistema </t>
  </si>
  <si>
    <t>Programar un correo notificacion</t>
  </si>
  <si>
    <t>Diseñar una vista de notificaciones</t>
  </si>
  <si>
    <t>Encriptar y registrar la contraseña en bd</t>
  </si>
  <si>
    <t xml:space="preserve">Conectar la bd con la pagina </t>
  </si>
  <si>
    <t>Diseñar la base de datos para los usuarios</t>
  </si>
  <si>
    <t>Hacer la vista del login</t>
  </si>
  <si>
    <t>Crear tabla documento</t>
  </si>
  <si>
    <t>Crear filtros para tabla documento</t>
  </si>
  <si>
    <t>Crear navbar de la API</t>
  </si>
  <si>
    <t xml:space="preserve">Crear vistas previas del documento </t>
  </si>
  <si>
    <t>Crear el objeto documento en bd</t>
  </si>
  <si>
    <t>Cambiar el estado del objeto documento en bd</t>
  </si>
  <si>
    <t xml:space="preserve">Crear pop up para la argumentacion del rechazo </t>
  </si>
  <si>
    <t>Registrar la argumentacion del rechazo en bd</t>
  </si>
  <si>
    <t>Prueba unitaria de la API de notificaciones</t>
  </si>
  <si>
    <t>TA03-05</t>
  </si>
  <si>
    <t>Prueba unitaria de navegación en los documentos</t>
  </si>
  <si>
    <t>TA04-05</t>
  </si>
  <si>
    <t>Prueba unitaria de el estado de los documentos.</t>
  </si>
  <si>
    <t>TA01-06</t>
  </si>
  <si>
    <t>Prueba unitaria de la BD</t>
  </si>
  <si>
    <t>Esteban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</si>
</sst>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6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164" fontId="2" fillId="0" borderId="0" xfId="0" applyNumberFormat="1" applyFont="1" applyAlignment="1">
      <alignment horizontal="left"/>
    </xf>
    <xf numFmtId="0" fontId="0" fillId="0" borderId="0" xfId="0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/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5" fillId="0" borderId="0" xfId="0" applyFont="1" applyAlignment="1">
      <alignment wrapText="1"/>
    </xf>
    <xf numFmtId="0" fontId="2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6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2-491A-9142-267CA1C52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588064"/>
        <c:axId val="1880596224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76</c:v>
                </c:pt>
                <c:pt idx="1">
                  <c:v>73.466666666666669</c:v>
                </c:pt>
                <c:pt idx="2">
                  <c:v>70.933333333333337</c:v>
                </c:pt>
                <c:pt idx="3">
                  <c:v>68.400000000000006</c:v>
                </c:pt>
                <c:pt idx="4">
                  <c:v>65.866666666666674</c:v>
                </c:pt>
                <c:pt idx="5">
                  <c:v>63.333333333333336</c:v>
                </c:pt>
                <c:pt idx="6">
                  <c:v>60.8</c:v>
                </c:pt>
                <c:pt idx="7">
                  <c:v>58.266666666666666</c:v>
                </c:pt>
                <c:pt idx="8">
                  <c:v>55.733333333333334</c:v>
                </c:pt>
                <c:pt idx="9">
                  <c:v>53.2</c:v>
                </c:pt>
                <c:pt idx="10">
                  <c:v>50.666666666666671</c:v>
                </c:pt>
                <c:pt idx="11">
                  <c:v>48.133333333333333</c:v>
                </c:pt>
                <c:pt idx="12">
                  <c:v>45.6</c:v>
                </c:pt>
                <c:pt idx="13">
                  <c:v>43.06666666666667</c:v>
                </c:pt>
                <c:pt idx="14">
                  <c:v>40.533333333333331</c:v>
                </c:pt>
                <c:pt idx="15">
                  <c:v>38</c:v>
                </c:pt>
                <c:pt idx="16">
                  <c:v>35.466666666666669</c:v>
                </c:pt>
                <c:pt idx="17">
                  <c:v>32.933333333333337</c:v>
                </c:pt>
                <c:pt idx="18">
                  <c:v>30.400000000000006</c:v>
                </c:pt>
                <c:pt idx="19">
                  <c:v>27.866666666666667</c:v>
                </c:pt>
                <c:pt idx="20">
                  <c:v>25.333333333333336</c:v>
                </c:pt>
                <c:pt idx="21">
                  <c:v>22.800000000000004</c:v>
                </c:pt>
                <c:pt idx="22">
                  <c:v>20.266666666666666</c:v>
                </c:pt>
                <c:pt idx="23">
                  <c:v>17.733333333333334</c:v>
                </c:pt>
                <c:pt idx="24">
                  <c:v>15.200000000000003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2-491A-9142-267CA1C528E1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2-491A-9142-267CA1C52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588064"/>
        <c:axId val="1880596224"/>
      </c:lineChart>
      <c:catAx>
        <c:axId val="1880588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880596224"/>
        <c:crosses val="autoZero"/>
        <c:auto val="1"/>
        <c:lblAlgn val="ctr"/>
        <c:lblOffset val="100"/>
        <c:noMultiLvlLbl val="0"/>
      </c:catAx>
      <c:valAx>
        <c:axId val="188059622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8805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A-4794-A4A4-694BF82A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584800"/>
        <c:axId val="1880583712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A-4794-A4A4-694BF82A632A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A-4794-A4A4-694BF82A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584800"/>
        <c:axId val="1880583712"/>
      </c:lineChart>
      <c:catAx>
        <c:axId val="188058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80583712"/>
        <c:crosses val="autoZero"/>
        <c:auto val="1"/>
        <c:lblAlgn val="ctr"/>
        <c:lblOffset val="100"/>
        <c:noMultiLvlLbl val="0"/>
      </c:catAx>
      <c:valAx>
        <c:axId val="18805837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880584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>
          <a:extLst>
            <a:ext uri="{FF2B5EF4-FFF2-40B4-BE49-F238E27FC236}">
              <a16:creationId xmlns:a16="http://schemas.microsoft.com/office/drawing/2014/main" id="{00000000-0008-0000-0000-00000D6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>
          <a:extLst>
            <a:ext uri="{FF2B5EF4-FFF2-40B4-BE49-F238E27FC236}">
              <a16:creationId xmlns:a16="http://schemas.microsoft.com/office/drawing/2014/main" id="{00000000-0008-0000-0100-00000BA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AF76"/>
  <sheetViews>
    <sheetView tabSelected="1" topLeftCell="A5" workbookViewId="0">
      <selection activeCell="AI27" sqref="AI27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47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22</v>
      </c>
      <c r="D3" s="42" t="s">
        <v>25</v>
      </c>
      <c r="E3" s="42"/>
      <c r="F3" s="42"/>
      <c r="G3" s="42"/>
      <c r="H3" s="42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23</v>
      </c>
      <c r="D4" s="42" t="s">
        <v>26</v>
      </c>
      <c r="E4" s="42"/>
      <c r="F4" s="42"/>
      <c r="G4" s="42"/>
      <c r="H4" s="42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24</v>
      </c>
      <c r="D5" s="42" t="s">
        <v>27</v>
      </c>
      <c r="E5" s="42"/>
      <c r="F5" s="42"/>
      <c r="G5" s="42"/>
      <c r="H5" s="42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1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30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30</v>
      </c>
      <c r="E17" s="5" t="s">
        <v>13</v>
      </c>
      <c r="F17" s="5" t="s">
        <v>17</v>
      </c>
      <c r="G17" s="4">
        <f ca="1">SUM(OFFSET(G21,1,0,TaskRows,1))</f>
        <v>76</v>
      </c>
      <c r="H17" s="4">
        <f ca="1">IF(AND(SUM(OFFSET(H21,1,0,TaskRows,1))=0),0,SUM(OFFSET(H21,1,0,TaskRows,1)))</f>
        <v>4</v>
      </c>
      <c r="I17" s="4" t="str">
        <f t="shared" ref="I17:AF17" ca="1" si="0">IF(AND(SUM(OFFSET(I21,1,0,TaskRows,1))=0),"",SUM(OFFSET(I21,1,0,TaskRows,1)))</f>
        <v/>
      </c>
      <c r="J17" s="4" t="str">
        <f t="shared" ca="1" si="0"/>
        <v/>
      </c>
      <c r="K17" s="4" t="str">
        <f t="shared" ca="1" si="0"/>
        <v/>
      </c>
      <c r="L17" s="4" t="str">
        <f t="shared" ca="1" si="0"/>
        <v/>
      </c>
      <c r="M17" s="4" t="str">
        <f t="shared" ca="1" si="0"/>
        <v/>
      </c>
      <c r="N17" s="4" t="str">
        <f t="shared" ca="1" si="0"/>
        <v/>
      </c>
      <c r="O17" s="4" t="str">
        <f t="shared" ca="1" si="0"/>
        <v/>
      </c>
      <c r="P17" s="4" t="str">
        <f t="shared" ca="1" si="0"/>
        <v/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IF(COUNTA(C22:C255)=0,1,COUNTA(C22:C255))</f>
        <v>20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76</v>
      </c>
      <c r="I18" s="1">
        <f t="shared" ref="I18:AF18" ca="1" si="1">IF(I21="","",TotalEffort-TotalEffort/(ImplementationDays)*(I21-1))</f>
        <v>73.466666666666669</v>
      </c>
      <c r="J18" s="1">
        <f t="shared" ca="1" si="1"/>
        <v>70.933333333333337</v>
      </c>
      <c r="K18" s="1">
        <f t="shared" ca="1" si="1"/>
        <v>68.400000000000006</v>
      </c>
      <c r="L18" s="1">
        <f t="shared" ca="1" si="1"/>
        <v>65.866666666666674</v>
      </c>
      <c r="M18" s="1">
        <f t="shared" ca="1" si="1"/>
        <v>63.333333333333336</v>
      </c>
      <c r="N18" s="1">
        <f t="shared" ca="1" si="1"/>
        <v>60.8</v>
      </c>
      <c r="O18" s="1">
        <f t="shared" ca="1" si="1"/>
        <v>58.266666666666666</v>
      </c>
      <c r="P18" s="1">
        <f t="shared" ca="1" si="1"/>
        <v>55.733333333333334</v>
      </c>
      <c r="Q18" s="1">
        <f t="shared" ca="1" si="1"/>
        <v>53.2</v>
      </c>
      <c r="R18" s="1">
        <f t="shared" ca="1" si="1"/>
        <v>50.666666666666671</v>
      </c>
      <c r="S18" s="1">
        <f t="shared" ca="1" si="1"/>
        <v>48.133333333333333</v>
      </c>
      <c r="T18" s="1">
        <f t="shared" ca="1" si="1"/>
        <v>45.6</v>
      </c>
      <c r="U18" s="1">
        <f t="shared" ca="1" si="1"/>
        <v>43.06666666666667</v>
      </c>
      <c r="V18" s="1">
        <f t="shared" ca="1" si="1"/>
        <v>40.533333333333331</v>
      </c>
      <c r="W18" s="1">
        <f t="shared" ca="1" si="1"/>
        <v>38</v>
      </c>
      <c r="X18" s="1">
        <f t="shared" ca="1" si="1"/>
        <v>35.466666666666669</v>
      </c>
      <c r="Y18" s="1">
        <f t="shared" ca="1" si="1"/>
        <v>32.933333333333337</v>
      </c>
      <c r="Z18" s="1">
        <f t="shared" ca="1" si="1"/>
        <v>30.400000000000006</v>
      </c>
      <c r="AA18" s="1">
        <f t="shared" ca="1" si="1"/>
        <v>27.866666666666667</v>
      </c>
      <c r="AB18" s="1">
        <f t="shared" ca="1" si="1"/>
        <v>25.333333333333336</v>
      </c>
      <c r="AC18" s="1">
        <f t="shared" ca="1" si="1"/>
        <v>22.800000000000004</v>
      </c>
      <c r="AD18" s="1">
        <f t="shared" ca="1" si="1"/>
        <v>20.266666666666666</v>
      </c>
      <c r="AE18" s="1">
        <f t="shared" ca="1" si="1"/>
        <v>17.733333333333334</v>
      </c>
      <c r="AF18" s="1">
        <f t="shared" ca="1" si="1"/>
        <v>15.200000000000003</v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4</v>
      </c>
      <c r="I19" s="1">
        <f t="shared" ca="1" si="2"/>
        <v>4</v>
      </c>
      <c r="J19" s="1">
        <f t="shared" ca="1" si="2"/>
        <v>4</v>
      </c>
      <c r="K19" s="1">
        <f t="shared" ca="1" si="2"/>
        <v>4</v>
      </c>
      <c r="L19" s="1">
        <f t="shared" ca="1" si="2"/>
        <v>4</v>
      </c>
      <c r="M19" s="1">
        <f t="shared" ca="1" si="2"/>
        <v>4</v>
      </c>
      <c r="N19" s="1">
        <f t="shared" ca="1" si="2"/>
        <v>4</v>
      </c>
      <c r="O19" s="1">
        <f t="shared" ca="1" si="2"/>
        <v>4</v>
      </c>
      <c r="P19" s="1">
        <f t="shared" ca="1" si="2"/>
        <v>4</v>
      </c>
      <c r="Q19" s="1">
        <f t="shared" ca="1" si="2"/>
        <v>4</v>
      </c>
      <c r="R19" s="1">
        <f t="shared" ca="1" si="2"/>
        <v>4</v>
      </c>
      <c r="S19" s="1">
        <f t="shared" ca="1" si="2"/>
        <v>4</v>
      </c>
      <c r="T19" s="1">
        <f t="shared" ca="1" si="2"/>
        <v>4</v>
      </c>
      <c r="U19" s="1">
        <f t="shared" ca="1" si="2"/>
        <v>4</v>
      </c>
      <c r="V19" s="1">
        <f t="shared" ca="1" si="2"/>
        <v>4</v>
      </c>
      <c r="W19" s="1">
        <f t="shared" ca="1" si="2"/>
        <v>4</v>
      </c>
      <c r="X19" s="1">
        <f t="shared" ca="1" si="2"/>
        <v>4</v>
      </c>
      <c r="Y19" s="1">
        <f t="shared" ca="1" si="2"/>
        <v>4</v>
      </c>
      <c r="Z19" s="1">
        <f t="shared" ca="1" si="2"/>
        <v>4</v>
      </c>
      <c r="AA19" s="1">
        <f t="shared" ca="1" si="2"/>
        <v>4</v>
      </c>
      <c r="AB19" s="1">
        <f t="shared" ca="1" si="2"/>
        <v>4</v>
      </c>
      <c r="AC19" s="1">
        <f t="shared" ca="1" si="2"/>
        <v>4</v>
      </c>
      <c r="AD19" s="1">
        <f t="shared" ca="1" si="2"/>
        <v>4</v>
      </c>
      <c r="AE19" s="1">
        <f t="shared" ca="1" si="2"/>
        <v>4</v>
      </c>
      <c r="AF19" s="1">
        <f t="shared" ca="1" si="2"/>
        <v>4</v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1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>
        <f t="shared" si="3"/>
        <v>11</v>
      </c>
      <c r="S21" s="6">
        <f t="shared" si="3"/>
        <v>12</v>
      </c>
      <c r="T21" s="6">
        <f t="shared" si="3"/>
        <v>13</v>
      </c>
      <c r="U21" s="6">
        <f t="shared" si="3"/>
        <v>14</v>
      </c>
      <c r="V21" s="6">
        <f t="shared" si="3"/>
        <v>15</v>
      </c>
      <c r="W21" s="6">
        <f t="shared" si="3"/>
        <v>16</v>
      </c>
      <c r="X21" s="6">
        <f t="shared" si="3"/>
        <v>17</v>
      </c>
      <c r="Y21" s="6">
        <f t="shared" si="3"/>
        <v>18</v>
      </c>
      <c r="Z21" s="6">
        <f t="shared" si="3"/>
        <v>19</v>
      </c>
      <c r="AA21" s="6">
        <f t="shared" si="3"/>
        <v>20</v>
      </c>
      <c r="AB21" s="6">
        <f t="shared" si="3"/>
        <v>21</v>
      </c>
      <c r="AC21" s="6">
        <f t="shared" si="3"/>
        <v>22</v>
      </c>
      <c r="AD21" s="6">
        <f t="shared" si="3"/>
        <v>23</v>
      </c>
      <c r="AE21" s="6">
        <f t="shared" si="3"/>
        <v>24</v>
      </c>
      <c r="AF21" s="6">
        <f t="shared" si="3"/>
        <v>25</v>
      </c>
    </row>
    <row r="22" spans="2:32" x14ac:dyDescent="0.2">
      <c r="B22" s="38" t="s">
        <v>28</v>
      </c>
      <c r="C22" s="38" t="s">
        <v>60</v>
      </c>
      <c r="D22" s="39" t="s">
        <v>40</v>
      </c>
      <c r="E22" s="38" t="s">
        <v>41</v>
      </c>
      <c r="F22" s="38" t="s">
        <v>21</v>
      </c>
      <c r="G22" s="39">
        <v>5</v>
      </c>
      <c r="AE22" s="1">
        <f t="shared" ref="AE22:AF42" si="4">IF(OR(AE$21="",$G22=""),"",AD22)</f>
        <v>0</v>
      </c>
      <c r="AF22" s="1">
        <f t="shared" si="4"/>
        <v>0</v>
      </c>
    </row>
    <row r="23" spans="2:32" x14ac:dyDescent="0.2">
      <c r="B23" s="38" t="s">
        <v>29</v>
      </c>
      <c r="C23" s="38" t="s">
        <v>59</v>
      </c>
      <c r="D23" s="39" t="s">
        <v>40</v>
      </c>
      <c r="E23" s="38" t="s">
        <v>76</v>
      </c>
      <c r="F23" s="40" t="s">
        <v>21</v>
      </c>
      <c r="G23" s="1">
        <v>7</v>
      </c>
      <c r="AE23" s="1">
        <f t="shared" si="4"/>
        <v>0</v>
      </c>
      <c r="AF23" s="1">
        <f t="shared" si="4"/>
        <v>0</v>
      </c>
    </row>
    <row r="24" spans="2:32" x14ac:dyDescent="0.2">
      <c r="B24" s="38" t="s">
        <v>30</v>
      </c>
      <c r="C24" s="38" t="s">
        <v>58</v>
      </c>
      <c r="D24" s="39" t="s">
        <v>40</v>
      </c>
      <c r="E24" s="38" t="s">
        <v>76</v>
      </c>
      <c r="F24" t="s">
        <v>21</v>
      </c>
      <c r="G24" s="1">
        <v>7</v>
      </c>
      <c r="AE24" s="1">
        <f t="shared" si="4"/>
        <v>0</v>
      </c>
      <c r="AF24" s="1">
        <f t="shared" si="4"/>
        <v>0</v>
      </c>
    </row>
    <row r="25" spans="2:32" x14ac:dyDescent="0.2">
      <c r="B25" s="38" t="s">
        <v>42</v>
      </c>
      <c r="C25" s="38" t="s">
        <v>57</v>
      </c>
      <c r="D25" s="39" t="s">
        <v>40</v>
      </c>
      <c r="E25" s="38" t="s">
        <v>41</v>
      </c>
      <c r="F25" t="s">
        <v>21</v>
      </c>
      <c r="G25" s="1">
        <v>6</v>
      </c>
      <c r="AE25" s="1">
        <f t="shared" si="4"/>
        <v>0</v>
      </c>
      <c r="AF25" s="1">
        <f t="shared" si="4"/>
        <v>0</v>
      </c>
    </row>
    <row r="26" spans="2:32" x14ac:dyDescent="0.2">
      <c r="B26" s="38" t="s">
        <v>51</v>
      </c>
      <c r="C26" s="37" t="s">
        <v>52</v>
      </c>
      <c r="D26" s="1" t="s">
        <v>40</v>
      </c>
      <c r="E26" s="38" t="s">
        <v>49</v>
      </c>
      <c r="F26" t="s">
        <v>21</v>
      </c>
      <c r="G26" s="1">
        <v>2</v>
      </c>
      <c r="AE26" s="1">
        <f t="shared" si="4"/>
        <v>0</v>
      </c>
      <c r="AF26" s="1">
        <f t="shared" si="4"/>
        <v>0</v>
      </c>
    </row>
    <row r="27" spans="2:32" ht="15.75" customHeight="1" x14ac:dyDescent="0.2">
      <c r="B27" s="38" t="s">
        <v>74</v>
      </c>
      <c r="C27" s="37" t="s">
        <v>75</v>
      </c>
      <c r="D27" s="1" t="s">
        <v>40</v>
      </c>
      <c r="E27" s="38" t="s">
        <v>76</v>
      </c>
      <c r="F27" t="s">
        <v>21</v>
      </c>
      <c r="G27" s="1">
        <v>2</v>
      </c>
      <c r="AE27" s="1">
        <f t="shared" si="4"/>
        <v>0</v>
      </c>
      <c r="AF27" s="1">
        <f t="shared" si="4"/>
        <v>0</v>
      </c>
    </row>
    <row r="28" spans="2:32" x14ac:dyDescent="0.2">
      <c r="C28" s="37"/>
    </row>
    <row r="29" spans="2:32" x14ac:dyDescent="0.2">
      <c r="B29" s="38" t="s">
        <v>31</v>
      </c>
      <c r="C29" s="41" t="s">
        <v>56</v>
      </c>
      <c r="D29" s="39" t="s">
        <v>43</v>
      </c>
      <c r="E29" s="38" t="s">
        <v>49</v>
      </c>
      <c r="F29" t="s">
        <v>21</v>
      </c>
      <c r="G29" s="1">
        <v>3</v>
      </c>
      <c r="H29" s="1">
        <f>H34</f>
        <v>0</v>
      </c>
    </row>
    <row r="30" spans="2:32" x14ac:dyDescent="0.2">
      <c r="B30" s="38" t="s">
        <v>32</v>
      </c>
      <c r="C30" s="38" t="s">
        <v>55</v>
      </c>
      <c r="D30" s="39" t="s">
        <v>43</v>
      </c>
      <c r="E30" s="38" t="s">
        <v>49</v>
      </c>
      <c r="F30" t="s">
        <v>21</v>
      </c>
      <c r="G30" s="1">
        <v>5</v>
      </c>
      <c r="AE30" s="1">
        <f t="shared" si="4"/>
        <v>0</v>
      </c>
      <c r="AF30" s="1">
        <f t="shared" si="4"/>
        <v>0</v>
      </c>
    </row>
    <row r="31" spans="2:32" x14ac:dyDescent="0.2">
      <c r="B31" s="38" t="s">
        <v>33</v>
      </c>
      <c r="C31" s="38" t="s">
        <v>54</v>
      </c>
      <c r="D31" s="39" t="s">
        <v>43</v>
      </c>
      <c r="E31" s="38" t="s">
        <v>49</v>
      </c>
      <c r="F31" t="s">
        <v>21</v>
      </c>
      <c r="G31" s="1">
        <v>6</v>
      </c>
      <c r="AE31" s="1">
        <f t="shared" si="4"/>
        <v>0</v>
      </c>
      <c r="AF31" s="1">
        <f t="shared" si="4"/>
        <v>0</v>
      </c>
    </row>
    <row r="32" spans="2:32" x14ac:dyDescent="0.2">
      <c r="B32" s="38" t="s">
        <v>53</v>
      </c>
      <c r="C32" s="41" t="s">
        <v>69</v>
      </c>
      <c r="D32" s="1" t="s">
        <v>43</v>
      </c>
      <c r="E32" s="38" t="s">
        <v>49</v>
      </c>
      <c r="F32" t="s">
        <v>21</v>
      </c>
      <c r="G32" s="1">
        <v>2</v>
      </c>
      <c r="AE32" s="1">
        <f t="shared" si="4"/>
        <v>0</v>
      </c>
      <c r="AF32" s="1">
        <f t="shared" si="4"/>
        <v>0</v>
      </c>
    </row>
    <row r="34" spans="2:32" x14ac:dyDescent="0.2">
      <c r="B34" s="38" t="s">
        <v>34</v>
      </c>
      <c r="C34" s="38" t="s">
        <v>61</v>
      </c>
      <c r="D34" s="39" t="s">
        <v>44</v>
      </c>
      <c r="E34" s="40" t="s">
        <v>50</v>
      </c>
      <c r="F34" t="s">
        <v>21</v>
      </c>
      <c r="G34" s="1">
        <v>4</v>
      </c>
      <c r="AE34" s="1">
        <f t="shared" si="4"/>
        <v>0</v>
      </c>
      <c r="AF34" s="1">
        <f t="shared" si="4"/>
        <v>0</v>
      </c>
    </row>
    <row r="35" spans="2:32" x14ac:dyDescent="0.2">
      <c r="B35" s="38" t="s">
        <v>35</v>
      </c>
      <c r="C35" s="38" t="s">
        <v>62</v>
      </c>
      <c r="D35" s="39" t="s">
        <v>44</v>
      </c>
      <c r="E35" s="40" t="s">
        <v>50</v>
      </c>
      <c r="F35" t="s">
        <v>21</v>
      </c>
      <c r="G35" s="1">
        <v>4</v>
      </c>
      <c r="H35" s="1">
        <f t="shared" ref="H35:H64" si="5">IF(OR(H$21="",$G35=""),"",G35)</f>
        <v>4</v>
      </c>
      <c r="AE35" s="1">
        <f t="shared" si="4"/>
        <v>0</v>
      </c>
      <c r="AF35" s="1">
        <f t="shared" si="4"/>
        <v>0</v>
      </c>
    </row>
    <row r="36" spans="2:32" x14ac:dyDescent="0.2">
      <c r="B36" s="38" t="s">
        <v>36</v>
      </c>
      <c r="C36" s="38" t="s">
        <v>63</v>
      </c>
      <c r="D36" s="39" t="s">
        <v>44</v>
      </c>
      <c r="E36" s="40" t="s">
        <v>50</v>
      </c>
      <c r="F36" t="s">
        <v>21</v>
      </c>
      <c r="G36" s="1">
        <v>5</v>
      </c>
      <c r="AE36" s="1">
        <f t="shared" si="4"/>
        <v>0</v>
      </c>
      <c r="AF36" s="1">
        <f t="shared" si="4"/>
        <v>0</v>
      </c>
    </row>
    <row r="37" spans="2:32" x14ac:dyDescent="0.2">
      <c r="B37" s="38" t="s">
        <v>45</v>
      </c>
      <c r="C37" t="s">
        <v>64</v>
      </c>
      <c r="D37" s="39" t="s">
        <v>44</v>
      </c>
      <c r="E37" s="40" t="s">
        <v>41</v>
      </c>
      <c r="F37" s="40" t="s">
        <v>21</v>
      </c>
      <c r="G37" s="1">
        <v>3</v>
      </c>
      <c r="AE37" s="1">
        <f t="shared" si="4"/>
        <v>0</v>
      </c>
      <c r="AF37" s="1">
        <f t="shared" si="4"/>
        <v>0</v>
      </c>
    </row>
    <row r="38" spans="2:32" x14ac:dyDescent="0.2">
      <c r="B38" s="38" t="s">
        <v>70</v>
      </c>
      <c r="C38" t="s">
        <v>71</v>
      </c>
      <c r="D38" s="1" t="s">
        <v>44</v>
      </c>
      <c r="E38" s="40" t="s">
        <v>41</v>
      </c>
      <c r="F38" s="40" t="s">
        <v>21</v>
      </c>
      <c r="G38" s="1">
        <v>2</v>
      </c>
      <c r="AE38" s="1">
        <f t="shared" si="4"/>
        <v>0</v>
      </c>
      <c r="AF38" s="1">
        <f t="shared" si="4"/>
        <v>0</v>
      </c>
    </row>
    <row r="40" spans="2:32" x14ac:dyDescent="0.2">
      <c r="B40" s="40" t="s">
        <v>37</v>
      </c>
      <c r="C40" s="40" t="s">
        <v>65</v>
      </c>
      <c r="D40" s="39" t="s">
        <v>47</v>
      </c>
      <c r="E40" s="38" t="s">
        <v>76</v>
      </c>
      <c r="F40" t="s">
        <v>21</v>
      </c>
      <c r="G40" s="1">
        <v>5</v>
      </c>
      <c r="AE40" s="1">
        <f t="shared" si="4"/>
        <v>0</v>
      </c>
      <c r="AF40" s="1">
        <f t="shared" si="4"/>
        <v>0</v>
      </c>
    </row>
    <row r="41" spans="2:32" x14ac:dyDescent="0.2">
      <c r="B41" s="40" t="s">
        <v>38</v>
      </c>
      <c r="C41" s="38" t="s">
        <v>66</v>
      </c>
      <c r="D41" s="39" t="s">
        <v>47</v>
      </c>
      <c r="E41" s="38" t="s">
        <v>48</v>
      </c>
      <c r="F41" t="s">
        <v>21</v>
      </c>
      <c r="G41" s="1">
        <v>8</v>
      </c>
      <c r="AE41" s="1">
        <f t="shared" si="4"/>
        <v>0</v>
      </c>
      <c r="AF41" s="1">
        <f t="shared" si="4"/>
        <v>0</v>
      </c>
    </row>
    <row r="42" spans="2:32" x14ac:dyDescent="0.2">
      <c r="B42" s="38" t="s">
        <v>39</v>
      </c>
      <c r="C42" s="38" t="s">
        <v>67</v>
      </c>
      <c r="D42" s="39" t="s">
        <v>47</v>
      </c>
      <c r="E42" s="38" t="s">
        <v>48</v>
      </c>
      <c r="F42" t="s">
        <v>21</v>
      </c>
      <c r="G42" s="1">
        <v>4</v>
      </c>
      <c r="AE42" s="1">
        <f t="shared" si="4"/>
        <v>0</v>
      </c>
      <c r="AF42" s="1">
        <f t="shared" si="4"/>
        <v>0</v>
      </c>
    </row>
    <row r="43" spans="2:32" x14ac:dyDescent="0.2">
      <c r="B43" s="38" t="s">
        <v>46</v>
      </c>
      <c r="C43" s="38" t="s">
        <v>68</v>
      </c>
      <c r="D43" s="39" t="s">
        <v>47</v>
      </c>
      <c r="E43" s="38" t="s">
        <v>48</v>
      </c>
      <c r="F43" t="s">
        <v>21</v>
      </c>
      <c r="G43" s="1">
        <v>6</v>
      </c>
      <c r="AE43" s="1">
        <f t="shared" ref="AE43:AF58" si="6">IF(OR(AE$21="",$G43=""),"",AD43)</f>
        <v>0</v>
      </c>
      <c r="AF43" s="1">
        <f t="shared" si="6"/>
        <v>0</v>
      </c>
    </row>
    <row r="44" spans="2:32" x14ac:dyDescent="0.2">
      <c r="B44" s="38" t="s">
        <v>72</v>
      </c>
      <c r="C44" s="38" t="s">
        <v>73</v>
      </c>
      <c r="D44" s="1" t="s">
        <v>47</v>
      </c>
      <c r="E44" s="38" t="s">
        <v>48</v>
      </c>
      <c r="F44" t="s">
        <v>21</v>
      </c>
      <c r="G44" s="1">
        <v>2</v>
      </c>
      <c r="AE44" s="1">
        <f t="shared" si="6"/>
        <v>0</v>
      </c>
      <c r="AF44" s="1">
        <f t="shared" si="6"/>
        <v>0</v>
      </c>
    </row>
    <row r="45" spans="2:32" x14ac:dyDescent="0.2">
      <c r="F45" t="str">
        <f>IF(C46&lt;&gt;"","Planned","")</f>
        <v/>
      </c>
      <c r="H45" s="1" t="str">
        <f t="shared" si="5"/>
        <v/>
      </c>
      <c r="AE45" s="1" t="str">
        <f t="shared" si="6"/>
        <v/>
      </c>
      <c r="AF45" s="1" t="str">
        <f t="shared" si="6"/>
        <v/>
      </c>
    </row>
    <row r="46" spans="2:32" x14ac:dyDescent="0.2">
      <c r="AE46" s="1" t="str">
        <f t="shared" si="6"/>
        <v/>
      </c>
      <c r="AF46" s="1" t="str">
        <f t="shared" si="6"/>
        <v/>
      </c>
    </row>
    <row r="47" spans="2:32" x14ac:dyDescent="0.2">
      <c r="AE47" s="1" t="str">
        <f t="shared" si="6"/>
        <v/>
      </c>
      <c r="AF47" s="1" t="str">
        <f t="shared" si="6"/>
        <v/>
      </c>
    </row>
    <row r="48" spans="2:32" x14ac:dyDescent="0.2">
      <c r="AE48" s="1" t="str">
        <f t="shared" si="6"/>
        <v/>
      </c>
      <c r="AF48" s="1" t="str">
        <f t="shared" si="6"/>
        <v/>
      </c>
    </row>
    <row r="49" spans="6:32" x14ac:dyDescent="0.2">
      <c r="AE49" s="1" t="str">
        <f t="shared" si="6"/>
        <v/>
      </c>
      <c r="AF49" s="1" t="str">
        <f t="shared" si="6"/>
        <v/>
      </c>
    </row>
    <row r="50" spans="6:32" x14ac:dyDescent="0.2">
      <c r="AE50" s="1" t="str">
        <f t="shared" si="6"/>
        <v/>
      </c>
      <c r="AF50" s="1" t="str">
        <f t="shared" si="6"/>
        <v/>
      </c>
    </row>
    <row r="51" spans="6:32" x14ac:dyDescent="0.2">
      <c r="AE51" s="1" t="str">
        <f t="shared" si="6"/>
        <v/>
      </c>
      <c r="AF51" s="1" t="str">
        <f t="shared" si="6"/>
        <v/>
      </c>
    </row>
    <row r="52" spans="6:32" x14ac:dyDescent="0.2">
      <c r="AE52" s="1" t="str">
        <f t="shared" si="6"/>
        <v/>
      </c>
      <c r="AF52" s="1" t="str">
        <f t="shared" si="6"/>
        <v/>
      </c>
    </row>
    <row r="53" spans="6:32" x14ac:dyDescent="0.2">
      <c r="AE53" s="1" t="str">
        <f t="shared" si="6"/>
        <v/>
      </c>
      <c r="AF53" s="1" t="str">
        <f t="shared" si="6"/>
        <v/>
      </c>
    </row>
    <row r="54" spans="6:32" x14ac:dyDescent="0.2">
      <c r="AE54" s="1" t="str">
        <f t="shared" si="6"/>
        <v/>
      </c>
      <c r="AF54" s="1" t="str">
        <f t="shared" si="6"/>
        <v/>
      </c>
    </row>
    <row r="55" spans="6:32" x14ac:dyDescent="0.2">
      <c r="AE55" s="1" t="str">
        <f t="shared" si="6"/>
        <v/>
      </c>
      <c r="AF55" s="1" t="str">
        <f t="shared" si="6"/>
        <v/>
      </c>
    </row>
    <row r="56" spans="6:32" x14ac:dyDescent="0.2">
      <c r="AE56" s="1" t="str">
        <f t="shared" si="6"/>
        <v/>
      </c>
      <c r="AF56" s="1" t="str">
        <f t="shared" si="6"/>
        <v/>
      </c>
    </row>
    <row r="57" spans="6:32" x14ac:dyDescent="0.2">
      <c r="AE57" s="1" t="str">
        <f t="shared" si="6"/>
        <v/>
      </c>
      <c r="AF57" s="1" t="str">
        <f t="shared" si="6"/>
        <v/>
      </c>
    </row>
    <row r="58" spans="6:32" x14ac:dyDescent="0.2">
      <c r="AE58" s="1" t="str">
        <f t="shared" si="6"/>
        <v/>
      </c>
      <c r="AF58" s="1" t="str">
        <f t="shared" si="6"/>
        <v/>
      </c>
    </row>
    <row r="59" spans="6:32" x14ac:dyDescent="0.2">
      <c r="AE59" s="1" t="str">
        <f t="shared" ref="AE59:AF70" si="7">IF(OR(AE$21="",$G59=""),"",AD59)</f>
        <v/>
      </c>
      <c r="AF59" s="1" t="str">
        <f t="shared" si="7"/>
        <v/>
      </c>
    </row>
    <row r="60" spans="6:32" x14ac:dyDescent="0.2">
      <c r="AE60" s="1" t="str">
        <f t="shared" si="7"/>
        <v/>
      </c>
      <c r="AF60" s="1" t="str">
        <f t="shared" si="7"/>
        <v/>
      </c>
    </row>
    <row r="61" spans="6:32" x14ac:dyDescent="0.2">
      <c r="F61" t="str">
        <f t="shared" ref="F61:F64" si="8">IF(C62&lt;&gt;"","Planned","")</f>
        <v/>
      </c>
      <c r="H61" s="1" t="str">
        <f t="shared" si="5"/>
        <v/>
      </c>
      <c r="AE61" s="1" t="str">
        <f t="shared" si="7"/>
        <v/>
      </c>
      <c r="AF61" s="1" t="str">
        <f t="shared" si="7"/>
        <v/>
      </c>
    </row>
    <row r="62" spans="6:32" x14ac:dyDescent="0.2">
      <c r="F62" t="str">
        <f t="shared" si="8"/>
        <v/>
      </c>
      <c r="H62" s="1" t="str">
        <f t="shared" si="5"/>
        <v/>
      </c>
      <c r="AE62" s="1" t="str">
        <f t="shared" si="7"/>
        <v/>
      </c>
      <c r="AF62" s="1" t="str">
        <f t="shared" si="7"/>
        <v/>
      </c>
    </row>
    <row r="63" spans="6:32" x14ac:dyDescent="0.2">
      <c r="F63" t="str">
        <f t="shared" si="8"/>
        <v/>
      </c>
      <c r="H63" s="1" t="str">
        <f t="shared" si="5"/>
        <v/>
      </c>
      <c r="AE63" s="1" t="str">
        <f t="shared" si="7"/>
        <v/>
      </c>
      <c r="AF63" s="1" t="str">
        <f t="shared" si="7"/>
        <v/>
      </c>
    </row>
    <row r="64" spans="6:32" x14ac:dyDescent="0.2">
      <c r="F64" t="str">
        <f t="shared" si="8"/>
        <v/>
      </c>
      <c r="H64" s="1" t="str">
        <f t="shared" si="5"/>
        <v/>
      </c>
      <c r="AE64" s="1" t="str">
        <f t="shared" si="7"/>
        <v/>
      </c>
      <c r="AF64" s="1" t="str">
        <f t="shared" si="7"/>
        <v/>
      </c>
    </row>
    <row r="65" spans="6:32" x14ac:dyDescent="0.2">
      <c r="AE65" s="1" t="str">
        <f t="shared" si="7"/>
        <v/>
      </c>
      <c r="AF65" s="1" t="str">
        <f t="shared" si="7"/>
        <v/>
      </c>
    </row>
    <row r="66" spans="6:32" x14ac:dyDescent="0.2">
      <c r="AE66" s="1" t="str">
        <f t="shared" si="7"/>
        <v/>
      </c>
      <c r="AF66" s="1" t="str">
        <f t="shared" si="7"/>
        <v/>
      </c>
    </row>
    <row r="67" spans="6:32" x14ac:dyDescent="0.2">
      <c r="AA67" s="1" t="str">
        <f t="shared" ref="AA67:AD67" si="9">IF(OR(AA$21="",$G67=""),"",Z67)</f>
        <v/>
      </c>
      <c r="AB67" s="1" t="str">
        <f t="shared" si="9"/>
        <v/>
      </c>
      <c r="AC67" s="1" t="str">
        <f t="shared" si="9"/>
        <v/>
      </c>
      <c r="AD67" s="1" t="str">
        <f t="shared" si="9"/>
        <v/>
      </c>
      <c r="AE67" s="1" t="str">
        <f t="shared" si="7"/>
        <v/>
      </c>
      <c r="AF67" s="1" t="str">
        <f t="shared" si="7"/>
        <v/>
      </c>
    </row>
    <row r="68" spans="6:32" x14ac:dyDescent="0.2">
      <c r="AA68" s="1" t="str">
        <f t="shared" ref="AA68:AD68" si="10">IF(OR(AA$21="",$G68=""),"",Z68)</f>
        <v/>
      </c>
      <c r="AB68" s="1" t="str">
        <f t="shared" si="10"/>
        <v/>
      </c>
      <c r="AC68" s="1" t="str">
        <f t="shared" si="10"/>
        <v/>
      </c>
      <c r="AD68" s="1" t="str">
        <f t="shared" si="10"/>
        <v/>
      </c>
      <c r="AE68" s="1" t="str">
        <f t="shared" si="7"/>
        <v/>
      </c>
      <c r="AF68" s="1" t="str">
        <f t="shared" si="7"/>
        <v/>
      </c>
    </row>
    <row r="69" spans="6:32" x14ac:dyDescent="0.2">
      <c r="AE69" s="1" t="str">
        <f t="shared" si="7"/>
        <v/>
      </c>
      <c r="AF69" s="1" t="str">
        <f t="shared" si="7"/>
        <v/>
      </c>
    </row>
    <row r="70" spans="6:32" x14ac:dyDescent="0.2">
      <c r="AE70" s="1" t="str">
        <f t="shared" si="7"/>
        <v/>
      </c>
      <c r="AF70" s="1" t="str">
        <f t="shared" si="7"/>
        <v/>
      </c>
    </row>
    <row r="76" spans="6:32" x14ac:dyDescent="0.2">
      <c r="F76" t="str">
        <f>IF(C77&lt;&gt;"","Planned","")</f>
        <v/>
      </c>
    </row>
  </sheetData>
  <mergeCells count="3">
    <mergeCell ref="D3:H3"/>
    <mergeCell ref="D4:H4"/>
    <mergeCell ref="D5:H5"/>
  </mergeCells>
  <conditionalFormatting sqref="L22:AF25 H22:H26 D40:AF70 C26:AF39">
    <cfRule type="expression" dxfId="15" priority="1" stopIfTrue="1">
      <formula>$F22="Done"</formula>
    </cfRule>
    <cfRule type="expression" dxfId="14" priority="2" stopIfTrue="1">
      <formula>$F22="Ongoing"</formula>
    </cfRule>
  </conditionalFormatting>
  <conditionalFormatting sqref="B40:B70 D40:AF70 B22:AF39">
    <cfRule type="expression" dxfId="13" priority="3" stopIfTrue="1">
      <formula>$F22="Terminado"</formula>
    </cfRule>
    <cfRule type="expression" dxfId="12" priority="4" stopIfTrue="1">
      <formula>$F22="En Progreso"</formula>
    </cfRule>
  </conditionalFormatting>
  <conditionalFormatting sqref="C41:C71">
    <cfRule type="expression" dxfId="11" priority="7" stopIfTrue="1">
      <formula>$F40="Done"</formula>
    </cfRule>
    <cfRule type="expression" dxfId="10" priority="8" stopIfTrue="1">
      <formula>$F40="Ongoing"</formula>
    </cfRule>
  </conditionalFormatting>
  <conditionalFormatting sqref="C41:C71">
    <cfRule type="expression" dxfId="9" priority="11" stopIfTrue="1">
      <formula>$F40="Terminado"</formula>
    </cfRule>
    <cfRule type="expression" dxfId="8" priority="12" stopIfTrue="1">
      <formula>$F40="En Progreso"</formula>
    </cfRule>
  </conditionalFormatting>
  <conditionalFormatting sqref="C40">
    <cfRule type="expression" dxfId="7" priority="29" stopIfTrue="1">
      <formula>$F38="Done"</formula>
    </cfRule>
    <cfRule type="expression" dxfId="6" priority="30" stopIfTrue="1">
      <formula>$F38="Ongoing"</formula>
    </cfRule>
  </conditionalFormatting>
  <conditionalFormatting sqref="C40">
    <cfRule type="expression" dxfId="5" priority="33" stopIfTrue="1">
      <formula>$F38="Terminado"</formula>
    </cfRule>
    <cfRule type="expression" dxfId="4" priority="34" stopIfTrue="1">
      <formula>$F38="En Progreso"</formula>
    </cfRule>
  </conditionalFormatting>
  <dataValidations count="1">
    <dataValidation type="list" allowBlank="1" showInputMessage="1" sqref="F10:F15 F22:F76" xr:uid="{00000000-0002-0000-00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B1:AF71"/>
  <sheetViews>
    <sheetView topLeftCell="A16"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22</v>
      </c>
      <c r="D3" s="42"/>
      <c r="E3" s="42"/>
      <c r="F3" s="42"/>
      <c r="G3" s="42"/>
      <c r="H3" s="42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23</v>
      </c>
      <c r="D4" s="42"/>
      <c r="E4" s="42"/>
      <c r="F4" s="42"/>
      <c r="G4" s="42"/>
      <c r="H4" s="42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24</v>
      </c>
      <c r="D5" s="42"/>
      <c r="E5" s="42"/>
      <c r="F5" s="42"/>
      <c r="G5" s="42"/>
      <c r="H5" s="42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7" spans="2:32" s="33" customFormat="1" ht="10.5" customHeight="1" x14ac:dyDescent="0.2">
      <c r="B7" s="29"/>
      <c r="C7" s="30"/>
      <c r="D7" s="31"/>
      <c r="E7" s="31"/>
      <c r="F7" s="31"/>
      <c r="G7" s="31"/>
      <c r="H7" s="31"/>
      <c r="I7" s="29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29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spans="2:32" s="33" customFormat="1" ht="18" x14ac:dyDescent="0.25">
      <c r="C8" s="34">
        <v>1</v>
      </c>
      <c r="D8" s="35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/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/>
      <c r="E17" s="5" t="s">
        <v>13</v>
      </c>
      <c r="F17" s="5" t="s">
        <v>17</v>
      </c>
      <c r="G17" s="4">
        <f ca="1">SUM(OFFSET(G21,1,0,TaskRows,1))</f>
        <v>0</v>
      </c>
      <c r="H17" s="4">
        <f ca="1">IF(AND(SUM(OFFSET(H21,1,0,TaskRows,1))=0),0,SUM(OFFSET(H21,1,0,TaskRows,1)))</f>
        <v>0</v>
      </c>
      <c r="I17" s="4" t="str">
        <f t="shared" ref="I17:AF17" ca="1" si="0">IF(AND(SUM(OFFSET(I21,1,0,TaskRows,1))=0),"",SUM(OFFSET(I21,1,0,TaskRows,1)))</f>
        <v/>
      </c>
      <c r="J17" s="4" t="str">
        <f t="shared" ca="1" si="0"/>
        <v/>
      </c>
      <c r="K17" s="4" t="str">
        <f t="shared" ca="1" si="0"/>
        <v/>
      </c>
      <c r="L17" s="4" t="str">
        <f t="shared" ca="1" si="0"/>
        <v/>
      </c>
      <c r="M17" s="4" t="str">
        <f t="shared" ca="1" si="0"/>
        <v/>
      </c>
      <c r="N17" s="4" t="str">
        <f t="shared" ca="1" si="0"/>
        <v/>
      </c>
      <c r="O17" s="4" t="str">
        <f t="shared" ca="1" si="0"/>
        <v/>
      </c>
      <c r="P17" s="4" t="str">
        <f t="shared" ca="1" si="0"/>
        <v/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 t="str">
        <f t="shared" ref="I21:AF21" si="3">IF($D$16&gt;H21,H21+1,"")</f>
        <v/>
      </c>
      <c r="J21" s="6" t="str">
        <f t="shared" si="3"/>
        <v/>
      </c>
      <c r="K21" s="6" t="str">
        <f t="shared" si="3"/>
        <v/>
      </c>
      <c r="L21" s="6" t="str">
        <f t="shared" si="3"/>
        <v/>
      </c>
      <c r="M21" s="6" t="str">
        <f t="shared" si="3"/>
        <v/>
      </c>
      <c r="N21" s="6" t="str">
        <f t="shared" si="3"/>
        <v/>
      </c>
      <c r="O21" s="6" t="str">
        <f t="shared" si="3"/>
        <v/>
      </c>
      <c r="P21" s="6" t="str">
        <f t="shared" si="3"/>
        <v/>
      </c>
      <c r="Q21" s="6" t="str">
        <f t="shared" si="3"/>
        <v/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5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3" priority="1" stopIfTrue="1">
      <formula>$F22="Done"</formula>
    </cfRule>
    <cfRule type="expression" dxfId="2" priority="2" stopIfTrue="1">
      <formula>$F22="Ongoing"</formula>
    </cfRule>
  </conditionalFormatting>
  <conditionalFormatting sqref="B22:AF65">
    <cfRule type="expression" dxfId="1" priority="3" stopIfTrue="1">
      <formula>$F22="Terminado"</formula>
    </cfRule>
    <cfRule type="expression" dxfId="0" priority="4" stopIfTrue="1">
      <formula>$F22="En Progreso"</formula>
    </cfRule>
  </conditionalFormatting>
  <dataValidations disablePrompts="1" count="1">
    <dataValidation type="list" allowBlank="1" showInputMessage="1" sqref="F22:F71 F10:F15" xr:uid="{00000000-0002-0000-01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85B49D8EA0B841BB13C2D2E0324BC1" ma:contentTypeVersion="12" ma:contentTypeDescription="Create a new document." ma:contentTypeScope="" ma:versionID="af6e1289086d737a292be12ac06bd9f4">
  <xsd:schema xmlns:xsd="http://www.w3.org/2001/XMLSchema" xmlns:xs="http://www.w3.org/2001/XMLSchema" xmlns:p="http://schemas.microsoft.com/office/2006/metadata/properties" xmlns:ns3="396b61ed-e70d-4970-8278-f04db2012445" xmlns:ns4="f38517f3-f25a-456e-a2f4-13d24a941df5" targetNamespace="http://schemas.microsoft.com/office/2006/metadata/properties" ma:root="true" ma:fieldsID="7263abd343232757f8addea3b590ced7" ns3:_="" ns4:_="">
    <xsd:import namespace="396b61ed-e70d-4970-8278-f04db2012445"/>
    <xsd:import namespace="f38517f3-f25a-456e-a2f4-13d24a941d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b61ed-e70d-4970-8278-f04db2012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517f3-f25a-456e-a2f4-13d24a941df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BD928D5B-5A08-4502-9581-D9D617A2EF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b61ed-e70d-4970-8278-f04db2012445"/>
    <ds:schemaRef ds:uri="f38517f3-f25a-456e-a2f4-13d24a941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6B976E-19D9-4A12-8B5E-B576F4080915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f38517f3-f25a-456e-a2f4-13d24a941df5"/>
    <ds:schemaRef ds:uri="396b61ed-e70d-4970-8278-f04db2012445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16</vt:i4>
      </vt:variant>
    </vt:vector>
  </HeadingPairs>
  <TitlesOfParts>
    <vt:vector size="18" baseType="lpstr">
      <vt:lpstr>Sprint 1</vt:lpstr>
      <vt:lpstr>Plantilla Sprint</vt:lpstr>
      <vt:lpstr>'Plantilla Sprint'!DoneDays</vt:lpstr>
      <vt:lpstr>'Sprint 1'!DoneDays</vt:lpstr>
      <vt:lpstr>'Plantilla Sprint'!ImplementationDays</vt:lpstr>
      <vt:lpstr>'Sprint 1'!ImplementationDays</vt:lpstr>
      <vt:lpstr>'Plantilla Sprint'!SprintTasks</vt:lpstr>
      <vt:lpstr>'Sprint 1'!SprintTasks</vt:lpstr>
      <vt:lpstr>'Plantilla Sprint'!TaskRows</vt:lpstr>
      <vt:lpstr>'Sprint 1'!TaskRows</vt:lpstr>
      <vt:lpstr>'Plantilla Sprint'!TaskStatus</vt:lpstr>
      <vt:lpstr>'Sprint 1'!TaskStatus</vt:lpstr>
      <vt:lpstr>'Plantilla Sprint'!TaskStoryID</vt:lpstr>
      <vt:lpstr>'Sprint 1'!TaskStoryID</vt:lpstr>
      <vt:lpstr>'Plantilla Sprint'!TotalEffort</vt:lpstr>
      <vt:lpstr>'Sprint 1'!TotalEffort</vt:lpstr>
      <vt:lpstr>'Plantilla Sprint'!TrendDays</vt:lpstr>
      <vt:lpstr>'Sprint 1'!TrendDays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PC02</cp:lastModifiedBy>
  <cp:revision>1</cp:revision>
  <cp:lastPrinted>2006-09-01T14:59:00Z</cp:lastPrinted>
  <dcterms:created xsi:type="dcterms:W3CDTF">1998-06-05T11:20:44Z</dcterms:created>
  <dcterms:modified xsi:type="dcterms:W3CDTF">2021-05-13T20:16:39Z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  <property fmtid="{D5CDD505-2E9C-101B-9397-08002B2CF9AE}" pid="6" name="ContentTypeId">
    <vt:lpwstr>0x010100C085B49D8EA0B841BB13C2D2E0324BC1</vt:lpwstr>
  </property>
</Properties>
</file>