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" sheetId="1" state="visible" r:id="rId2"/>
    <sheet name="Drills" sheetId="2" state="visible" r:id="rId3"/>
  </sheets>
  <definedNames>
    <definedName function="false" hidden="true" localSheetId="1" name="_xlnm._FilterDatabase" vbProcedure="false">Drills!$A$1:$K$74</definedName>
    <definedName function="false" hidden="true" localSheetId="0" name="_xlnm._FilterDatabase" vbProcedure="false">Program!$A$1:$J$76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<sst xmlns="http://schemas.openxmlformats.org/spreadsheetml/2006/main" count="559" uniqueCount="294">
  <si>
    <t xml:space="preserve">Session</t>
  </si>
  <si>
    <t xml:space="preserve">Level</t>
  </si>
  <si>
    <t xml:space="preserve">Level Count</t>
  </si>
  <si>
    <t xml:space="preserve">Summary</t>
  </si>
  <si>
    <t xml:space="preserve">Index</t>
  </si>
  <si>
    <t xml:space="preserve">Drills</t>
  </si>
  <si>
    <t xml:space="preserve">Modality</t>
  </si>
  <si>
    <t xml:space="preserve">Sets</t>
  </si>
  <si>
    <t xml:space="preserve">Reps</t>
  </si>
  <si>
    <t xml:space="preserve">Total Reps</t>
  </si>
  <si>
    <t xml:space="preserve">Perform drills to learn</t>
  </si>
  <si>
    <t xml:space="preserve">Session 1 – Intro to Level 1</t>
  </si>
  <si>
    <t xml:space="preserve">KB-01|Two Hand Deadlift</t>
  </si>
  <si>
    <t xml:space="preserve">Learn</t>
  </si>
  <si>
    <t xml:space="preserve">Y</t>
  </si>
  <si>
    <t xml:space="preserve">X</t>
  </si>
  <si>
    <t xml:space="preserve">Y * X</t>
  </si>
  <si>
    <t xml:space="preserve">KB-02|Two Hand Swing</t>
  </si>
  <si>
    <t xml:space="preserve">KB-03|Around the World</t>
  </si>
  <si>
    <t xml:space="preserve">L/R</t>
  </si>
  <si>
    <t xml:space="preserve">Y * (L + R)</t>
  </si>
  <si>
    <t xml:space="preserve">KB-04|Halo</t>
  </si>
  <si>
    <t xml:space="preserve">KB-05|Around the World Front to Back</t>
  </si>
  <si>
    <t xml:space="preserve">KB-06|Around the World Back to Front</t>
  </si>
  <si>
    <t xml:space="preserve">KB-07|Alternating Halo</t>
  </si>
  <si>
    <t xml:space="preserve">Warmup &amp; Swing</t>
  </si>
  <si>
    <t xml:space="preserve">Warmup</t>
  </si>
  <si>
    <t xml:space="preserve">20/20</t>
  </si>
  <si>
    <t xml:space="preserve">5/5</t>
  </si>
  <si>
    <t xml:space="preserve">EMOM</t>
  </si>
  <si>
    <t xml:space="preserve">10/10</t>
  </si>
  <si>
    <t xml:space="preserve">Session 1 – Intro to Level 2</t>
  </si>
  <si>
    <t xml:space="preserve">KB-08|Two Hand Pickup One Hand Putdown</t>
  </si>
  <si>
    <t xml:space="preserve">KB-09|Single Arm Swing</t>
  </si>
  <si>
    <t xml:space="preserve">KB-10|Hand to Hand Transition</t>
  </si>
  <si>
    <t xml:space="preserve">KB-11|Two Hand Pickup Clean Putdown</t>
  </si>
  <si>
    <t xml:space="preserve">KB-12|Swing Clean</t>
  </si>
  <si>
    <t xml:space="preserve">KB-13|Clean with Hand Transition</t>
  </si>
  <si>
    <t xml:space="preserve">KB-14|Single Arm Overhead Press</t>
  </si>
  <si>
    <t xml:space="preserve">Clean, Press</t>
  </si>
  <si>
    <t xml:space="preserve">6/6</t>
  </si>
  <si>
    <t xml:space="preserve">Volume</t>
  </si>
  <si>
    <t xml:space="preserve">3/3</t>
  </si>
  <si>
    <t xml:space="preserve">8.1</t>
  </si>
  <si>
    <t xml:space="preserve">8.2</t>
  </si>
  <si>
    <t xml:space="preserve">8.3</t>
  </si>
  <si>
    <t xml:space="preserve">8.4</t>
  </si>
  <si>
    <t xml:space="preserve">8.5</t>
  </si>
  <si>
    <t xml:space="preserve">8.6</t>
  </si>
  <si>
    <t xml:space="preserve">8.7</t>
  </si>
  <si>
    <t xml:space="preserve">Squat, Clean &amp; Press</t>
  </si>
  <si>
    <t xml:space="preserve">Session 9 – Intro to Level 3</t>
  </si>
  <si>
    <t xml:space="preserve">KB-15|Newspaper drill</t>
  </si>
  <si>
    <t xml:space="preserve">KB-16|Start Stop Clean</t>
  </si>
  <si>
    <t xml:space="preserve">KB-17|Clean &amp; Press</t>
  </si>
  <si>
    <t xml:space="preserve">KB-18|Clean &amp; Press with Hand Transition</t>
  </si>
  <si>
    <t xml:space="preserve">KB-19|Start Stop Clean &amp; Press</t>
  </si>
  <si>
    <t xml:space="preserve">KB-20|Bottoms-Up Goblet Box Squat</t>
  </si>
  <si>
    <t xml:space="preserve">KB-21|Goblet Box Squat with Halo</t>
  </si>
  <si>
    <t xml:space="preserve">KB-22|Goblet Squat with Halo</t>
  </si>
  <si>
    <t xml:space="preserve">KB-23|Single-Bell Front Squat</t>
  </si>
  <si>
    <t xml:space="preserve">ID</t>
  </si>
  <si>
    <t xml:space="preserve">Label</t>
  </si>
  <si>
    <t xml:space="preserve">Name</t>
  </si>
  <si>
    <t xml:space="preserve">WorkoutName</t>
  </si>
  <si>
    <t xml:space="preserve">Families</t>
  </si>
  <si>
    <t xml:space="preserve">C&amp;P=Clean,Press,Snatch</t>
  </si>
  <si>
    <t xml:space="preserve">Sw=Swing&amp;Deadlift</t>
  </si>
  <si>
    <t xml:space="preserve">G=Getups</t>
  </si>
  <si>
    <t xml:space="preserve">Sq=Squat</t>
  </si>
  <si>
    <t xml:space="preserve">H=Halo,Rotation</t>
  </si>
  <si>
    <t xml:space="preserve">URL</t>
  </si>
  <si>
    <t xml:space="preserve">KB-01</t>
  </si>
  <si>
    <t xml:space="preserve">Two Hand Deadlift</t>
  </si>
  <si>
    <t xml:space="preserve">C&amp;P</t>
  </si>
  <si>
    <t xml:space="preserve">Sw</t>
  </si>
  <si>
    <t xml:space="preserve">Sq</t>
  </si>
  <si>
    <t xml:space="preserve">https://www.youtube.com/watch?v=x0XkmM34BPI&amp;list=PLk4oYPJ7TXKhX8YqA2AVrfgs_pEF6p7KA&amp;index=1</t>
  </si>
  <si>
    <t xml:space="preserve">KB-02</t>
  </si>
  <si>
    <t xml:space="preserve">Two Hand Swing</t>
  </si>
  <si>
    <t xml:space="preserve">https://www.youtube.com/watch?v=m-S9H2XVvYg&amp;list=PLk4oYPJ7TXKhX8YqA2AVrfgs_pEF6p7KA&amp;index=2</t>
  </si>
  <si>
    <t xml:space="preserve">KB-03</t>
  </si>
  <si>
    <t xml:space="preserve">Around the World</t>
  </si>
  <si>
    <t xml:space="preserve">H</t>
  </si>
  <si>
    <t xml:space="preserve">https://www.youtube.com/watch?v=XaegZzSbtr0&amp;list=PLk4oYPJ7TXKhX8YqA2AVrfgs_pEF6p7KA&amp;index=3</t>
  </si>
  <si>
    <t xml:space="preserve">KB-04</t>
  </si>
  <si>
    <t xml:space="preserve">Halo</t>
  </si>
  <si>
    <t xml:space="preserve">https://www.youtube.com/watch?v=25xdtjbFPtw&amp;list=PLk4oYPJ7TXKhX8YqA2AVrfgs_pEF6p7KA&amp;index=4</t>
  </si>
  <si>
    <t xml:space="preserve">KB-05</t>
  </si>
  <si>
    <t xml:space="preserve">Around the World\nFront to Back</t>
  </si>
  <si>
    <t xml:space="preserve">https://www.youtube.com/watch?v=TwlQQXAQpaQ&amp;list=PLk4oYPJ7TXKhX8YqA2AVrfgs_pEF6p7KA&amp;index=5</t>
  </si>
  <si>
    <t xml:space="preserve">KB-06</t>
  </si>
  <si>
    <t xml:space="preserve">Around the World\nBack to Front</t>
  </si>
  <si>
    <t xml:space="preserve">https://www.youtube.com/watch?v=GrRO00YOIWM&amp;list=PLk4oYPJ7TXKhX8YqA2AVrfgs_pEF6p7KA&amp;index=6</t>
  </si>
  <si>
    <t xml:space="preserve">KB-07</t>
  </si>
  <si>
    <t xml:space="preserve">Alternating Halo</t>
  </si>
  <si>
    <t xml:space="preserve">https://www.youtube.com/watch?v=SMpquy5zSL4&amp;list=PLk4oYPJ7TXKhX8YqA2AVrfgs_pEF6p7KA&amp;index=7</t>
  </si>
  <si>
    <t xml:space="preserve">KB-08</t>
  </si>
  <si>
    <t xml:space="preserve">Two Hand Pickup\nOne Hand Putdown</t>
  </si>
  <si>
    <t xml:space="preserve">https://www.youtube.com/watch?v=eMkDP9VmMc0&amp;list=PLk4oYPJ7TXKhX8YqA2AVrfgs_pEF6p7KA&amp;index=8</t>
  </si>
  <si>
    <t xml:space="preserve">KB-09</t>
  </si>
  <si>
    <t xml:space="preserve">Single Arm Swing</t>
  </si>
  <si>
    <t xml:space="preserve">https://www.youtube.com/watch?v=ejPpyLKZ1L4&amp;list=PLk4oYPJ7TXKhX8YqA2AVrfgs_pEF6p7KA&amp;index=9</t>
  </si>
  <si>
    <t xml:space="preserve">KB-10</t>
  </si>
  <si>
    <t xml:space="preserve">Hand to Hand\nTransition</t>
  </si>
  <si>
    <t xml:space="preserve">https://www.youtube.com/watch?v=0Uk0Rdm3QFs&amp;list=PLk4oYPJ7TXKhX8YqA2AVrfgs_pEF6p7KA&amp;index=10</t>
  </si>
  <si>
    <t xml:space="preserve">KB-11</t>
  </si>
  <si>
    <t xml:space="preserve">Two Hand Pickup\nClean Putdown</t>
  </si>
  <si>
    <t xml:space="preserve">https://www.youtube.com/watch?v=cQC2y-ByaAw&amp;list=PLk4oYPJ7TXKhX8YqA2AVrfgs_pEF6p7KA&amp;index=11</t>
  </si>
  <si>
    <t xml:space="preserve">KB-12</t>
  </si>
  <si>
    <t xml:space="preserve">Swing Clean</t>
  </si>
  <si>
    <t xml:space="preserve">https://www.youtube.com/watch?v=_nIsSXWs5iU&amp;list=PLk4oYPJ7TXKhX8YqA2AVrfgs_pEF6p7KA&amp;index=12</t>
  </si>
  <si>
    <t xml:space="preserve">KB-13</t>
  </si>
  <si>
    <t xml:space="preserve">Clean with\nHand Transition</t>
  </si>
  <si>
    <t xml:space="preserve">https://www.youtube.com/watch?v=6TVqHl2gtuM&amp;list=PLk4oYPJ7TXKhX8YqA2AVrfgs_pEF6p7KA&amp;index=13</t>
  </si>
  <si>
    <t xml:space="preserve">KB-14</t>
  </si>
  <si>
    <t xml:space="preserve">Single Arm\nOverhead Press</t>
  </si>
  <si>
    <t xml:space="preserve">https://www.youtube.com/watch?v=XHkI03S6Pls&amp;list=PLk4oYPJ7TXKhX8YqA2AVrfgs_pEF6p7KA&amp;index=14</t>
  </si>
  <si>
    <t xml:space="preserve">KB-15</t>
  </si>
  <si>
    <t xml:space="preserve">Newspaper drill</t>
  </si>
  <si>
    <t xml:space="preserve">https://www.youtube.com/watch?v=htByOXjHLXE&amp;list=PLk4oYPJ7TXKhX8YqA2AVrfgs_pEF6p7KA&amp;index=15</t>
  </si>
  <si>
    <t xml:space="preserve">KB-16</t>
  </si>
  <si>
    <t xml:space="preserve">Start Stop Clean</t>
  </si>
  <si>
    <t xml:space="preserve">https://www.youtube.com/watch?v=XbK3jxI0WNQ&amp;list=PLk4oYPJ7TXKhX8YqA2AVrfgs_pEF6p7KA&amp;index=16</t>
  </si>
  <si>
    <t xml:space="preserve">KB-17</t>
  </si>
  <si>
    <t xml:space="preserve">Clean &amp; Press</t>
  </si>
  <si>
    <t xml:space="preserve">https://www.youtube.com/watch?v=SSxB3m5qRas&amp;list=PLk4oYPJ7TXKhX8YqA2AVrfgs_pEF6p7KA&amp;index=17</t>
  </si>
  <si>
    <t xml:space="preserve">KB-18</t>
  </si>
  <si>
    <t xml:space="preserve">Clean &amp; Press with\nHand Transition</t>
  </si>
  <si>
    <t xml:space="preserve">https://www.youtube.com/watch?v=5Q4vMOYvAGg&amp;list=PLk4oYPJ7TXKhX8YqA2AVrfgs_pEF6p7KA&amp;index=18</t>
  </si>
  <si>
    <t xml:space="preserve">KB-19</t>
  </si>
  <si>
    <t xml:space="preserve">Start Stop\nClean &amp; Press</t>
  </si>
  <si>
    <t xml:space="preserve">https://www.youtube.com/watch?v=dSj3kqbuois&amp;list=PLk4oYPJ7TXKhX8YqA2AVrfgs_pEF6p7KA&amp;index=19</t>
  </si>
  <si>
    <t xml:space="preserve">KB-20</t>
  </si>
  <si>
    <t xml:space="preserve">Bottoms-Up Goblet\nBox Squat</t>
  </si>
  <si>
    <t xml:space="preserve">https://www.youtube.com/watch?v=k5Bc7pkEmrU&amp;list=PLk4oYPJ7TXKhX8YqA2AVrfgs_pEF6p7KA&amp;index=20</t>
  </si>
  <si>
    <t xml:space="preserve">KB-21</t>
  </si>
  <si>
    <t xml:space="preserve">Goblet Box Squat\nwith Halo</t>
  </si>
  <si>
    <t xml:space="preserve">https://www.youtube.com/watch?v=Aik5-BStbnc&amp;list=PLk4oYPJ7TXKhX8YqA2AVrfgs_pEF6p7KA&amp;index=21</t>
  </si>
  <si>
    <t xml:space="preserve">KB-22</t>
  </si>
  <si>
    <t xml:space="preserve">Goblet Squat\nwith Halo</t>
  </si>
  <si>
    <t xml:space="preserve">https://www.youtube.com/watch?v=cnZ8Mx8NQPE&amp;list=PLk4oYPJ7TXKhX8YqA2AVrfgs_pEF6p7KA&amp;index=22</t>
  </si>
  <si>
    <t xml:space="preserve">KB-23</t>
  </si>
  <si>
    <t xml:space="preserve">Single-Bell Front Squat</t>
  </si>
  <si>
    <t xml:space="preserve">https://www.youtube.com/watch?v=KTDVl0Lkdc4&amp;list=PLk4oYPJ7TXKhX8YqA2AVrfgs_pEF6p7KA&amp;index=23</t>
  </si>
  <si>
    <t xml:space="preserve">KB-24</t>
  </si>
  <si>
    <t xml:space="preserve">Rack Opposite Leg\nStep-Back Lunge</t>
  </si>
  <si>
    <t xml:space="preserve">G</t>
  </si>
  <si>
    <t xml:space="preserve">https://www.youtube.com/watch?v=KTDVl0Lkdc4&amp;list=PLk4oYPJ7TXKhX8YqA2AVrfgs_pEF6p7KA&amp;index=24</t>
  </si>
  <si>
    <t xml:space="preserve">KB-25</t>
  </si>
  <si>
    <t xml:space="preserve">Clean Step-Back Clean</t>
  </si>
  <si>
    <t xml:space="preserve">https://www.youtube.com/watch?v=KTDVl0Lkdc4&amp;list=PLk4oYPJ7TXKhX8YqA2AVrfgs_pEF6p7KA&amp;index=25</t>
  </si>
  <si>
    <t xml:space="preserve">KB-26</t>
  </si>
  <si>
    <t xml:space="preserve">Half-Kneeling Clean</t>
  </si>
  <si>
    <t xml:space="preserve">https://www.youtube.com/watch?v=KTDVl0Lkdc4&amp;list=PLk4oYPJ7TXKhX8YqA2AVrfgs_pEF6p7KA&amp;index=26</t>
  </si>
  <si>
    <t xml:space="preserve">KB-27</t>
  </si>
  <si>
    <t xml:space="preserve">Clean Step-Back\nLunge Clean</t>
  </si>
  <si>
    <t xml:space="preserve">https://www.youtube.com/watch?v=KTDVl0Lkdc4&amp;list=PLk4oYPJ7TXKhX8YqA2AVrfgs_pEF6p7KA&amp;index=27</t>
  </si>
  <si>
    <t xml:space="preserve">KB-28</t>
  </si>
  <si>
    <t xml:space="preserve">Single-Bell Floor Press</t>
  </si>
  <si>
    <t xml:space="preserve">https://www.youtube.com/watch?v=KTDVl0Lkdc4&amp;list=PLk4oYPJ7TXKhX8YqA2AVrfgs_pEF6p7KA&amp;index=28</t>
  </si>
  <si>
    <t xml:space="preserve">KB-29</t>
  </si>
  <si>
    <t xml:space="preserve">Half-Kneeling\nClean &amp; Press</t>
  </si>
  <si>
    <t xml:space="preserve">https://www.youtube.com/watch?v=KTDVl0Lkdc4&amp;list=PLk4oYPJ7TXKhX8YqA2AVrfgs_pEF6p7KA&amp;index=29</t>
  </si>
  <si>
    <t xml:space="preserve">KB-30</t>
  </si>
  <si>
    <t xml:space="preserve">Floor Press with Roll</t>
  </si>
  <si>
    <t xml:space="preserve">https://www.youtube.com/watch?v=KTDVl0Lkdc4&amp;list=PLk4oYPJ7TXKhX8YqA2AVrfgs_pEF6p7KA&amp;index=30</t>
  </si>
  <si>
    <t xml:space="preserve">KB-31</t>
  </si>
  <si>
    <t xml:space="preserve">Half-Kneeling Windmill</t>
  </si>
  <si>
    <t xml:space="preserve">https://www.youtube.com/watch?v=KTDVl0Lkdc4&amp;list=PLk4oYPJ7TXKhX8YqA2AVrfgs_pEF6p7KA&amp;index=31</t>
  </si>
  <si>
    <t xml:space="preserve">KB-32</t>
  </si>
  <si>
    <t xml:space="preserve">Quarter Turkish Get-Up</t>
  </si>
  <si>
    <t xml:space="preserve">https://www.youtube.com/watch?v=KTDVl0Lkdc4&amp;list=PLk4oYPJ7TXKhX8YqA2AVrfgs_pEF6p7KA&amp;index=32</t>
  </si>
  <si>
    <t xml:space="preserve">KB-33</t>
  </si>
  <si>
    <t xml:space="preserve">Half-Kneeling\nClean &amp; Press Windmill</t>
  </si>
  <si>
    <t xml:space="preserve">https://www.youtube.com/watch?v=KTDVl0Lkdc4&amp;list=PLk4oYPJ7TXKhX8YqA2AVrfgs_pEF6p7KA&amp;index=34</t>
  </si>
  <si>
    <t xml:space="preserve">KB-34</t>
  </si>
  <si>
    <t xml:space="preserve">Half Get-Up</t>
  </si>
  <si>
    <t xml:space="preserve">https://www.youtube.com/watch?v=KTDVl0Lkdc4&amp;list=PLk4oYPJ7TXKhX8YqA2AVrfgs_pEF6p7KA&amp;index=35</t>
  </si>
  <si>
    <t xml:space="preserve">KB-35</t>
  </si>
  <si>
    <t xml:space="preserve">Clean &amp; Press to Overhead\nStep-Back Lunge</t>
  </si>
  <si>
    <t xml:space="preserve">https://www.youtube.com/watch?v=KTDVl0Lkdc4&amp;list=PLk4oYPJ7TXKhX8YqA2AVrfgs_pEF6p7KA&amp;index=37</t>
  </si>
  <si>
    <t xml:space="preserve">KB-36</t>
  </si>
  <si>
    <t xml:space="preserve">Half-Kneeling Hip Drop</t>
  </si>
  <si>
    <t xml:space="preserve">https://www.youtube.com/watch?v=KTDVl0Lkdc4&amp;list=PLk4oYPJ7TXKhX8YqA2AVrfgs_pEF6p7KA&amp;index=38</t>
  </si>
  <si>
    <t xml:space="preserve">KB-37</t>
  </si>
  <si>
    <t xml:space="preserve">Half Get-Up\nto Hip Pass</t>
  </si>
  <si>
    <t xml:space="preserve">https://www.youtube.com/watch?v=KTDVl0Lkdc4&amp;list=PLk4oYPJ7TXKhX8YqA2AVrfgs_pEF6p7KA&amp;index=39</t>
  </si>
  <si>
    <t xml:space="preserve">KB-38</t>
  </si>
  <si>
    <t xml:space="preserve">Half-Kneeling Clean &amp; Press\nto Hip Drop</t>
  </si>
  <si>
    <t xml:space="preserve">https://www.youtube.com/watch?v=KTDVl0Lkdc4&amp;list=PLk4oYPJ7TXKhX8YqA2AVrfgs_pEF6p7KA&amp;index=40</t>
  </si>
  <si>
    <t xml:space="preserve">KB-39</t>
  </si>
  <si>
    <t xml:space="preserve">Box Squat to Boat Pose</t>
  </si>
  <si>
    <t xml:space="preserve">https://www.youtube.com/watch?v=KTDVl0Lkdc4&amp;list=PLk4oYPJ7TXKhX8YqA2AVrfgs_pEF6p7KA&amp;index=41</t>
  </si>
  <si>
    <t xml:space="preserve">KB-40</t>
  </si>
  <si>
    <t xml:space="preserve">Spinal Rock\n(Bodyweight)</t>
  </si>
  <si>
    <t xml:space="preserve">https://www.youtube.com/watch?v=KTDVl0Lkdc4&amp;list=PLk4oYPJ7TXKhX8YqA2AVrfgs_pEF6p7KA&amp;index=42</t>
  </si>
  <si>
    <t xml:space="preserve">KB-41</t>
  </si>
  <si>
    <t xml:space="preserve">Flat Back Pullover</t>
  </si>
  <si>
    <t xml:space="preserve">https://www.youtube.com/watch?v=KTDVl0Lkdc4&amp;list=PLk4oYPJ7TXKhX8YqA2AVrfgs_pEF6p7KA&amp;index=43</t>
  </si>
  <si>
    <t xml:space="preserve">KB-42</t>
  </si>
  <si>
    <t xml:space="preserve">Half Get-Up to Hip Pass\n(to Half-Kneeling)</t>
  </si>
  <si>
    <t xml:space="preserve">https://www.youtube.com/watch?v=KTDVl0Lkdc4&amp;list=PLk4oYPJ7TXKhX8YqA2AVrfgs_pEF6p7KA&amp;index=45</t>
  </si>
  <si>
    <t xml:space="preserve">KB-43</t>
  </si>
  <si>
    <t xml:space="preserve">Spinal Rock</t>
  </si>
  <si>
    <t xml:space="preserve">https://www.youtube.com/watch?v=KTDVl0Lkdc4&amp;list=PLk4oYPJ7TXKhX8YqA2AVrfgs_pEF6p7KA&amp;index=48</t>
  </si>
  <si>
    <t xml:space="preserve">KB-44</t>
  </si>
  <si>
    <t xml:space="preserve">Push Press</t>
  </si>
  <si>
    <t xml:space="preserve">https://www.youtube.com/watch?v=KTDVl0Lkdc4&amp;list=PLk4oYPJ7TXKhX8YqA2AVrfgs_pEF6p7KA&amp;index=49</t>
  </si>
  <si>
    <t xml:space="preserve">KB-45</t>
  </si>
  <si>
    <t xml:space="preserve">Rock-Bottom\nCurl with Goblet Squat</t>
  </si>
  <si>
    <t xml:space="preserve">https://www.youtube.com/watch?v=KTDVl0Lkdc4&amp;list=PLk4oYPJ7TXKhX8YqA2AVrfgs_pEF6p7KA&amp;index=50</t>
  </si>
  <si>
    <t xml:space="preserve">KB-47</t>
  </si>
  <si>
    <t xml:space="preserve">Rock-Bottom\nFront Squat Pickup</t>
  </si>
  <si>
    <t xml:space="preserve">https://www.youtube.com/watch?v=KTDVl0Lkdc4&amp;list=PLk4oYPJ7TXKhX8YqA2AVrfgs_pEF6p7KA&amp;index=52</t>
  </si>
  <si>
    <t xml:space="preserve">KB-48</t>
  </si>
  <si>
    <t xml:space="preserve">Thruster</t>
  </si>
  <si>
    <t xml:space="preserve">KB-49</t>
  </si>
  <si>
    <t xml:space="preserve">Seated Two-Handed\nOverhead Press</t>
  </si>
  <si>
    <t xml:space="preserve">https://www.youtube.com/watch?v=KTDVl0Lkdc4&amp;list=PLk4oYPJ7TXKhX8YqA2AVrfgs_pEF6p7KA&amp;index=54</t>
  </si>
  <si>
    <t xml:space="preserve">KB-50</t>
  </si>
  <si>
    <t xml:space="preserve">Two-Handed Dead Clean\nto Double Front Rack</t>
  </si>
  <si>
    <t xml:space="preserve">https://www.youtube.com/watch?v=acqKxfMGAbk&amp;list=PLk4oYPJ7TXKhX8YqA2AVrfgs_pEF6p7KA&amp;index=55</t>
  </si>
  <si>
    <t xml:space="preserve">KB-51</t>
  </si>
  <si>
    <t xml:space="preserve">Four-Count Squat\n(Bodyweight)</t>
  </si>
  <si>
    <t xml:space="preserve">https://www.youtube.com/watch?v=1rkGfL1EdWI</t>
  </si>
  <si>
    <t xml:space="preserve">KB-52</t>
  </si>
  <si>
    <t xml:space="preserve">Rack Alt Shinbox</t>
  </si>
  <si>
    <t xml:space="preserve">https://www.youtube.com/watch?v=AoEYX36Q2Zg</t>
  </si>
  <si>
    <t xml:space="preserve">KB-53</t>
  </si>
  <si>
    <t xml:space="preserve">Handle Up\nGoblet Squat</t>
  </si>
  <si>
    <t xml:space="preserve">https://www.youtube.com/watch?v=i2AtDi4yZSA</t>
  </si>
  <si>
    <t xml:space="preserve">KB-54</t>
  </si>
  <si>
    <t xml:space="preserve">Contra Shinbox Press</t>
  </si>
  <si>
    <t xml:space="preserve">https://www.youtube.com/watch?v=FEbi2lKVEHU</t>
  </si>
  <si>
    <t xml:space="preserve">KB-55</t>
  </si>
  <si>
    <t xml:space="preserve">Flat Back Pullover Situp Press</t>
  </si>
  <si>
    <t xml:space="preserve">https://www.youtube.com/watch?v=KTDVl0Lkdc4&amp;list=PLk4oYPJ7TXKhX8YqA2AVrfgs_pEF6p7KA&amp;index=57</t>
  </si>
  <si>
    <t xml:space="preserve">KB-56</t>
  </si>
  <si>
    <t xml:space="preserve">Suitcase Deadlift</t>
  </si>
  <si>
    <t xml:space="preserve">https://www.youtube.com/watch?v=d6i6MwVOmk0&amp;list=PLk4oYPJ7TXKhX8YqA2AVrfgs_pEF6p7KA&amp;index=58</t>
  </si>
  <si>
    <t xml:space="preserve">KB-57</t>
  </si>
  <si>
    <t xml:space="preserve">Double Suitcase</t>
  </si>
  <si>
    <t xml:space="preserve">https://www.youtube.com/watch?v=4PSOSrDcGfc&amp;list=PLk4oYPJ7TXKhX8YqA2AVrfgs_pEF6p7KA&amp;index=59</t>
  </si>
  <si>
    <t xml:space="preserve">KB-58</t>
  </si>
  <si>
    <t xml:space="preserve">Double Sumo Deadlift</t>
  </si>
  <si>
    <t xml:space="preserve">https://www.youtube.com/watch?v=gdutIla6nMw</t>
  </si>
  <si>
    <t xml:space="preserve">KB-59</t>
  </si>
  <si>
    <t xml:space="preserve">Half Snatch Down</t>
  </si>
  <si>
    <t xml:space="preserve">https://www.youtube.com/watch?v=u2NbMtX_Rb0&amp;list=PLk4oYPJ7TXKhX8YqA2AVrfgs_pEF6p7KA&amp;index=60</t>
  </si>
  <si>
    <t xml:space="preserve">KB-60</t>
  </si>
  <si>
    <t xml:space="preserve">Double Swing</t>
  </si>
  <si>
    <t xml:space="preserve">https://www.youtube.com/watch?v=P5IFTJySA_s&amp;list=PLk4oYPJ7TXKhX8YqA2AVrfgs_pEF6p7KA&amp;index=61</t>
  </si>
  <si>
    <t xml:space="preserve">KB-61</t>
  </si>
  <si>
    <t xml:space="preserve">Half Snatch Up</t>
  </si>
  <si>
    <t xml:space="preserve">https://www.youtube.com/watch?v=3HEmUyLYjjc</t>
  </si>
  <si>
    <t xml:space="preserve">KB-62</t>
  </si>
  <si>
    <t xml:space="preserve">Double Clean</t>
  </si>
  <si>
    <t xml:space="preserve">https://www.youtube.com/watch?v=Qe9ejhAtdGY&amp;list=PLk4oYPJ7TXKhX8YqA2AVrfgs_pEF6p7KA&amp;index=62</t>
  </si>
  <si>
    <t xml:space="preserve">KB-64</t>
  </si>
  <si>
    <t xml:space="preserve">Double Rockit</t>
  </si>
  <si>
    <t xml:space="preserve">https://www.youtube.com/watch?v=zXB6hFrrBkA&amp;list=PLk4oYPJ7TXKhX8YqA2AVrfgs_pEF6p7KA&amp;index=63</t>
  </si>
  <si>
    <t xml:space="preserve">Double\nOutside Swing</t>
  </si>
  <si>
    <t xml:space="preserve">https://www.youtube.com/watch?v=yr_fRgGevsE</t>
  </si>
  <si>
    <t xml:space="preserve">KB-65</t>
  </si>
  <si>
    <t xml:space="preserve">Double\nClean &amp; Press</t>
  </si>
  <si>
    <t xml:space="preserve">https://www.youtube.com/watch?v=RizGV8ef--s</t>
  </si>
  <si>
    <t xml:space="preserve">KB-66</t>
  </si>
  <si>
    <t xml:space="preserve">Full Snatch</t>
  </si>
  <si>
    <t xml:space="preserve">https://www.youtube.com/watch?v=f-zkPiAlpQw&amp;list=PLk4oYPJ7TXKhX8YqA2AVrfgs_pEF6p7KA&amp;index=65</t>
  </si>
  <si>
    <t xml:space="preserve">KB-67</t>
  </si>
  <si>
    <t xml:space="preserve">Double\nFront Squat</t>
  </si>
  <si>
    <t xml:space="preserve">https://www.youtube.com/watch?v=dX5yXJa5Dm0&amp;list=PLk4oYPJ7TXKhX8YqA2AVrfgs_pEF6p7KA&amp;index=66</t>
  </si>
  <si>
    <t xml:space="preserve">KB-68</t>
  </si>
  <si>
    <t xml:space="preserve">Double Clean\nto Front Squat</t>
  </si>
  <si>
    <t xml:space="preserve">https://www.youtube.com/watch?v=R3s6Wb_ApHM</t>
  </si>
  <si>
    <t xml:space="preserve">KB-69</t>
  </si>
  <si>
    <t xml:space="preserve">Snatch Press</t>
  </si>
  <si>
    <t xml:space="preserve">https://www.youtube.com/watch?v=IzFPa_Q1yHM&amp;list=PLk4oYPJ7TXKhX8YqA2AVrfgs_pEF6p7KA&amp;index=67</t>
  </si>
  <si>
    <t xml:space="preserve">KB-70</t>
  </si>
  <si>
    <t xml:space="preserve">Half-Kneeling Snatch Up</t>
  </si>
  <si>
    <t xml:space="preserve">https://www.youtube.com/watch?v=1_UrK5SopL4</t>
  </si>
  <si>
    <t xml:space="preserve">KB-71</t>
  </si>
  <si>
    <t xml:space="preserve">Dead Stop\nDouble Clean</t>
  </si>
  <si>
    <t xml:space="preserve">https://www.youtube.com/watch?v=22bKQqMqAQY</t>
  </si>
  <si>
    <t xml:space="preserve">KB-72</t>
  </si>
  <si>
    <t xml:space="preserve">Deck Squat</t>
  </si>
  <si>
    <t xml:space="preserve">https://www.youtube.com/watch?v=vUJ3sZVwZ4Y</t>
  </si>
  <si>
    <t xml:space="preserve">KB-73</t>
  </si>
  <si>
    <t xml:space="preserve">Two Hand Single Bent Leg Deadlift</t>
  </si>
  <si>
    <t xml:space="preserve">https://www.youtube.com/watch?v=-RD1qqe7P8M</t>
  </si>
  <si>
    <t xml:space="preserve">KB-74</t>
  </si>
  <si>
    <t xml:space="preserve">Double Hang Clean\nTo Squat</t>
  </si>
  <si>
    <t xml:space="preserve">https://www.youtube.com/watch?v=SdPEkv56Lt8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</si>
</sst>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D1DC"/>
        <bgColor rgb="FFC9DAF8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9DAF8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EAD3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FF99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D9EAD3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x0XkmM34BPI&amp;list=PLk4oYPJ7TXKhX8YqA2AVrfgs_pEF6p7KA&amp;index=1" TargetMode="External"/><Relationship Id="rId2" Type="http://schemas.openxmlformats.org/officeDocument/2006/relationships/hyperlink" Target="https://www.youtube.com/watch?v=m-S9H2XVvYg&amp;list=PLk4oYPJ7TXKhX8YqA2AVrfgs_pEF6p7KA&amp;index=2" TargetMode="External"/><Relationship Id="rId3" Type="http://schemas.openxmlformats.org/officeDocument/2006/relationships/hyperlink" Target="https://www.youtube.com/watch?v=XaegZzSbtr0&amp;list=PLk4oYPJ7TXKhX8YqA2AVrfgs_pEF6p7KA&amp;index=3" TargetMode="External"/><Relationship Id="rId4" Type="http://schemas.openxmlformats.org/officeDocument/2006/relationships/hyperlink" Target="https://www.youtube.com/watch?v=25xdtjbFPtw&amp;list=PLk4oYPJ7TXKhX8YqA2AVrfgs_pEF6p7KA&amp;index=4" TargetMode="External"/><Relationship Id="rId5" Type="http://schemas.openxmlformats.org/officeDocument/2006/relationships/hyperlink" Target="https://www.youtube.com/watch?v=TwlQQXAQpaQ&amp;list=PLk4oYPJ7TXKhX8YqA2AVrfgs_pEF6p7KA&amp;index=5" TargetMode="External"/><Relationship Id="rId6" Type="http://schemas.openxmlformats.org/officeDocument/2006/relationships/hyperlink" Target="https://www.youtube.com/watch?v=GrRO00YOIWM&amp;list=PLk4oYPJ7TXKhX8YqA2AVrfgs_pEF6p7KA&amp;index=6" TargetMode="External"/><Relationship Id="rId7" Type="http://schemas.openxmlformats.org/officeDocument/2006/relationships/hyperlink" Target="https://www.youtube.com/watch?v=SMpquy5zSL4&amp;list=PLk4oYPJ7TXKhX8YqA2AVrfgs_pEF6p7KA&amp;index=7" TargetMode="External"/><Relationship Id="rId8" Type="http://schemas.openxmlformats.org/officeDocument/2006/relationships/hyperlink" Target="https://www.youtube.com/watch?v=eMkDP9VmMc0&amp;list=PLk4oYPJ7TXKhX8YqA2AVrfgs_pEF6p7KA&amp;index=8" TargetMode="External"/><Relationship Id="rId9" Type="http://schemas.openxmlformats.org/officeDocument/2006/relationships/hyperlink" Target="https://www.youtube.com/watch?v=ejPpyLKZ1L4&amp;list=PLk4oYPJ7TXKhX8YqA2AVrfgs_pEF6p7KA&amp;index=9" TargetMode="External"/><Relationship Id="rId10" Type="http://schemas.openxmlformats.org/officeDocument/2006/relationships/hyperlink" Target="https://www.youtube.com/watch?v=0Uk0Rdm3QFs&amp;list=PLk4oYPJ7TXKhX8YqA2AVrfgs_pEF6p7KA&amp;index=10" TargetMode="External"/><Relationship Id="rId11" Type="http://schemas.openxmlformats.org/officeDocument/2006/relationships/hyperlink" Target="https://www.youtube.com/watch?v=cQC2y-ByaAw&amp;list=PLk4oYPJ7TXKhX8YqA2AVrfgs_pEF6p7KA&amp;index=11" TargetMode="External"/><Relationship Id="rId12" Type="http://schemas.openxmlformats.org/officeDocument/2006/relationships/hyperlink" Target="https://www.youtube.com/watch?v=_nIsSXWs5iU&amp;list=PLk4oYPJ7TXKhX8YqA2AVrfgs_pEF6p7KA&amp;index=12" TargetMode="External"/><Relationship Id="rId13" Type="http://schemas.openxmlformats.org/officeDocument/2006/relationships/hyperlink" Target="https://www.youtube.com/watch?v=6TVqHl2gtuM&amp;list=PLk4oYPJ7TXKhX8YqA2AVrfgs_pEF6p7KA&amp;index=13" TargetMode="External"/><Relationship Id="rId14" Type="http://schemas.openxmlformats.org/officeDocument/2006/relationships/hyperlink" Target="https://www.youtube.com/watch?v=XHkI03S6Pls&amp;list=PLk4oYPJ7TXKhX8YqA2AVrfgs_pEF6p7KA&amp;index=14" TargetMode="External"/><Relationship Id="rId15" Type="http://schemas.openxmlformats.org/officeDocument/2006/relationships/hyperlink" Target="https://www.youtube.com/watch?v=htByOXjHLXE&amp;list=PLk4oYPJ7TXKhX8YqA2AVrfgs_pEF6p7KA&amp;index=15" TargetMode="External"/><Relationship Id="rId16" Type="http://schemas.openxmlformats.org/officeDocument/2006/relationships/hyperlink" Target="https://www.youtube.com/watch?v=XbK3jxI0WNQ&amp;list=PLk4oYPJ7TXKhX8YqA2AVrfgs_pEF6p7KA&amp;index=16" TargetMode="External"/><Relationship Id="rId17" Type="http://schemas.openxmlformats.org/officeDocument/2006/relationships/hyperlink" Target="https://www.youtube.com/watch?v=SSxB3m5qRas&amp;list=PLk4oYPJ7TXKhX8YqA2AVrfgs_pEF6p7KA&amp;index=17" TargetMode="External"/><Relationship Id="rId18" Type="http://schemas.openxmlformats.org/officeDocument/2006/relationships/hyperlink" Target="https://www.youtube.com/watch?v=5Q4vMOYvAGg&amp;list=PLk4oYPJ7TXKhX8YqA2AVrfgs_pEF6p7KA&amp;index=18" TargetMode="External"/><Relationship Id="rId19" Type="http://schemas.openxmlformats.org/officeDocument/2006/relationships/hyperlink" Target="https://www.youtube.com/watch?v=dSj3kqbuois&amp;list=PLk4oYPJ7TXKhX8YqA2AVrfgs_pEF6p7KA&amp;index=19" TargetMode="External"/><Relationship Id="rId20" Type="http://schemas.openxmlformats.org/officeDocument/2006/relationships/hyperlink" Target="https://www.youtube.com/watch?v=k5Bc7pkEmrU&amp;list=PLk4oYPJ7TXKhX8YqA2AVrfgs_pEF6p7KA&amp;index=20" TargetMode="External"/><Relationship Id="rId21" Type="http://schemas.openxmlformats.org/officeDocument/2006/relationships/hyperlink" Target="https://www.youtube.com/watch?v=Aik5-BStbnc&amp;list=PLk4oYPJ7TXKhX8YqA2AVrfgs_pEF6p7KA&amp;index=21" TargetMode="External"/><Relationship Id="rId22" Type="http://schemas.openxmlformats.org/officeDocument/2006/relationships/hyperlink" Target="https://www.youtube.com/watch?v=cnZ8Mx8NQPE&amp;list=PLk4oYPJ7TXKhX8YqA2AVrfgs_pEF6p7KA&amp;index=22" TargetMode="External"/><Relationship Id="rId23" Type="http://schemas.openxmlformats.org/officeDocument/2006/relationships/hyperlink" Target="https://www.youtube.com/watch?v=KTDVl0Lkdc4&amp;list=PLk4oYPJ7TXKhX8YqA2AVrfgs_pEF6p7KA&amp;index=23" TargetMode="External"/><Relationship Id="rId24" Type="http://schemas.openxmlformats.org/officeDocument/2006/relationships/hyperlink" Target="https://www.youtube.com/watch?v=KTDVl0Lkdc4&amp;list=PLk4oYPJ7TXKhX8YqA2AVrfgs_pEF6p7KA&amp;index=24" TargetMode="External"/><Relationship Id="rId25" Type="http://schemas.openxmlformats.org/officeDocument/2006/relationships/hyperlink" Target="https://www.youtube.com/watch?v=KTDVl0Lkdc4&amp;list=PLk4oYPJ7TXKhX8YqA2AVrfgs_pEF6p7KA&amp;index=25" TargetMode="External"/><Relationship Id="rId26" Type="http://schemas.openxmlformats.org/officeDocument/2006/relationships/hyperlink" Target="https://www.youtube.com/watch?v=KTDVl0Lkdc4&amp;list=PLk4oYPJ7TXKhX8YqA2AVrfgs_pEF6p7KA&amp;index=26" TargetMode="External"/><Relationship Id="rId27" Type="http://schemas.openxmlformats.org/officeDocument/2006/relationships/hyperlink" Target="https://www.youtube.com/watch?v=KTDVl0Lkdc4&amp;list=PLk4oYPJ7TXKhX8YqA2AVrfgs_pEF6p7KA&amp;index=27" TargetMode="External"/><Relationship Id="rId28" Type="http://schemas.openxmlformats.org/officeDocument/2006/relationships/hyperlink" Target="https://www.youtube.com/watch?v=KTDVl0Lkdc4&amp;list=PLk4oYPJ7TXKhX8YqA2AVrfgs_pEF6p7KA&amp;index=28" TargetMode="External"/><Relationship Id="rId29" Type="http://schemas.openxmlformats.org/officeDocument/2006/relationships/hyperlink" Target="https://www.youtube.com/watch?v=KTDVl0Lkdc4&amp;list=PLk4oYPJ7TXKhX8YqA2AVrfgs_pEF6p7KA&amp;index=29" TargetMode="External"/><Relationship Id="rId30" Type="http://schemas.openxmlformats.org/officeDocument/2006/relationships/hyperlink" Target="https://www.youtube.com/watch?v=KTDVl0Lkdc4&amp;list=PLk4oYPJ7TXKhX8YqA2AVrfgs_pEF6p7KA&amp;index=30" TargetMode="External"/><Relationship Id="rId31" Type="http://schemas.openxmlformats.org/officeDocument/2006/relationships/hyperlink" Target="https://www.youtube.com/watch?v=KTDVl0Lkdc4&amp;list=PLk4oYPJ7TXKhX8YqA2AVrfgs_pEF6p7KA&amp;index=31" TargetMode="External"/><Relationship Id="rId32" Type="http://schemas.openxmlformats.org/officeDocument/2006/relationships/hyperlink" Target="https://www.youtube.com/watch?v=KTDVl0Lkdc4&amp;list=PLk4oYPJ7TXKhX8YqA2AVrfgs_pEF6p7KA&amp;index=32" TargetMode="External"/><Relationship Id="rId33" Type="http://schemas.openxmlformats.org/officeDocument/2006/relationships/hyperlink" Target="https://www.youtube.com/watch?v=KTDVl0Lkdc4&amp;list=PLk4oYPJ7TXKhX8YqA2AVrfgs_pEF6p7KA&amp;index=34" TargetMode="External"/><Relationship Id="rId34" Type="http://schemas.openxmlformats.org/officeDocument/2006/relationships/hyperlink" Target="https://www.youtube.com/watch?v=KTDVl0Lkdc4&amp;list=PLk4oYPJ7TXKhX8YqA2AVrfgs_pEF6p7KA&amp;index=35" TargetMode="External"/><Relationship Id="rId35" Type="http://schemas.openxmlformats.org/officeDocument/2006/relationships/hyperlink" Target="https://www.youtube.com/watch?v=KTDVl0Lkdc4&amp;list=PLk4oYPJ7TXKhX8YqA2AVrfgs_pEF6p7KA&amp;index=37" TargetMode="External"/><Relationship Id="rId36" Type="http://schemas.openxmlformats.org/officeDocument/2006/relationships/hyperlink" Target="https://www.youtube.com/watch?v=KTDVl0Lkdc4&amp;list=PLk4oYPJ7TXKhX8YqA2AVrfgs_pEF6p7KA&amp;index=38" TargetMode="External"/><Relationship Id="rId37" Type="http://schemas.openxmlformats.org/officeDocument/2006/relationships/hyperlink" Target="https://www.youtube.com/watch?v=KTDVl0Lkdc4&amp;list=PLk4oYPJ7TXKhX8YqA2AVrfgs_pEF6p7KA&amp;index=39" TargetMode="External"/><Relationship Id="rId38" Type="http://schemas.openxmlformats.org/officeDocument/2006/relationships/hyperlink" Target="https://www.youtube.com/watch?v=KTDVl0Lkdc4&amp;list=PLk4oYPJ7TXKhX8YqA2AVrfgs_pEF6p7KA&amp;index=40" TargetMode="External"/><Relationship Id="rId39" Type="http://schemas.openxmlformats.org/officeDocument/2006/relationships/hyperlink" Target="https://www.youtube.com/watch?v=KTDVl0Lkdc4&amp;list=PLk4oYPJ7TXKhX8YqA2AVrfgs_pEF6p7KA&amp;index=41" TargetMode="External"/><Relationship Id="rId40" Type="http://schemas.openxmlformats.org/officeDocument/2006/relationships/hyperlink" Target="https://www.youtube.com/watch?v=KTDVl0Lkdc4&amp;list=PLk4oYPJ7TXKhX8YqA2AVrfgs_pEF6p7KA&amp;index=42" TargetMode="External"/><Relationship Id="rId41" Type="http://schemas.openxmlformats.org/officeDocument/2006/relationships/hyperlink" Target="https://www.youtube.com/watch?v=KTDVl0Lkdc4&amp;list=PLk4oYPJ7TXKhX8YqA2AVrfgs_pEF6p7KA&amp;index=43" TargetMode="External"/><Relationship Id="rId42" Type="http://schemas.openxmlformats.org/officeDocument/2006/relationships/hyperlink" Target="https://www.youtube.com/watch?v=KTDVl0Lkdc4&amp;list=PLk4oYPJ7TXKhX8YqA2AVrfgs_pEF6p7KA&amp;index=45" TargetMode="External"/><Relationship Id="rId43" Type="http://schemas.openxmlformats.org/officeDocument/2006/relationships/hyperlink" Target="https://www.youtube.com/watch?v=KTDVl0Lkdc4&amp;list=PLk4oYPJ7TXKhX8YqA2AVrfgs_pEF6p7KA&amp;index=48" TargetMode="External"/><Relationship Id="rId44" Type="http://schemas.openxmlformats.org/officeDocument/2006/relationships/hyperlink" Target="https://www.youtube.com/watch?v=KTDVl0Lkdc4&amp;list=PLk4oYPJ7TXKhX8YqA2AVrfgs_pEF6p7KA&amp;index=49" TargetMode="External"/><Relationship Id="rId45" Type="http://schemas.openxmlformats.org/officeDocument/2006/relationships/hyperlink" Target="https://www.youtube.com/watch?v=KTDVl0Lkdc4&amp;list=PLk4oYPJ7TXKhX8YqA2AVrfgs_pEF6p7KA&amp;index=50" TargetMode="External"/><Relationship Id="rId46" Type="http://schemas.openxmlformats.org/officeDocument/2006/relationships/hyperlink" Target="https://www.youtube.com/watch?v=KTDVl0Lkdc4&amp;list=PLk4oYPJ7TXKhX8YqA2AVrfgs_pEF6p7KA&amp;index=52" TargetMode="External"/><Relationship Id="rId47" Type="http://schemas.openxmlformats.org/officeDocument/2006/relationships/hyperlink" Target="https://www.youtube.com/watch?v=KTDVl0Lkdc4&amp;list=PLk4oYPJ7TXKhX8YqA2AVrfgs_pEF6p7KA&amp;index=48" TargetMode="External"/><Relationship Id="rId48" Type="http://schemas.openxmlformats.org/officeDocument/2006/relationships/hyperlink" Target="https://www.youtube.com/watch?v=KTDVl0Lkdc4&amp;list=PLk4oYPJ7TXKhX8YqA2AVrfgs_pEF6p7KA&amp;index=54" TargetMode="External"/><Relationship Id="rId49" Type="http://schemas.openxmlformats.org/officeDocument/2006/relationships/hyperlink" Target="https://www.youtube.com/watch?v=acqKxfMGAbk&amp;list=PLk4oYPJ7TXKhX8YqA2AVrfgs_pEF6p7KA&amp;index=55" TargetMode="External"/><Relationship Id="rId50" Type="http://schemas.openxmlformats.org/officeDocument/2006/relationships/hyperlink" Target="https://www.youtube.com/watch?v=1rkGfL1EdWI" TargetMode="External"/><Relationship Id="rId51" Type="http://schemas.openxmlformats.org/officeDocument/2006/relationships/hyperlink" Target="https://www.youtube.com/watch?v=AoEYX36Q2Zg" TargetMode="External"/><Relationship Id="rId52" Type="http://schemas.openxmlformats.org/officeDocument/2006/relationships/hyperlink" Target="https://www.youtube.com/watch?v=i2AtDi4yZSA" TargetMode="External"/><Relationship Id="rId53" Type="http://schemas.openxmlformats.org/officeDocument/2006/relationships/hyperlink" Target="https://www.youtube.com/watch?v=FEbi2lKVEHU" TargetMode="External"/><Relationship Id="rId54" Type="http://schemas.openxmlformats.org/officeDocument/2006/relationships/hyperlink" Target="https://www.youtube.com/watch?v=KTDVl0Lkdc4&amp;list=PLk4oYPJ7TXKhX8YqA2AVrfgs_pEF6p7KA&amp;index=57" TargetMode="External"/><Relationship Id="rId55" Type="http://schemas.openxmlformats.org/officeDocument/2006/relationships/hyperlink" Target="https://www.youtube.com/watch?v=d6i6MwVOmk0&amp;list=PLk4oYPJ7TXKhX8YqA2AVrfgs_pEF6p7KA&amp;index=58" TargetMode="External"/><Relationship Id="rId56" Type="http://schemas.openxmlformats.org/officeDocument/2006/relationships/hyperlink" Target="https://www.youtube.com/watch?v=4PSOSrDcGfc&amp;list=PLk4oYPJ7TXKhX8YqA2AVrfgs_pEF6p7KA&amp;index=59" TargetMode="External"/><Relationship Id="rId57" Type="http://schemas.openxmlformats.org/officeDocument/2006/relationships/hyperlink" Target="https://www.youtube.com/watch?v=gdutIla6nMw" TargetMode="External"/><Relationship Id="rId58" Type="http://schemas.openxmlformats.org/officeDocument/2006/relationships/hyperlink" Target="https://www.youtube.com/watch?v=u2NbMtX_Rb0&amp;list=PLk4oYPJ7TXKhX8YqA2AVrfgs_pEF6p7KA&amp;index=60" TargetMode="External"/><Relationship Id="rId59" Type="http://schemas.openxmlformats.org/officeDocument/2006/relationships/hyperlink" Target="https://www.youtube.com/watch?v=P5IFTJySA_s&amp;list=PLk4oYPJ7TXKhX8YqA2AVrfgs_pEF6p7KA&amp;index=61" TargetMode="External"/><Relationship Id="rId60" Type="http://schemas.openxmlformats.org/officeDocument/2006/relationships/hyperlink" Target="https://www.youtube.com/watch?v=3HEmUyLYjjc" TargetMode="External"/><Relationship Id="rId61" Type="http://schemas.openxmlformats.org/officeDocument/2006/relationships/hyperlink" Target="https://www.youtube.com/watch?v=Qe9ejhAtdGY&amp;list=PLk4oYPJ7TXKhX8YqA2AVrfgs_pEF6p7KA&amp;index=62" TargetMode="External"/><Relationship Id="rId62" Type="http://schemas.openxmlformats.org/officeDocument/2006/relationships/hyperlink" Target="https://www.youtube.com/watch?v=zXB6hFrrBkA&amp;list=PLk4oYPJ7TXKhX8YqA2AVrfgs_pEF6p7KA&amp;index=63" TargetMode="External"/><Relationship Id="rId63" Type="http://schemas.openxmlformats.org/officeDocument/2006/relationships/hyperlink" Target="https://www.youtube.com/watch?v=yr_fRgGevsE" TargetMode="External"/><Relationship Id="rId64" Type="http://schemas.openxmlformats.org/officeDocument/2006/relationships/hyperlink" Target="https://www.youtube.com/watch?v=RizGV8ef--s" TargetMode="External"/><Relationship Id="rId65" Type="http://schemas.openxmlformats.org/officeDocument/2006/relationships/hyperlink" Target="https://www.youtube.com/watch?v=f-zkPiAlpQw&amp;list=PLk4oYPJ7TXKhX8YqA2AVrfgs_pEF6p7KA&amp;index=65" TargetMode="External"/><Relationship Id="rId66" Type="http://schemas.openxmlformats.org/officeDocument/2006/relationships/hyperlink" Target="https://www.youtube.com/watch?v=dX5yXJa5Dm0&amp;list=PLk4oYPJ7TXKhX8YqA2AVrfgs_pEF6p7KA&amp;index=66" TargetMode="External"/><Relationship Id="rId67" Type="http://schemas.openxmlformats.org/officeDocument/2006/relationships/hyperlink" Target="https://www.youtube.com/watch?v=R3s6Wb_ApHM" TargetMode="External"/><Relationship Id="rId68" Type="http://schemas.openxmlformats.org/officeDocument/2006/relationships/hyperlink" Target="https://www.youtube.com/watch?v=IzFPa_Q1yHM&amp;list=PLk4oYPJ7TXKhX8YqA2AVrfgs_pEF6p7KA&amp;index=67" TargetMode="External"/><Relationship Id="rId69" Type="http://schemas.openxmlformats.org/officeDocument/2006/relationships/hyperlink" Target="https://www.youtube.com/watch?v=1_UrK5SopL4" TargetMode="External"/><Relationship Id="rId70" Type="http://schemas.openxmlformats.org/officeDocument/2006/relationships/hyperlink" Target="https://www.youtube.com/watch?v=22bKQqMqAQY" TargetMode="External"/><Relationship Id="rId71" Type="http://schemas.openxmlformats.org/officeDocument/2006/relationships/hyperlink" Target="https://www.youtube.com/watch?v=vUJ3sZVwZ4Y" TargetMode="External"/><Relationship Id="rId72" Type="http://schemas.openxmlformats.org/officeDocument/2006/relationships/hyperlink" Target="https://www.youtube.com/watch?v=-RD1qqe7P8M" TargetMode="External"/><Relationship Id="rId73" Type="http://schemas.openxmlformats.org/officeDocument/2006/relationships/hyperlink" Target="https://www.youtube.com/watch?v=SdPEkv56Lt8" TargetMode="External"/><Relationship Id="rId7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H76" activeCellId="0" sqref="H76:J76"/>
    </sheetView>
  </sheetViews>
  <sheetFormatPr defaultColWidth="12.6328125" defaultRowHeight="12.8" zeroHeight="false" outlineLevelRow="0" outlineLevelCol="0"/>
  <cols>
    <col collapsed="false" customWidth="false" hidden="false" outlineLevel="0" max="1" min="1" style="1" width="12.63"/>
    <col collapsed="false" customWidth="true" hidden="false" outlineLevel="0" max="2" min="2" style="1" width="5.38"/>
    <col collapsed="false" customWidth="true" hidden="false" outlineLevel="0" max="3" min="3" style="1" width="12.57"/>
    <col collapsed="false" customWidth="true" hidden="false" outlineLevel="0" max="4" min="4" style="2" width="22.03"/>
    <col collapsed="false" customWidth="true" hidden="false" outlineLevel="0" max="5" min="5" style="3" width="8.29"/>
    <col collapsed="false" customWidth="true" hidden="false" outlineLevel="0" max="6" min="6" style="2" width="32.8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3.8" hidden="false" customHeight="false" outlineLevel="0" collapsed="false">
      <c r="A2" s="4" t="n">
        <v>1</v>
      </c>
      <c r="B2" s="7" t="n">
        <v>1</v>
      </c>
      <c r="C2" s="4" t="n">
        <v>0</v>
      </c>
      <c r="D2" s="5" t="s">
        <v>10</v>
      </c>
      <c r="E2" s="6" t="n">
        <v>1</v>
      </c>
      <c r="F2" s="8" t="s">
        <v>11</v>
      </c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3.8" hidden="false" customHeight="false" outlineLevel="0" collapsed="false">
      <c r="E3" s="9" t="n">
        <v>1.1</v>
      </c>
      <c r="F3" s="10" t="s">
        <v>12</v>
      </c>
      <c r="G3" s="11" t="s">
        <v>13</v>
      </c>
      <c r="H3" s="0" t="s">
        <v>14</v>
      </c>
      <c r="I3" s="9" t="s">
        <v>15</v>
      </c>
      <c r="J3" s="0" t="s">
        <v>16</v>
      </c>
    </row>
    <row r="4" customFormat="false" ht="13.8" hidden="false" customHeight="false" outlineLevel="0" collapsed="false">
      <c r="E4" s="9" t="n">
        <v>1.2</v>
      </c>
      <c r="F4" s="10" t="s">
        <v>17</v>
      </c>
      <c r="G4" s="11" t="s">
        <v>13</v>
      </c>
      <c r="H4" s="0" t="s">
        <v>14</v>
      </c>
      <c r="I4" s="9" t="s">
        <v>15</v>
      </c>
      <c r="J4" s="0" t="s">
        <v>16</v>
      </c>
    </row>
    <row r="5" customFormat="false" ht="13.8" hidden="false" customHeight="false" outlineLevel="0" collapsed="false">
      <c r="E5" s="9" t="n">
        <v>1.3</v>
      </c>
      <c r="F5" s="10" t="s">
        <v>18</v>
      </c>
      <c r="G5" s="11" t="s">
        <v>13</v>
      </c>
      <c r="H5" s="0" t="s">
        <v>14</v>
      </c>
      <c r="I5" s="9" t="s">
        <v>19</v>
      </c>
      <c r="J5" s="0" t="s">
        <v>20</v>
      </c>
    </row>
    <row r="6" customFormat="false" ht="13.8" hidden="false" customHeight="false" outlineLevel="0" collapsed="false">
      <c r="E6" s="9" t="n">
        <v>1.4</v>
      </c>
      <c r="F6" s="10" t="s">
        <v>21</v>
      </c>
      <c r="G6" s="11" t="s">
        <v>13</v>
      </c>
      <c r="H6" s="0" t="s">
        <v>14</v>
      </c>
      <c r="I6" s="9" t="s">
        <v>19</v>
      </c>
      <c r="J6" s="0" t="s">
        <v>20</v>
      </c>
    </row>
    <row r="7" customFormat="false" ht="13.8" hidden="false" customHeight="false" outlineLevel="0" collapsed="false">
      <c r="E7" s="9" t="n">
        <v>1.5</v>
      </c>
      <c r="F7" s="10" t="s">
        <v>22</v>
      </c>
      <c r="G7" s="11" t="s">
        <v>13</v>
      </c>
      <c r="H7" s="0" t="s">
        <v>14</v>
      </c>
      <c r="I7" s="9" t="s">
        <v>19</v>
      </c>
      <c r="J7" s="0" t="s">
        <v>20</v>
      </c>
    </row>
    <row r="8" customFormat="false" ht="13.8" hidden="false" customHeight="false" outlineLevel="0" collapsed="false">
      <c r="E8" s="9" t="n">
        <v>1.6</v>
      </c>
      <c r="F8" s="10" t="s">
        <v>23</v>
      </c>
      <c r="G8" s="11" t="s">
        <v>13</v>
      </c>
      <c r="H8" s="0" t="s">
        <v>14</v>
      </c>
      <c r="I8" s="9" t="s">
        <v>19</v>
      </c>
      <c r="J8" s="0" t="s">
        <v>20</v>
      </c>
    </row>
    <row r="9" customFormat="false" ht="13.8" hidden="false" customHeight="false" outlineLevel="0" collapsed="false">
      <c r="E9" s="9" t="n">
        <v>1.7</v>
      </c>
      <c r="F9" s="10" t="s">
        <v>24</v>
      </c>
      <c r="G9" s="11" t="s">
        <v>13</v>
      </c>
      <c r="H9" s="0" t="s">
        <v>14</v>
      </c>
      <c r="I9" s="9" t="s">
        <v>19</v>
      </c>
      <c r="J9" s="0" t="s">
        <v>20</v>
      </c>
    </row>
    <row r="10" customFormat="false" ht="13.8" hidden="false" customHeight="false" outlineLevel="0" collapsed="false">
      <c r="I10" s="9"/>
    </row>
    <row r="11" customFormat="false" ht="13.8" hidden="false" customHeight="false" outlineLevel="0" collapsed="false">
      <c r="A11" s="4" t="n">
        <v>2</v>
      </c>
      <c r="B11" s="7" t="n">
        <v>1</v>
      </c>
      <c r="C11" s="4" t="n">
        <v>1</v>
      </c>
      <c r="D11" s="5" t="s">
        <v>25</v>
      </c>
      <c r="E11" s="6" t="n">
        <v>2</v>
      </c>
      <c r="F11" s="8" t="str">
        <f aca="false">_xlfn.TEXTJOIN("",0,"Session ",A11," – Level ",B11," #",C11)</f>
        <v>Session 2 – Level 1 #1</v>
      </c>
      <c r="G11" s="5"/>
      <c r="H11" s="5"/>
      <c r="I11" s="6"/>
      <c r="J11" s="5" t="n">
        <f aca="false">SUM(J12:J15)</f>
        <v>180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customFormat="false" ht="13.8" hidden="false" customHeight="false" outlineLevel="0" collapsed="false">
      <c r="E12" s="9" t="n">
        <v>2.1</v>
      </c>
      <c r="F12" s="10" t="s">
        <v>12</v>
      </c>
      <c r="G12" s="12" t="s">
        <v>26</v>
      </c>
      <c r="H12" s="13" t="n">
        <v>2</v>
      </c>
      <c r="I12" s="9" t="n">
        <v>10</v>
      </c>
      <c r="J12" s="13" t="n">
        <f aca="false">H12*I12</f>
        <v>20</v>
      </c>
    </row>
    <row r="13" customFormat="false" ht="13.8" hidden="false" customHeight="false" outlineLevel="0" collapsed="false">
      <c r="E13" s="9" t="n">
        <v>2.2</v>
      </c>
      <c r="F13" s="10" t="s">
        <v>18</v>
      </c>
      <c r="G13" s="12" t="s">
        <v>26</v>
      </c>
      <c r="H13" s="13" t="n">
        <v>2</v>
      </c>
      <c r="I13" s="9" t="s">
        <v>27</v>
      </c>
      <c r="J13" s="13" t="n">
        <f aca="false">IFERROR(__xludf.dummyfunction("H13*SUM(SPLIT(I13,""/""))"),80)</f>
        <v>80</v>
      </c>
    </row>
    <row r="14" customFormat="false" ht="13.8" hidden="false" customHeight="false" outlineLevel="0" collapsed="false">
      <c r="E14" s="9" t="n">
        <v>2.3</v>
      </c>
      <c r="F14" s="10" t="s">
        <v>21</v>
      </c>
      <c r="G14" s="12" t="s">
        <v>26</v>
      </c>
      <c r="H14" s="13" t="n">
        <v>2</v>
      </c>
      <c r="I14" s="9" t="s">
        <v>28</v>
      </c>
      <c r="J14" s="13" t="n">
        <f aca="false">IFERROR(__xludf.dummyfunction("H14*SUM(SPLIT(I14,""/""))"),20)</f>
        <v>20</v>
      </c>
    </row>
    <row r="15" customFormat="false" ht="13.8" hidden="false" customHeight="false" outlineLevel="0" collapsed="false">
      <c r="E15" s="9" t="n">
        <v>2.4</v>
      </c>
      <c r="F15" s="10" t="s">
        <v>17</v>
      </c>
      <c r="G15" s="14" t="s">
        <v>29</v>
      </c>
      <c r="H15" s="13" t="n">
        <v>10</v>
      </c>
      <c r="I15" s="9" t="n">
        <v>6</v>
      </c>
      <c r="J15" s="13" t="n">
        <f aca="false">H15*I15</f>
        <v>60</v>
      </c>
    </row>
    <row r="16" customFormat="false" ht="13.8" hidden="false" customHeight="false" outlineLevel="0" collapsed="false">
      <c r="I16" s="9"/>
    </row>
    <row r="17" customFormat="false" ht="13.8" hidden="false" customHeight="false" outlineLevel="0" collapsed="false">
      <c r="A17" s="4" t="n">
        <v>3</v>
      </c>
      <c r="B17" s="7" t="n">
        <v>1</v>
      </c>
      <c r="C17" s="4" t="n">
        <v>2</v>
      </c>
      <c r="D17" s="5" t="s">
        <v>25</v>
      </c>
      <c r="E17" s="6" t="n">
        <v>3</v>
      </c>
      <c r="F17" s="8" t="str">
        <f aca="false">_xlfn.TEXTJOIN("",0,"Session ",A17," – Level ",B17," #",C17)</f>
        <v>Session 3 – Level 1 #2</v>
      </c>
      <c r="G17" s="5"/>
      <c r="H17" s="5"/>
      <c r="I17" s="6"/>
      <c r="J17" s="5" t="n">
        <f aca="false">SUM(J18:J22)</f>
        <v>226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customFormat="false" ht="13.8" hidden="false" customHeight="false" outlineLevel="0" collapsed="false">
      <c r="E18" s="9" t="n">
        <v>3.1</v>
      </c>
      <c r="F18" s="10" t="s">
        <v>12</v>
      </c>
      <c r="G18" s="12" t="s">
        <v>26</v>
      </c>
      <c r="H18" s="13" t="n">
        <v>2</v>
      </c>
      <c r="I18" s="9" t="n">
        <v>10</v>
      </c>
      <c r="J18" s="13" t="n">
        <f aca="false">H18*I18</f>
        <v>20</v>
      </c>
    </row>
    <row r="19" customFormat="false" ht="13.8" hidden="false" customHeight="false" outlineLevel="0" collapsed="false">
      <c r="E19" s="9" t="n">
        <v>3.2</v>
      </c>
      <c r="F19" s="10" t="s">
        <v>18</v>
      </c>
      <c r="G19" s="12" t="s">
        <v>26</v>
      </c>
      <c r="H19" s="13" t="n">
        <v>2</v>
      </c>
      <c r="I19" s="9" t="s">
        <v>27</v>
      </c>
      <c r="J19" s="13" t="n">
        <f aca="false">IFERROR(__xludf.dummyfunction("H19*SUM(SPLIT(I19,""/""))"),80)</f>
        <v>80</v>
      </c>
    </row>
    <row r="20" customFormat="false" ht="13.8" hidden="false" customHeight="false" outlineLevel="0" collapsed="false">
      <c r="E20" s="9" t="n">
        <v>3.3</v>
      </c>
      <c r="F20" s="10" t="s">
        <v>24</v>
      </c>
      <c r="G20" s="12" t="s">
        <v>26</v>
      </c>
      <c r="H20" s="13" t="n">
        <v>2</v>
      </c>
      <c r="I20" s="9" t="s">
        <v>28</v>
      </c>
      <c r="J20" s="13" t="n">
        <f aca="false">IFERROR(__xludf.dummyfunction("H20*SUM(SPLIT(I20,""/""))"),20)</f>
        <v>20</v>
      </c>
    </row>
    <row r="21" customFormat="false" ht="13.8" hidden="false" customHeight="false" outlineLevel="0" collapsed="false">
      <c r="E21" s="9" t="n">
        <v>3.4</v>
      </c>
      <c r="F21" s="10" t="s">
        <v>22</v>
      </c>
      <c r="G21" s="12" t="s">
        <v>26</v>
      </c>
      <c r="H21" s="13" t="n">
        <v>2</v>
      </c>
      <c r="I21" s="9" t="s">
        <v>30</v>
      </c>
      <c r="J21" s="13" t="n">
        <f aca="false">IFERROR(__xludf.dummyfunction("H21*SUM(SPLIT(I21,""/""))"),40)</f>
        <v>40</v>
      </c>
    </row>
    <row r="22" customFormat="false" ht="13.8" hidden="false" customHeight="false" outlineLevel="0" collapsed="false">
      <c r="E22" s="9" t="n">
        <v>3.5</v>
      </c>
      <c r="F22" s="10" t="s">
        <v>17</v>
      </c>
      <c r="G22" s="14" t="s">
        <v>29</v>
      </c>
      <c r="H22" s="13" t="n">
        <v>11</v>
      </c>
      <c r="I22" s="9" t="n">
        <v>6</v>
      </c>
      <c r="J22" s="13" t="n">
        <f aca="false">H22*I22</f>
        <v>66</v>
      </c>
    </row>
    <row r="23" customFormat="false" ht="13.8" hidden="false" customHeight="false" outlineLevel="0" collapsed="false">
      <c r="I23" s="9"/>
    </row>
    <row r="24" customFormat="false" ht="13.8" hidden="false" customHeight="false" outlineLevel="0" collapsed="false">
      <c r="A24" s="4" t="n">
        <v>4</v>
      </c>
      <c r="B24" s="15" t="n">
        <v>2</v>
      </c>
      <c r="C24" s="4" t="n">
        <v>0</v>
      </c>
      <c r="D24" s="5" t="s">
        <v>10</v>
      </c>
      <c r="E24" s="6" t="n">
        <v>4</v>
      </c>
      <c r="F24" s="16" t="s">
        <v>31</v>
      </c>
      <c r="G24" s="5"/>
      <c r="H24" s="5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customFormat="false" ht="13.8" hidden="false" customHeight="false" outlineLevel="0" collapsed="false">
      <c r="E25" s="9" t="n">
        <v>4.1</v>
      </c>
      <c r="F25" s="17" t="s">
        <v>32</v>
      </c>
      <c r="G25" s="11" t="s">
        <v>13</v>
      </c>
      <c r="H25" s="0" t="s">
        <v>14</v>
      </c>
      <c r="I25" s="9" t="s">
        <v>19</v>
      </c>
      <c r="J25" s="0" t="s">
        <v>20</v>
      </c>
    </row>
    <row r="26" customFormat="false" ht="13.8" hidden="false" customHeight="false" outlineLevel="0" collapsed="false">
      <c r="E26" s="9" t="n">
        <v>4.2</v>
      </c>
      <c r="F26" s="17" t="s">
        <v>33</v>
      </c>
      <c r="G26" s="11" t="s">
        <v>13</v>
      </c>
      <c r="H26" s="0" t="s">
        <v>14</v>
      </c>
      <c r="I26" s="9" t="s">
        <v>19</v>
      </c>
      <c r="J26" s="0" t="s">
        <v>20</v>
      </c>
    </row>
    <row r="27" customFormat="false" ht="13.8" hidden="false" customHeight="false" outlineLevel="0" collapsed="false">
      <c r="E27" s="9" t="n">
        <v>4.3</v>
      </c>
      <c r="F27" s="17" t="s">
        <v>34</v>
      </c>
      <c r="G27" s="11" t="s">
        <v>13</v>
      </c>
      <c r="H27" s="0" t="s">
        <v>14</v>
      </c>
      <c r="I27" s="9" t="s">
        <v>19</v>
      </c>
      <c r="J27" s="0" t="s">
        <v>20</v>
      </c>
    </row>
    <row r="28" customFormat="false" ht="13.8" hidden="false" customHeight="false" outlineLevel="0" collapsed="false">
      <c r="E28" s="9" t="n">
        <v>4.4</v>
      </c>
      <c r="F28" s="17" t="s">
        <v>35</v>
      </c>
      <c r="G28" s="11" t="s">
        <v>13</v>
      </c>
      <c r="H28" s="0" t="s">
        <v>14</v>
      </c>
      <c r="I28" s="9" t="s">
        <v>19</v>
      </c>
      <c r="J28" s="0" t="s">
        <v>20</v>
      </c>
    </row>
    <row r="29" customFormat="false" ht="13.8" hidden="false" customHeight="false" outlineLevel="0" collapsed="false">
      <c r="E29" s="9" t="n">
        <v>4.5</v>
      </c>
      <c r="F29" s="17" t="s">
        <v>36</v>
      </c>
      <c r="G29" s="11" t="s">
        <v>13</v>
      </c>
      <c r="H29" s="0" t="s">
        <v>14</v>
      </c>
      <c r="I29" s="9" t="s">
        <v>19</v>
      </c>
      <c r="J29" s="0" t="s">
        <v>20</v>
      </c>
    </row>
    <row r="30" customFormat="false" ht="13.8" hidden="false" customHeight="false" outlineLevel="0" collapsed="false">
      <c r="E30" s="9" t="n">
        <v>4.6</v>
      </c>
      <c r="F30" s="17" t="s">
        <v>37</v>
      </c>
      <c r="G30" s="11" t="s">
        <v>13</v>
      </c>
      <c r="H30" s="0" t="s">
        <v>14</v>
      </c>
      <c r="I30" s="9" t="s">
        <v>19</v>
      </c>
      <c r="J30" s="0" t="s">
        <v>20</v>
      </c>
    </row>
    <row r="31" customFormat="false" ht="13.8" hidden="false" customHeight="false" outlineLevel="0" collapsed="false">
      <c r="E31" s="9" t="n">
        <v>4.7</v>
      </c>
      <c r="F31" s="17" t="s">
        <v>38</v>
      </c>
      <c r="G31" s="11" t="s">
        <v>13</v>
      </c>
      <c r="H31" s="0" t="s">
        <v>14</v>
      </c>
      <c r="I31" s="9" t="s">
        <v>19</v>
      </c>
      <c r="J31" s="0" t="s">
        <v>20</v>
      </c>
    </row>
    <row r="32" customFormat="false" ht="13.8" hidden="false" customHeight="false" outlineLevel="0" collapsed="false">
      <c r="I32" s="9"/>
    </row>
    <row r="33" customFormat="false" ht="13.8" hidden="false" customHeight="false" outlineLevel="0" collapsed="false">
      <c r="A33" s="4" t="n">
        <v>5</v>
      </c>
      <c r="B33" s="7" t="n">
        <v>1</v>
      </c>
      <c r="C33" s="4" t="n">
        <v>3</v>
      </c>
      <c r="D33" s="5" t="s">
        <v>25</v>
      </c>
      <c r="E33" s="6" t="n">
        <v>5</v>
      </c>
      <c r="F33" s="8" t="str">
        <f aca="false">_xlfn.TEXTJOIN("",0,"Session ",A33," – Level ",B33," #",C33)</f>
        <v>Session 5 – Level 1 #3</v>
      </c>
      <c r="G33" s="5"/>
      <c r="H33" s="5"/>
      <c r="I33" s="6"/>
      <c r="J33" s="5" t="n">
        <f aca="false">SUM(J34:J38)</f>
        <v>232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customFormat="false" ht="13.8" hidden="false" customHeight="false" outlineLevel="0" collapsed="false">
      <c r="E34" s="9" t="n">
        <v>5.1</v>
      </c>
      <c r="F34" s="10" t="s">
        <v>12</v>
      </c>
      <c r="G34" s="12" t="s">
        <v>26</v>
      </c>
      <c r="H34" s="13" t="n">
        <v>2</v>
      </c>
      <c r="I34" s="9" t="n">
        <v>10</v>
      </c>
      <c r="J34" s="13" t="n">
        <f aca="false">H34*I34</f>
        <v>20</v>
      </c>
    </row>
    <row r="35" customFormat="false" ht="13.8" hidden="false" customHeight="false" outlineLevel="0" collapsed="false">
      <c r="E35" s="9" t="n">
        <v>5.2</v>
      </c>
      <c r="F35" s="10" t="s">
        <v>18</v>
      </c>
      <c r="G35" s="12" t="s">
        <v>26</v>
      </c>
      <c r="H35" s="13" t="n">
        <v>2</v>
      </c>
      <c r="I35" s="9" t="s">
        <v>27</v>
      </c>
      <c r="J35" s="13" t="n">
        <f aca="false">IFERROR(__xludf.dummyfunction("H35*SUM(SPLIT(I35,""/""))"),80)</f>
        <v>80</v>
      </c>
    </row>
    <row r="36" customFormat="false" ht="13.8" hidden="false" customHeight="false" outlineLevel="0" collapsed="false">
      <c r="E36" s="9" t="n">
        <v>5.3</v>
      </c>
      <c r="F36" s="10" t="s">
        <v>21</v>
      </c>
      <c r="G36" s="12" t="s">
        <v>26</v>
      </c>
      <c r="H36" s="13" t="n">
        <v>2</v>
      </c>
      <c r="I36" s="18" t="s">
        <v>28</v>
      </c>
      <c r="J36" s="13" t="n">
        <f aca="false">IFERROR(__xludf.dummyfunction("H36*SUM(SPLIT(I36,""/""))"),20)</f>
        <v>20</v>
      </c>
    </row>
    <row r="37" customFormat="false" ht="13.8" hidden="false" customHeight="false" outlineLevel="0" collapsed="false">
      <c r="E37" s="9" t="n">
        <v>5.4</v>
      </c>
      <c r="F37" s="10" t="s">
        <v>23</v>
      </c>
      <c r="G37" s="12" t="s">
        <v>26</v>
      </c>
      <c r="H37" s="13" t="n">
        <v>2</v>
      </c>
      <c r="I37" s="9" t="s">
        <v>30</v>
      </c>
      <c r="J37" s="13" t="n">
        <f aca="false">IFERROR(__xludf.dummyfunction("H37*SUM(SPLIT(I37,""/""))"),40)</f>
        <v>40</v>
      </c>
    </row>
    <row r="38" customFormat="false" ht="13.8" hidden="false" customHeight="false" outlineLevel="0" collapsed="false">
      <c r="E38" s="9" t="n">
        <v>5.5</v>
      </c>
      <c r="F38" s="10" t="s">
        <v>17</v>
      </c>
      <c r="G38" s="14" t="s">
        <v>29</v>
      </c>
      <c r="H38" s="13" t="n">
        <v>12</v>
      </c>
      <c r="I38" s="9" t="n">
        <v>6</v>
      </c>
      <c r="J38" s="13" t="n">
        <f aca="false">H38*I38</f>
        <v>72</v>
      </c>
    </row>
    <row r="39" customFormat="false" ht="13.8" hidden="false" customHeight="false" outlineLevel="0" collapsed="false">
      <c r="I39" s="9"/>
    </row>
    <row r="40" customFormat="false" ht="13.8" hidden="false" customHeight="false" outlineLevel="0" collapsed="false">
      <c r="A40" s="4" t="n">
        <v>6</v>
      </c>
      <c r="B40" s="15" t="n">
        <v>2</v>
      </c>
      <c r="C40" s="4" t="n">
        <v>1</v>
      </c>
      <c r="D40" s="5" t="s">
        <v>39</v>
      </c>
      <c r="E40" s="6" t="n">
        <v>6</v>
      </c>
      <c r="F40" s="16" t="str">
        <f aca="false">_xlfn.TEXTJOIN("",0,"Session ",A40," – Level ",B40," #",C40)</f>
        <v>Session 6 – Level 2 #1</v>
      </c>
      <c r="G40" s="5"/>
      <c r="H40" s="5"/>
      <c r="I40" s="6"/>
      <c r="J40" s="5" t="n">
        <f aca="false">SUM(J41:J47)</f>
        <v>246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customFormat="false" ht="13.8" hidden="false" customHeight="false" outlineLevel="0" collapsed="false">
      <c r="E41" s="9" t="n">
        <v>6.1</v>
      </c>
      <c r="F41" s="10" t="s">
        <v>18</v>
      </c>
      <c r="G41" s="12" t="s">
        <v>26</v>
      </c>
      <c r="H41" s="13" t="n">
        <v>2</v>
      </c>
      <c r="I41" s="18" t="s">
        <v>30</v>
      </c>
      <c r="J41" s="13" t="n">
        <f aca="false">IFERROR(__xludf.dummyfunction("H41*SUM(SPLIT(I41,""/""))"),40)</f>
        <v>40</v>
      </c>
    </row>
    <row r="42" customFormat="false" ht="13.8" hidden="false" customHeight="false" outlineLevel="0" collapsed="false">
      <c r="E42" s="9" t="n">
        <v>6.2</v>
      </c>
      <c r="F42" s="10" t="s">
        <v>21</v>
      </c>
      <c r="G42" s="12" t="s">
        <v>26</v>
      </c>
      <c r="H42" s="13" t="n">
        <v>2</v>
      </c>
      <c r="I42" s="9" t="s">
        <v>28</v>
      </c>
      <c r="J42" s="13" t="n">
        <f aca="false">IFERROR(__xludf.dummyfunction("H42*SUM(SPLIT(I42,""/""))"),20)</f>
        <v>20</v>
      </c>
    </row>
    <row r="43" customFormat="false" ht="13.8" hidden="false" customHeight="false" outlineLevel="0" collapsed="false">
      <c r="E43" s="9" t="n">
        <v>6.3</v>
      </c>
      <c r="F43" s="17" t="s">
        <v>32</v>
      </c>
      <c r="G43" s="12" t="s">
        <v>26</v>
      </c>
      <c r="H43" s="13" t="n">
        <v>1</v>
      </c>
      <c r="I43" s="18" t="s">
        <v>28</v>
      </c>
      <c r="J43" s="13" t="n">
        <f aca="false">IFERROR(__xludf.dummyfunction("H43*SUM(SPLIT(I43,""/""))"),10)</f>
        <v>10</v>
      </c>
    </row>
    <row r="44" customFormat="false" ht="13.8" hidden="false" customHeight="false" outlineLevel="0" collapsed="false">
      <c r="E44" s="9" t="n">
        <v>6.4</v>
      </c>
      <c r="F44" s="17" t="s">
        <v>35</v>
      </c>
      <c r="G44" s="12" t="s">
        <v>26</v>
      </c>
      <c r="H44" s="13" t="n">
        <v>1</v>
      </c>
      <c r="I44" s="18" t="s">
        <v>28</v>
      </c>
      <c r="J44" s="13" t="n">
        <f aca="false">IFERROR(__xludf.dummyfunction("H44*SUM(SPLIT(I44,""/""))"),10)</f>
        <v>10</v>
      </c>
    </row>
    <row r="45" customFormat="false" ht="13.8" hidden="false" customHeight="false" outlineLevel="0" collapsed="false">
      <c r="E45" s="9" t="n">
        <v>6.5</v>
      </c>
      <c r="F45" s="10" t="s">
        <v>22</v>
      </c>
      <c r="G45" s="12" t="s">
        <v>26</v>
      </c>
      <c r="H45" s="13" t="n">
        <v>2</v>
      </c>
      <c r="I45" s="9" t="s">
        <v>30</v>
      </c>
      <c r="J45" s="13" t="n">
        <f aca="false">IFERROR(__xludf.dummyfunction("H45*SUM(SPLIT(I45,""/""))"),40)</f>
        <v>40</v>
      </c>
    </row>
    <row r="46" customFormat="false" ht="13.8" hidden="false" customHeight="false" outlineLevel="0" collapsed="false">
      <c r="E46" s="9" t="n">
        <v>6.6</v>
      </c>
      <c r="F46" s="17" t="s">
        <v>36</v>
      </c>
      <c r="G46" s="14" t="s">
        <v>29</v>
      </c>
      <c r="H46" s="13" t="n">
        <v>10</v>
      </c>
      <c r="I46" s="18" t="s">
        <v>40</v>
      </c>
      <c r="J46" s="13" t="n">
        <f aca="false">IFERROR(__xludf.dummyfunction("H46*SUM(SPLIT(I46,""/""))"),120)</f>
        <v>120</v>
      </c>
    </row>
    <row r="47" customFormat="false" ht="13.8" hidden="false" customHeight="false" outlineLevel="0" collapsed="false">
      <c r="E47" s="9" t="n">
        <v>6.7</v>
      </c>
      <c r="F47" s="17" t="s">
        <v>38</v>
      </c>
      <c r="G47" s="19" t="s">
        <v>41</v>
      </c>
      <c r="H47" s="13" t="n">
        <v>1</v>
      </c>
      <c r="I47" s="18" t="s">
        <v>42</v>
      </c>
      <c r="J47" s="13" t="n">
        <f aca="false">IFERROR(__xludf.dummyfunction("H47*SUM(SPLIT(I47,""/""))"),6)</f>
        <v>6</v>
      </c>
    </row>
    <row r="48" customFormat="false" ht="13.8" hidden="false" customHeight="false" outlineLevel="0" collapsed="false">
      <c r="I48" s="9"/>
    </row>
    <row r="49" customFormat="false" ht="13.8" hidden="false" customHeight="false" outlineLevel="0" collapsed="false">
      <c r="A49" s="4" t="n">
        <v>7</v>
      </c>
      <c r="B49" s="7" t="n">
        <v>1</v>
      </c>
      <c r="C49" s="4" t="n">
        <v>4</v>
      </c>
      <c r="D49" s="5" t="s">
        <v>25</v>
      </c>
      <c r="E49" s="6" t="n">
        <v>7</v>
      </c>
      <c r="F49" s="8" t="str">
        <f aca="false">_xlfn.TEXTJOIN("",0,"Session ",A49," – Level ",B49," #",C49)</f>
        <v>Session 7 – Level 1 #4</v>
      </c>
      <c r="G49" s="5"/>
      <c r="H49" s="5"/>
      <c r="I49" s="6"/>
      <c r="J49" s="5" t="n">
        <f aca="false">SUM(J50:J56)</f>
        <v>252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customFormat="false" ht="13.8" hidden="false" customHeight="false" outlineLevel="0" collapsed="false">
      <c r="E50" s="9" t="n">
        <v>7.1</v>
      </c>
      <c r="F50" s="10" t="s">
        <v>12</v>
      </c>
      <c r="G50" s="12" t="s">
        <v>26</v>
      </c>
      <c r="H50" s="13" t="n">
        <v>2</v>
      </c>
      <c r="I50" s="9" t="n">
        <v>10</v>
      </c>
      <c r="J50" s="13" t="n">
        <f aca="false">H50*I50</f>
        <v>20</v>
      </c>
    </row>
    <row r="51" customFormat="false" ht="13.8" hidden="false" customHeight="false" outlineLevel="0" collapsed="false">
      <c r="E51" s="9" t="n">
        <v>7.2</v>
      </c>
      <c r="F51" s="10" t="s">
        <v>18</v>
      </c>
      <c r="G51" s="12" t="s">
        <v>26</v>
      </c>
      <c r="H51" s="13" t="n">
        <v>2</v>
      </c>
      <c r="I51" s="18" t="s">
        <v>30</v>
      </c>
      <c r="J51" s="13" t="n">
        <f aca="false">IFERROR(__xludf.dummyfunction("H51*SUM(SPLIT(I51,""/""))"),40)</f>
        <v>40</v>
      </c>
    </row>
    <row r="52" customFormat="false" ht="13.8" hidden="false" customHeight="false" outlineLevel="0" collapsed="false">
      <c r="E52" s="9" t="n">
        <v>7.3</v>
      </c>
      <c r="F52" s="10" t="s">
        <v>21</v>
      </c>
      <c r="G52" s="12" t="s">
        <v>26</v>
      </c>
      <c r="H52" s="13" t="n">
        <v>2</v>
      </c>
      <c r="I52" s="18" t="s">
        <v>28</v>
      </c>
      <c r="J52" s="13" t="n">
        <f aca="false">IFERROR(__xludf.dummyfunction("H52*SUM(SPLIT(I52,""/""))"),20)</f>
        <v>20</v>
      </c>
    </row>
    <row r="53" customFormat="false" ht="13.8" hidden="false" customHeight="false" outlineLevel="0" collapsed="false">
      <c r="E53" s="9" t="n">
        <v>7.4</v>
      </c>
      <c r="F53" s="10" t="s">
        <v>22</v>
      </c>
      <c r="G53" s="12" t="s">
        <v>26</v>
      </c>
      <c r="H53" s="13" t="n">
        <v>2</v>
      </c>
      <c r="I53" s="9" t="s">
        <v>30</v>
      </c>
      <c r="J53" s="13" t="n">
        <f aca="false">IFERROR(__xludf.dummyfunction("H53*SUM(SPLIT(I53,""/""))"),40)</f>
        <v>40</v>
      </c>
    </row>
    <row r="54" customFormat="false" ht="13.8" hidden="false" customHeight="false" outlineLevel="0" collapsed="false">
      <c r="E54" s="9" t="n">
        <v>7.5</v>
      </c>
      <c r="F54" s="10" t="s">
        <v>24</v>
      </c>
      <c r="G54" s="12" t="s">
        <v>26</v>
      </c>
      <c r="H54" s="13" t="n">
        <v>2</v>
      </c>
      <c r="I54" s="9" t="s">
        <v>28</v>
      </c>
      <c r="J54" s="13" t="n">
        <f aca="false">IFERROR(__xludf.dummyfunction("H54*SUM(SPLIT(I54,""/""))"),20)</f>
        <v>20</v>
      </c>
    </row>
    <row r="55" customFormat="false" ht="13.8" hidden="false" customHeight="false" outlineLevel="0" collapsed="false">
      <c r="E55" s="9" t="n">
        <v>7.6</v>
      </c>
      <c r="F55" s="10" t="s">
        <v>23</v>
      </c>
      <c r="G55" s="12" t="s">
        <v>26</v>
      </c>
      <c r="H55" s="13" t="n">
        <v>2</v>
      </c>
      <c r="I55" s="9" t="s">
        <v>30</v>
      </c>
      <c r="J55" s="13" t="n">
        <f aca="false">IFERROR(__xludf.dummyfunction("H55*SUM(SPLIT(I55,""/""))"),40)</f>
        <v>40</v>
      </c>
    </row>
    <row r="56" customFormat="false" ht="13.8" hidden="false" customHeight="false" outlineLevel="0" collapsed="false">
      <c r="E56" s="9" t="n">
        <v>7.7</v>
      </c>
      <c r="F56" s="10" t="s">
        <v>17</v>
      </c>
      <c r="G56" s="14" t="s">
        <v>29</v>
      </c>
      <c r="H56" s="13" t="n">
        <v>12</v>
      </c>
      <c r="I56" s="9" t="n">
        <v>6</v>
      </c>
      <c r="J56" s="13" t="n">
        <f aca="false">H56*I56</f>
        <v>72</v>
      </c>
    </row>
    <row r="57" customFormat="false" ht="13.8" hidden="false" customHeight="false" outlineLevel="0" collapsed="false">
      <c r="I57" s="9"/>
    </row>
    <row r="58" customFormat="false" ht="13.8" hidden="false" customHeight="false" outlineLevel="0" collapsed="false">
      <c r="A58" s="4" t="n">
        <v>8</v>
      </c>
      <c r="B58" s="15" t="n">
        <v>2</v>
      </c>
      <c r="C58" s="4" t="n">
        <v>2</v>
      </c>
      <c r="D58" s="5" t="s">
        <v>39</v>
      </c>
      <c r="E58" s="6" t="n">
        <v>8</v>
      </c>
      <c r="F58" s="16" t="str">
        <f aca="false">_xlfn.TEXTJOIN("",0,"Session ",A58," – Level ",B58," #",C58)</f>
        <v>Session 8 – Level 2 #2</v>
      </c>
      <c r="G58" s="5"/>
      <c r="H58" s="5"/>
      <c r="I58" s="5"/>
      <c r="J58" s="5" t="n">
        <f aca="false">SUM(J59:J65)</f>
        <v>252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customFormat="false" ht="13.8" hidden="false" customHeight="false" outlineLevel="0" collapsed="false">
      <c r="E59" s="9" t="s">
        <v>43</v>
      </c>
      <c r="F59" s="10" t="s">
        <v>18</v>
      </c>
      <c r="G59" s="12" t="s">
        <v>26</v>
      </c>
      <c r="H59" s="13" t="n">
        <v>2</v>
      </c>
      <c r="I59" s="18" t="s">
        <v>30</v>
      </c>
      <c r="J59" s="13" t="n">
        <f aca="false">IFERROR(__xludf.dummyfunction("H59*SUM(SPLIT(I59,""/""))"),40)</f>
        <v>40</v>
      </c>
    </row>
    <row r="60" customFormat="false" ht="13.8" hidden="false" customHeight="false" outlineLevel="0" collapsed="false">
      <c r="E60" s="9" t="s">
        <v>44</v>
      </c>
      <c r="F60" s="10" t="s">
        <v>24</v>
      </c>
      <c r="G60" s="12" t="s">
        <v>26</v>
      </c>
      <c r="H60" s="13" t="n">
        <v>2</v>
      </c>
      <c r="I60" s="9" t="s">
        <v>28</v>
      </c>
      <c r="J60" s="13" t="n">
        <f aca="false">IFERROR(__xludf.dummyfunction("H60*SUM(SPLIT(I60,""/""))"),20)</f>
        <v>20</v>
      </c>
    </row>
    <row r="61" customFormat="false" ht="13.8" hidden="false" customHeight="false" outlineLevel="0" collapsed="false">
      <c r="E61" s="9" t="s">
        <v>45</v>
      </c>
      <c r="F61" s="17" t="s">
        <v>32</v>
      </c>
      <c r="G61" s="12" t="s">
        <v>26</v>
      </c>
      <c r="H61" s="13" t="n">
        <v>1</v>
      </c>
      <c r="I61" s="18" t="s">
        <v>28</v>
      </c>
      <c r="J61" s="13" t="n">
        <f aca="false">IFERROR(__xludf.dummyfunction("H61*SUM(SPLIT(I61,""/""))"),10)</f>
        <v>10</v>
      </c>
    </row>
    <row r="62" customFormat="false" ht="13.8" hidden="false" customHeight="false" outlineLevel="0" collapsed="false">
      <c r="E62" s="9" t="s">
        <v>46</v>
      </c>
      <c r="F62" s="17" t="s">
        <v>35</v>
      </c>
      <c r="G62" s="12" t="s">
        <v>26</v>
      </c>
      <c r="H62" s="13" t="n">
        <v>1</v>
      </c>
      <c r="I62" s="18" t="s">
        <v>28</v>
      </c>
      <c r="J62" s="13" t="n">
        <f aca="false">IFERROR(__xludf.dummyfunction("H62*SUM(SPLIT(I62,""/""))"),10)</f>
        <v>10</v>
      </c>
    </row>
    <row r="63" customFormat="false" ht="13.8" hidden="false" customHeight="false" outlineLevel="0" collapsed="false">
      <c r="E63" s="9" t="s">
        <v>47</v>
      </c>
      <c r="F63" s="10" t="s">
        <v>23</v>
      </c>
      <c r="G63" s="12" t="s">
        <v>26</v>
      </c>
      <c r="H63" s="13" t="n">
        <v>2</v>
      </c>
      <c r="I63" s="9" t="s">
        <v>30</v>
      </c>
      <c r="J63" s="13" t="n">
        <f aca="false">IFERROR(__xludf.dummyfunction("H63*SUM(SPLIT(I63,""/""))"),40)</f>
        <v>40</v>
      </c>
    </row>
    <row r="64" customFormat="false" ht="13.8" hidden="false" customHeight="false" outlineLevel="0" collapsed="false">
      <c r="E64" s="9" t="s">
        <v>48</v>
      </c>
      <c r="F64" s="17" t="s">
        <v>37</v>
      </c>
      <c r="G64" s="14" t="s">
        <v>29</v>
      </c>
      <c r="H64" s="13" t="n">
        <v>10</v>
      </c>
      <c r="I64" s="18" t="s">
        <v>40</v>
      </c>
      <c r="J64" s="13" t="n">
        <f aca="false">IFERROR(__xludf.dummyfunction("H64*SUM(SPLIT(I64,""/""))"),120)</f>
        <v>120</v>
      </c>
    </row>
    <row r="65" customFormat="false" ht="13.8" hidden="false" customHeight="false" outlineLevel="0" collapsed="false">
      <c r="E65" s="9" t="s">
        <v>49</v>
      </c>
      <c r="F65" s="17" t="s">
        <v>38</v>
      </c>
      <c r="G65" s="19" t="s">
        <v>41</v>
      </c>
      <c r="H65" s="13" t="n">
        <v>2</v>
      </c>
      <c r="I65" s="18" t="s">
        <v>42</v>
      </c>
      <c r="J65" s="13" t="n">
        <f aca="false">IFERROR(__xludf.dummyfunction("H65*SUM(SPLIT(I65,""/""))"),12)</f>
        <v>12</v>
      </c>
    </row>
    <row r="66" customFormat="false" ht="13.8" hidden="false" customHeight="false" outlineLevel="0" collapsed="false">
      <c r="I66" s="9"/>
    </row>
    <row r="67" customFormat="false" ht="13.8" hidden="false" customHeight="false" outlineLevel="0" collapsed="false">
      <c r="A67" s="4" t="n">
        <v>9</v>
      </c>
      <c r="B67" s="20" t="n">
        <v>3</v>
      </c>
      <c r="C67" s="4" t="n">
        <v>0</v>
      </c>
      <c r="D67" s="5" t="s">
        <v>50</v>
      </c>
      <c r="E67" s="6" t="n">
        <v>9</v>
      </c>
      <c r="F67" s="21" t="s">
        <v>51</v>
      </c>
      <c r="G67" s="5"/>
      <c r="H67" s="5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customFormat="false" ht="13.8" hidden="false" customHeight="false" outlineLevel="0" collapsed="false">
      <c r="E68" s="3" t="n">
        <v>9.1</v>
      </c>
      <c r="F68" s="17" t="s">
        <v>52</v>
      </c>
      <c r="G68" s="11" t="s">
        <v>13</v>
      </c>
      <c r="I68" s="9"/>
    </row>
    <row r="69" customFormat="false" ht="13.8" hidden="false" customHeight="false" outlineLevel="0" collapsed="false">
      <c r="E69" s="3" t="n">
        <v>9.2</v>
      </c>
      <c r="F69" s="17" t="s">
        <v>53</v>
      </c>
      <c r="G69" s="11" t="s">
        <v>13</v>
      </c>
      <c r="H69" s="0" t="s">
        <v>14</v>
      </c>
      <c r="I69" s="9" t="s">
        <v>19</v>
      </c>
      <c r="J69" s="0" t="s">
        <v>20</v>
      </c>
    </row>
    <row r="70" customFormat="false" ht="13.8" hidden="false" customHeight="false" outlineLevel="0" collapsed="false">
      <c r="E70" s="3" t="n">
        <v>9.3</v>
      </c>
      <c r="F70" s="17" t="s">
        <v>54</v>
      </c>
      <c r="G70" s="11" t="s">
        <v>13</v>
      </c>
      <c r="H70" s="0" t="s">
        <v>14</v>
      </c>
      <c r="I70" s="9" t="s">
        <v>19</v>
      </c>
      <c r="J70" s="0" t="s">
        <v>20</v>
      </c>
    </row>
    <row r="71" customFormat="false" ht="13.8" hidden="false" customHeight="false" outlineLevel="0" collapsed="false">
      <c r="E71" s="3" t="n">
        <v>9.4</v>
      </c>
      <c r="F71" s="17" t="s">
        <v>55</v>
      </c>
      <c r="G71" s="11" t="s">
        <v>13</v>
      </c>
      <c r="H71" s="0" t="s">
        <v>14</v>
      </c>
      <c r="I71" s="9" t="s">
        <v>19</v>
      </c>
      <c r="J71" s="0" t="s">
        <v>20</v>
      </c>
    </row>
    <row r="72" customFormat="false" ht="13.8" hidden="false" customHeight="false" outlineLevel="0" collapsed="false">
      <c r="E72" s="3" t="n">
        <v>9.5</v>
      </c>
      <c r="F72" s="17" t="s">
        <v>56</v>
      </c>
      <c r="G72" s="11" t="s">
        <v>13</v>
      </c>
      <c r="H72" s="0" t="s">
        <v>14</v>
      </c>
      <c r="I72" s="9" t="s">
        <v>19</v>
      </c>
      <c r="J72" s="0" t="s">
        <v>20</v>
      </c>
    </row>
    <row r="73" customFormat="false" ht="13.8" hidden="false" customHeight="false" outlineLevel="0" collapsed="false">
      <c r="E73" s="3" t="n">
        <v>9.6</v>
      </c>
      <c r="F73" s="17" t="s">
        <v>57</v>
      </c>
      <c r="G73" s="11" t="s">
        <v>13</v>
      </c>
      <c r="H73" s="0" t="s">
        <v>14</v>
      </c>
      <c r="I73" s="9" t="s">
        <v>15</v>
      </c>
      <c r="J73" s="0" t="s">
        <v>16</v>
      </c>
    </row>
    <row r="74" customFormat="false" ht="13.8" hidden="false" customHeight="false" outlineLevel="0" collapsed="false">
      <c r="E74" s="3" t="n">
        <v>9.7</v>
      </c>
      <c r="F74" s="17" t="s">
        <v>58</v>
      </c>
      <c r="G74" s="11" t="s">
        <v>13</v>
      </c>
      <c r="H74" s="0" t="s">
        <v>14</v>
      </c>
      <c r="I74" s="9" t="s">
        <v>15</v>
      </c>
      <c r="J74" s="0" t="s">
        <v>16</v>
      </c>
    </row>
    <row r="75" customFormat="false" ht="13.8" hidden="false" customHeight="false" outlineLevel="0" collapsed="false">
      <c r="E75" s="3" t="n">
        <v>9.8</v>
      </c>
      <c r="F75" s="17" t="s">
        <v>59</v>
      </c>
      <c r="G75" s="11" t="s">
        <v>13</v>
      </c>
      <c r="H75" s="0" t="s">
        <v>14</v>
      </c>
      <c r="I75" s="9" t="s">
        <v>15</v>
      </c>
      <c r="J75" s="0" t="s">
        <v>16</v>
      </c>
    </row>
    <row r="76" customFormat="false" ht="13.8" hidden="false" customHeight="false" outlineLevel="0" collapsed="false">
      <c r="E76" s="3" t="n">
        <v>9.9</v>
      </c>
      <c r="F76" s="17" t="s">
        <v>60</v>
      </c>
      <c r="G76" s="11" t="s">
        <v>13</v>
      </c>
      <c r="H76" s="0" t="s">
        <v>14</v>
      </c>
      <c r="I76" s="9" t="s">
        <v>19</v>
      </c>
      <c r="J76" s="0" t="s">
        <v>20</v>
      </c>
    </row>
    <row r="77" customFormat="false" ht="13.8" hidden="false" customHeight="false" outlineLevel="0" collapsed="false">
      <c r="I77" s="9"/>
    </row>
    <row r="78" customFormat="false" ht="13.8" hidden="false" customHeight="false" outlineLevel="0" collapsed="false">
      <c r="I78" s="9"/>
    </row>
    <row r="79" customFormat="false" ht="13.8" hidden="false" customHeight="false" outlineLevel="0" collapsed="false">
      <c r="I79" s="9"/>
    </row>
    <row r="80" customFormat="false" ht="13.8" hidden="false" customHeight="false" outlineLevel="0" collapsed="false">
      <c r="I80" s="9"/>
    </row>
    <row r="81" customFormat="false" ht="13.8" hidden="false" customHeight="false" outlineLevel="0" collapsed="false">
      <c r="I81" s="9"/>
    </row>
    <row r="82" customFormat="false" ht="13.8" hidden="false" customHeight="false" outlineLevel="0" collapsed="false">
      <c r="I82" s="9"/>
    </row>
    <row r="83" customFormat="false" ht="13.8" hidden="false" customHeight="false" outlineLevel="0" collapsed="false">
      <c r="I83" s="9"/>
    </row>
    <row r="84" customFormat="false" ht="13.8" hidden="false" customHeight="false" outlineLevel="0" collapsed="false">
      <c r="I84" s="9"/>
    </row>
    <row r="85" customFormat="false" ht="13.8" hidden="false" customHeight="false" outlineLevel="0" collapsed="false">
      <c r="I85" s="9"/>
    </row>
    <row r="86" customFormat="false" ht="13.8" hidden="false" customHeight="false" outlineLevel="0" collapsed="false">
      <c r="I86" s="9"/>
    </row>
    <row r="87" customFormat="false" ht="13.8" hidden="false" customHeight="false" outlineLevel="0" collapsed="false">
      <c r="I87" s="9"/>
    </row>
    <row r="88" customFormat="false" ht="13.8" hidden="false" customHeight="false" outlineLevel="0" collapsed="false">
      <c r="I88" s="9"/>
    </row>
    <row r="89" customFormat="false" ht="13.8" hidden="false" customHeight="false" outlineLevel="0" collapsed="false">
      <c r="I89" s="9"/>
    </row>
    <row r="90" customFormat="false" ht="13.8" hidden="false" customHeight="false" outlineLevel="0" collapsed="false">
      <c r="I90" s="9"/>
    </row>
    <row r="91" customFormat="false" ht="13.8" hidden="false" customHeight="false" outlineLevel="0" collapsed="false">
      <c r="I91" s="9"/>
    </row>
    <row r="92" customFormat="false" ht="13.8" hidden="false" customHeight="false" outlineLevel="0" collapsed="false">
      <c r="I92" s="9"/>
    </row>
    <row r="93" customFormat="false" ht="13.8" hidden="false" customHeight="false" outlineLevel="0" collapsed="false">
      <c r="I93" s="9"/>
    </row>
    <row r="94" customFormat="false" ht="13.8" hidden="false" customHeight="false" outlineLevel="0" collapsed="false">
      <c r="I94" s="9"/>
    </row>
    <row r="95" customFormat="false" ht="13.8" hidden="false" customHeight="false" outlineLevel="0" collapsed="false">
      <c r="I95" s="9"/>
    </row>
    <row r="96" customFormat="false" ht="13.8" hidden="false" customHeight="false" outlineLevel="0" collapsed="false">
      <c r="I96" s="9"/>
    </row>
    <row r="97" customFormat="false" ht="13.8" hidden="false" customHeight="false" outlineLevel="0" collapsed="false">
      <c r="I97" s="9"/>
    </row>
    <row r="98" customFormat="false" ht="13.8" hidden="false" customHeight="false" outlineLevel="0" collapsed="false">
      <c r="I98" s="9"/>
    </row>
    <row r="99" customFormat="false" ht="13.8" hidden="false" customHeight="false" outlineLevel="0" collapsed="false">
      <c r="I99" s="9"/>
    </row>
    <row r="100" customFormat="false" ht="13.8" hidden="false" customHeight="false" outlineLevel="0" collapsed="false">
      <c r="I100" s="9"/>
    </row>
    <row r="101" customFormat="false" ht="13.8" hidden="false" customHeight="false" outlineLevel="0" collapsed="false">
      <c r="I101" s="9"/>
    </row>
    <row r="102" customFormat="false" ht="13.8" hidden="false" customHeight="false" outlineLevel="0" collapsed="false">
      <c r="I102" s="9"/>
    </row>
    <row r="103" customFormat="false" ht="13.8" hidden="false" customHeight="false" outlineLevel="0" collapsed="false">
      <c r="I103" s="9"/>
    </row>
    <row r="104" customFormat="false" ht="13.8" hidden="false" customHeight="false" outlineLevel="0" collapsed="false">
      <c r="I104" s="9"/>
    </row>
    <row r="105" customFormat="false" ht="13.8" hidden="false" customHeight="false" outlineLevel="0" collapsed="false">
      <c r="I105" s="9"/>
    </row>
    <row r="106" customFormat="false" ht="13.8" hidden="false" customHeight="false" outlineLevel="0" collapsed="false">
      <c r="I106" s="9"/>
    </row>
    <row r="107" customFormat="false" ht="13.8" hidden="false" customHeight="false" outlineLevel="0" collapsed="false">
      <c r="I107" s="9"/>
    </row>
    <row r="108" customFormat="false" ht="13.8" hidden="false" customHeight="false" outlineLevel="0" collapsed="false">
      <c r="I108" s="9"/>
    </row>
    <row r="109" customFormat="false" ht="13.8" hidden="false" customHeight="false" outlineLevel="0" collapsed="false">
      <c r="I109" s="9"/>
    </row>
    <row r="110" customFormat="false" ht="13.8" hidden="false" customHeight="false" outlineLevel="0" collapsed="false">
      <c r="I110" s="9"/>
    </row>
    <row r="111" customFormat="false" ht="13.8" hidden="false" customHeight="false" outlineLevel="0" collapsed="false">
      <c r="I111" s="9"/>
    </row>
    <row r="112" customFormat="false" ht="13.8" hidden="false" customHeight="false" outlineLevel="0" collapsed="false">
      <c r="I112" s="9"/>
    </row>
    <row r="113" customFormat="false" ht="13.8" hidden="false" customHeight="false" outlineLevel="0" collapsed="false">
      <c r="I113" s="9"/>
    </row>
    <row r="114" customFormat="false" ht="13.8" hidden="false" customHeight="false" outlineLevel="0" collapsed="false">
      <c r="I114" s="9"/>
    </row>
    <row r="115" customFormat="false" ht="13.8" hidden="false" customHeight="false" outlineLevel="0" collapsed="false">
      <c r="I115" s="9"/>
    </row>
    <row r="116" customFormat="false" ht="13.8" hidden="false" customHeight="false" outlineLevel="0" collapsed="false">
      <c r="I116" s="9"/>
    </row>
    <row r="117" customFormat="false" ht="13.8" hidden="false" customHeight="false" outlineLevel="0" collapsed="false">
      <c r="I117" s="9"/>
    </row>
    <row r="118" customFormat="false" ht="13.8" hidden="false" customHeight="false" outlineLevel="0" collapsed="false">
      <c r="I118" s="9"/>
    </row>
    <row r="119" customFormat="false" ht="13.8" hidden="false" customHeight="false" outlineLevel="0" collapsed="false">
      <c r="I119" s="9"/>
    </row>
    <row r="120" customFormat="false" ht="13.8" hidden="false" customHeight="false" outlineLevel="0" collapsed="false">
      <c r="I120" s="9"/>
    </row>
    <row r="121" customFormat="false" ht="13.8" hidden="false" customHeight="false" outlineLevel="0" collapsed="false">
      <c r="I121" s="9"/>
    </row>
    <row r="122" customFormat="false" ht="13.8" hidden="false" customHeight="false" outlineLevel="0" collapsed="false">
      <c r="I122" s="9"/>
    </row>
    <row r="123" customFormat="false" ht="13.8" hidden="false" customHeight="false" outlineLevel="0" collapsed="false">
      <c r="I123" s="9"/>
    </row>
    <row r="124" customFormat="false" ht="13.8" hidden="false" customHeight="false" outlineLevel="0" collapsed="false">
      <c r="I124" s="9"/>
    </row>
    <row r="125" customFormat="false" ht="13.8" hidden="false" customHeight="false" outlineLevel="0" collapsed="false">
      <c r="I125" s="9"/>
    </row>
    <row r="126" customFormat="false" ht="13.8" hidden="false" customHeight="false" outlineLevel="0" collapsed="false">
      <c r="I126" s="9"/>
    </row>
    <row r="127" customFormat="false" ht="13.8" hidden="false" customHeight="false" outlineLevel="0" collapsed="false">
      <c r="I127" s="9"/>
    </row>
    <row r="128" customFormat="false" ht="13.8" hidden="false" customHeight="false" outlineLevel="0" collapsed="false">
      <c r="I128" s="9"/>
    </row>
    <row r="129" customFormat="false" ht="13.8" hidden="false" customHeight="false" outlineLevel="0" collapsed="false">
      <c r="I129" s="9"/>
    </row>
    <row r="130" customFormat="false" ht="13.8" hidden="false" customHeight="false" outlineLevel="0" collapsed="false">
      <c r="I130" s="9"/>
    </row>
    <row r="131" customFormat="false" ht="13.8" hidden="false" customHeight="false" outlineLevel="0" collapsed="false">
      <c r="I131" s="9"/>
    </row>
    <row r="132" customFormat="false" ht="13.8" hidden="false" customHeight="false" outlineLevel="0" collapsed="false">
      <c r="I132" s="9"/>
    </row>
    <row r="133" customFormat="false" ht="13.8" hidden="false" customHeight="false" outlineLevel="0" collapsed="false">
      <c r="I133" s="9"/>
    </row>
    <row r="134" customFormat="false" ht="13.8" hidden="false" customHeight="false" outlineLevel="0" collapsed="false">
      <c r="I134" s="9"/>
    </row>
    <row r="135" customFormat="false" ht="13.8" hidden="false" customHeight="false" outlineLevel="0" collapsed="false">
      <c r="I135" s="9"/>
    </row>
    <row r="136" customFormat="false" ht="13.8" hidden="false" customHeight="false" outlineLevel="0" collapsed="false">
      <c r="I136" s="9"/>
    </row>
    <row r="137" customFormat="false" ht="13.8" hidden="false" customHeight="false" outlineLevel="0" collapsed="false">
      <c r="I137" s="9"/>
    </row>
    <row r="138" customFormat="false" ht="13.8" hidden="false" customHeight="false" outlineLevel="0" collapsed="false">
      <c r="I138" s="9"/>
    </row>
    <row r="139" customFormat="false" ht="13.8" hidden="false" customHeight="false" outlineLevel="0" collapsed="false">
      <c r="I139" s="9"/>
    </row>
    <row r="140" customFormat="false" ht="13.8" hidden="false" customHeight="false" outlineLevel="0" collapsed="false">
      <c r="I140" s="9"/>
    </row>
    <row r="141" customFormat="false" ht="13.8" hidden="false" customHeight="false" outlineLevel="0" collapsed="false">
      <c r="I141" s="9"/>
    </row>
    <row r="142" customFormat="false" ht="13.8" hidden="false" customHeight="false" outlineLevel="0" collapsed="false">
      <c r="I142" s="9"/>
    </row>
    <row r="143" customFormat="false" ht="13.8" hidden="false" customHeight="false" outlineLevel="0" collapsed="false">
      <c r="I143" s="9"/>
    </row>
    <row r="144" customFormat="false" ht="13.8" hidden="false" customHeight="false" outlineLevel="0" collapsed="false">
      <c r="I144" s="9"/>
    </row>
    <row r="145" customFormat="false" ht="13.8" hidden="false" customHeight="false" outlineLevel="0" collapsed="false">
      <c r="I145" s="9"/>
    </row>
    <row r="146" customFormat="false" ht="13.8" hidden="false" customHeight="false" outlineLevel="0" collapsed="false">
      <c r="I146" s="9"/>
    </row>
    <row r="147" customFormat="false" ht="13.8" hidden="false" customHeight="false" outlineLevel="0" collapsed="false">
      <c r="I147" s="9"/>
    </row>
    <row r="148" customFormat="false" ht="13.8" hidden="false" customHeight="false" outlineLevel="0" collapsed="false">
      <c r="I148" s="9"/>
    </row>
    <row r="149" customFormat="false" ht="13.8" hidden="false" customHeight="false" outlineLevel="0" collapsed="false">
      <c r="I149" s="9"/>
    </row>
    <row r="150" customFormat="false" ht="13.8" hidden="false" customHeight="false" outlineLevel="0" collapsed="false">
      <c r="I150" s="9"/>
    </row>
    <row r="151" customFormat="false" ht="13.8" hidden="false" customHeight="false" outlineLevel="0" collapsed="false">
      <c r="I151" s="9"/>
    </row>
    <row r="152" customFormat="false" ht="13.8" hidden="false" customHeight="false" outlineLevel="0" collapsed="false">
      <c r="I152" s="9"/>
    </row>
    <row r="153" customFormat="false" ht="13.8" hidden="false" customHeight="false" outlineLevel="0" collapsed="false">
      <c r="I153" s="9"/>
    </row>
    <row r="154" customFormat="false" ht="13.8" hidden="false" customHeight="false" outlineLevel="0" collapsed="false">
      <c r="I154" s="9"/>
    </row>
    <row r="155" customFormat="false" ht="13.8" hidden="false" customHeight="false" outlineLevel="0" collapsed="false">
      <c r="I155" s="9"/>
    </row>
    <row r="156" customFormat="false" ht="13.8" hidden="false" customHeight="false" outlineLevel="0" collapsed="false">
      <c r="I156" s="9"/>
    </row>
    <row r="157" customFormat="false" ht="13.8" hidden="false" customHeight="false" outlineLevel="0" collapsed="false">
      <c r="I157" s="9"/>
    </row>
    <row r="158" customFormat="false" ht="13.8" hidden="false" customHeight="false" outlineLevel="0" collapsed="false">
      <c r="I158" s="9"/>
    </row>
    <row r="159" customFormat="false" ht="13.8" hidden="false" customHeight="false" outlineLevel="0" collapsed="false">
      <c r="I159" s="9"/>
    </row>
    <row r="160" customFormat="false" ht="13.8" hidden="false" customHeight="false" outlineLevel="0" collapsed="false">
      <c r="I160" s="9"/>
    </row>
    <row r="161" customFormat="false" ht="13.8" hidden="false" customHeight="false" outlineLevel="0" collapsed="false">
      <c r="I161" s="9"/>
    </row>
    <row r="162" customFormat="false" ht="13.8" hidden="false" customHeight="false" outlineLevel="0" collapsed="false">
      <c r="I162" s="9"/>
    </row>
    <row r="163" customFormat="false" ht="13.8" hidden="false" customHeight="false" outlineLevel="0" collapsed="false">
      <c r="I163" s="9"/>
    </row>
    <row r="164" customFormat="false" ht="13.8" hidden="false" customHeight="false" outlineLevel="0" collapsed="false">
      <c r="I164" s="9"/>
    </row>
    <row r="165" customFormat="false" ht="13.8" hidden="false" customHeight="false" outlineLevel="0" collapsed="false">
      <c r="I165" s="9"/>
    </row>
    <row r="166" customFormat="false" ht="13.8" hidden="false" customHeight="false" outlineLevel="0" collapsed="false">
      <c r="I166" s="9"/>
    </row>
    <row r="167" customFormat="false" ht="13.8" hidden="false" customHeight="false" outlineLevel="0" collapsed="false">
      <c r="I167" s="9"/>
    </row>
    <row r="168" customFormat="false" ht="13.8" hidden="false" customHeight="false" outlineLevel="0" collapsed="false">
      <c r="I168" s="9"/>
    </row>
    <row r="169" customFormat="false" ht="13.8" hidden="false" customHeight="false" outlineLevel="0" collapsed="false">
      <c r="I169" s="9"/>
    </row>
    <row r="170" customFormat="false" ht="13.8" hidden="false" customHeight="false" outlineLevel="0" collapsed="false">
      <c r="I170" s="9"/>
    </row>
    <row r="171" customFormat="false" ht="13.8" hidden="false" customHeight="false" outlineLevel="0" collapsed="false">
      <c r="I171" s="9"/>
    </row>
    <row r="172" customFormat="false" ht="13.8" hidden="false" customHeight="false" outlineLevel="0" collapsed="false">
      <c r="I172" s="9"/>
    </row>
    <row r="173" customFormat="false" ht="13.8" hidden="false" customHeight="false" outlineLevel="0" collapsed="false">
      <c r="I173" s="9"/>
    </row>
    <row r="174" customFormat="false" ht="13.8" hidden="false" customHeight="false" outlineLevel="0" collapsed="false">
      <c r="I174" s="9"/>
    </row>
    <row r="175" customFormat="false" ht="13.8" hidden="false" customHeight="false" outlineLevel="0" collapsed="false">
      <c r="I175" s="9"/>
    </row>
    <row r="176" customFormat="false" ht="13.8" hidden="false" customHeight="false" outlineLevel="0" collapsed="false">
      <c r="I176" s="9"/>
    </row>
    <row r="177" customFormat="false" ht="13.8" hidden="false" customHeight="false" outlineLevel="0" collapsed="false">
      <c r="I177" s="9"/>
    </row>
    <row r="178" customFormat="false" ht="13.8" hidden="false" customHeight="false" outlineLevel="0" collapsed="false">
      <c r="I178" s="9"/>
    </row>
    <row r="179" customFormat="false" ht="13.8" hidden="false" customHeight="false" outlineLevel="0" collapsed="false">
      <c r="I179" s="9"/>
    </row>
    <row r="180" customFormat="false" ht="13.8" hidden="false" customHeight="false" outlineLevel="0" collapsed="false">
      <c r="I180" s="9"/>
    </row>
    <row r="181" customFormat="false" ht="13.8" hidden="false" customHeight="false" outlineLevel="0" collapsed="false">
      <c r="I181" s="9"/>
    </row>
    <row r="182" customFormat="false" ht="13.8" hidden="false" customHeight="false" outlineLevel="0" collapsed="false">
      <c r="I182" s="9"/>
    </row>
    <row r="183" customFormat="false" ht="13.8" hidden="false" customHeight="false" outlineLevel="0" collapsed="false">
      <c r="I183" s="9"/>
    </row>
    <row r="184" customFormat="false" ht="13.8" hidden="false" customHeight="false" outlineLevel="0" collapsed="false">
      <c r="I184" s="9"/>
    </row>
    <row r="185" customFormat="false" ht="13.8" hidden="false" customHeight="false" outlineLevel="0" collapsed="false">
      <c r="I185" s="9"/>
    </row>
    <row r="186" customFormat="false" ht="13.8" hidden="false" customHeight="false" outlineLevel="0" collapsed="false">
      <c r="I186" s="9"/>
    </row>
    <row r="187" customFormat="false" ht="13.8" hidden="false" customHeight="false" outlineLevel="0" collapsed="false">
      <c r="I187" s="9"/>
    </row>
    <row r="188" customFormat="false" ht="13.8" hidden="false" customHeight="false" outlineLevel="0" collapsed="false">
      <c r="I188" s="9"/>
    </row>
    <row r="189" customFormat="false" ht="13.8" hidden="false" customHeight="false" outlineLevel="0" collapsed="false">
      <c r="I189" s="9"/>
    </row>
    <row r="190" customFormat="false" ht="13.8" hidden="false" customHeight="false" outlineLevel="0" collapsed="false">
      <c r="I190" s="9"/>
    </row>
    <row r="191" customFormat="false" ht="13.8" hidden="false" customHeight="false" outlineLevel="0" collapsed="false">
      <c r="I191" s="9"/>
    </row>
    <row r="192" customFormat="false" ht="13.8" hidden="false" customHeight="false" outlineLevel="0" collapsed="false">
      <c r="I192" s="9"/>
    </row>
    <row r="193" customFormat="false" ht="13.8" hidden="false" customHeight="false" outlineLevel="0" collapsed="false">
      <c r="I193" s="9"/>
    </row>
    <row r="194" customFormat="false" ht="13.8" hidden="false" customHeight="false" outlineLevel="0" collapsed="false">
      <c r="I194" s="9"/>
    </row>
    <row r="195" customFormat="false" ht="13.8" hidden="false" customHeight="false" outlineLevel="0" collapsed="false">
      <c r="I195" s="9"/>
    </row>
    <row r="196" customFormat="false" ht="13.8" hidden="false" customHeight="false" outlineLevel="0" collapsed="false">
      <c r="I196" s="9"/>
    </row>
    <row r="197" customFormat="false" ht="13.8" hidden="false" customHeight="false" outlineLevel="0" collapsed="false">
      <c r="I197" s="9"/>
    </row>
    <row r="198" customFormat="false" ht="13.8" hidden="false" customHeight="false" outlineLevel="0" collapsed="false">
      <c r="I198" s="9"/>
    </row>
    <row r="199" customFormat="false" ht="13.8" hidden="false" customHeight="false" outlineLevel="0" collapsed="false">
      <c r="I199" s="9"/>
    </row>
    <row r="200" customFormat="false" ht="13.8" hidden="false" customHeight="false" outlineLevel="0" collapsed="false">
      <c r="I200" s="9"/>
    </row>
    <row r="201" customFormat="false" ht="13.8" hidden="false" customHeight="false" outlineLevel="0" collapsed="false">
      <c r="I201" s="9"/>
    </row>
    <row r="202" customFormat="false" ht="13.8" hidden="false" customHeight="false" outlineLevel="0" collapsed="false">
      <c r="I202" s="9"/>
    </row>
    <row r="203" customFormat="false" ht="13.8" hidden="false" customHeight="false" outlineLevel="0" collapsed="false">
      <c r="I203" s="9"/>
    </row>
    <row r="204" customFormat="false" ht="13.8" hidden="false" customHeight="false" outlineLevel="0" collapsed="false">
      <c r="I204" s="9"/>
    </row>
    <row r="205" customFormat="false" ht="13.8" hidden="false" customHeight="false" outlineLevel="0" collapsed="false">
      <c r="I205" s="9"/>
    </row>
    <row r="206" customFormat="false" ht="13.8" hidden="false" customHeight="false" outlineLevel="0" collapsed="false">
      <c r="I206" s="9"/>
    </row>
    <row r="207" customFormat="false" ht="13.8" hidden="false" customHeight="false" outlineLevel="0" collapsed="false">
      <c r="I207" s="9"/>
    </row>
    <row r="208" customFormat="false" ht="13.8" hidden="false" customHeight="false" outlineLevel="0" collapsed="false">
      <c r="I208" s="9"/>
    </row>
    <row r="209" customFormat="false" ht="13.8" hidden="false" customHeight="false" outlineLevel="0" collapsed="false">
      <c r="I209" s="9"/>
    </row>
    <row r="210" customFormat="false" ht="13.8" hidden="false" customHeight="false" outlineLevel="0" collapsed="false">
      <c r="I210" s="9"/>
    </row>
    <row r="211" customFormat="false" ht="13.8" hidden="false" customHeight="false" outlineLevel="0" collapsed="false">
      <c r="I211" s="9"/>
    </row>
    <row r="212" customFormat="false" ht="13.8" hidden="false" customHeight="false" outlineLevel="0" collapsed="false">
      <c r="I212" s="9"/>
    </row>
    <row r="213" customFormat="false" ht="13.8" hidden="false" customHeight="false" outlineLevel="0" collapsed="false">
      <c r="I213" s="9"/>
    </row>
    <row r="214" customFormat="false" ht="13.8" hidden="false" customHeight="false" outlineLevel="0" collapsed="false">
      <c r="I214" s="9"/>
    </row>
    <row r="215" customFormat="false" ht="13.8" hidden="false" customHeight="false" outlineLevel="0" collapsed="false">
      <c r="I215" s="9"/>
    </row>
    <row r="216" customFormat="false" ht="13.8" hidden="false" customHeight="false" outlineLevel="0" collapsed="false">
      <c r="I216" s="9"/>
    </row>
    <row r="217" customFormat="false" ht="13.8" hidden="false" customHeight="false" outlineLevel="0" collapsed="false">
      <c r="I217" s="9"/>
    </row>
    <row r="218" customFormat="false" ht="13.8" hidden="false" customHeight="false" outlineLevel="0" collapsed="false">
      <c r="I218" s="9"/>
    </row>
    <row r="219" customFormat="false" ht="13.8" hidden="false" customHeight="false" outlineLevel="0" collapsed="false">
      <c r="I219" s="9"/>
    </row>
    <row r="220" customFormat="false" ht="13.8" hidden="false" customHeight="false" outlineLevel="0" collapsed="false">
      <c r="I220" s="9"/>
    </row>
    <row r="221" customFormat="false" ht="13.8" hidden="false" customHeight="false" outlineLevel="0" collapsed="false">
      <c r="I221" s="9"/>
    </row>
    <row r="222" customFormat="false" ht="13.8" hidden="false" customHeight="false" outlineLevel="0" collapsed="false">
      <c r="I222" s="9"/>
    </row>
    <row r="223" customFormat="false" ht="13.8" hidden="false" customHeight="false" outlineLevel="0" collapsed="false">
      <c r="I223" s="9"/>
    </row>
    <row r="224" customFormat="false" ht="13.8" hidden="false" customHeight="false" outlineLevel="0" collapsed="false">
      <c r="I224" s="9"/>
    </row>
    <row r="225" customFormat="false" ht="13.8" hidden="false" customHeight="false" outlineLevel="0" collapsed="false">
      <c r="I225" s="9"/>
    </row>
    <row r="226" customFormat="false" ht="13.8" hidden="false" customHeight="false" outlineLevel="0" collapsed="false">
      <c r="I226" s="9"/>
    </row>
    <row r="227" customFormat="false" ht="13.8" hidden="false" customHeight="false" outlineLevel="0" collapsed="false">
      <c r="I227" s="9"/>
    </row>
    <row r="228" customFormat="false" ht="13.8" hidden="false" customHeight="false" outlineLevel="0" collapsed="false">
      <c r="I228" s="9"/>
    </row>
    <row r="229" customFormat="false" ht="13.8" hidden="false" customHeight="false" outlineLevel="0" collapsed="false">
      <c r="I229" s="9"/>
    </row>
    <row r="230" customFormat="false" ht="13.8" hidden="false" customHeight="false" outlineLevel="0" collapsed="false">
      <c r="I230" s="9"/>
    </row>
    <row r="231" customFormat="false" ht="13.8" hidden="false" customHeight="false" outlineLevel="0" collapsed="false">
      <c r="I231" s="9"/>
    </row>
    <row r="232" customFormat="false" ht="13.8" hidden="false" customHeight="false" outlineLevel="0" collapsed="false">
      <c r="I232" s="9"/>
    </row>
    <row r="233" customFormat="false" ht="13.8" hidden="false" customHeight="false" outlineLevel="0" collapsed="false">
      <c r="I233" s="9"/>
    </row>
    <row r="234" customFormat="false" ht="13.8" hidden="false" customHeight="false" outlineLevel="0" collapsed="false">
      <c r="I234" s="9"/>
    </row>
    <row r="235" customFormat="false" ht="13.8" hidden="false" customHeight="false" outlineLevel="0" collapsed="false">
      <c r="I235" s="9"/>
    </row>
    <row r="236" customFormat="false" ht="13.8" hidden="false" customHeight="false" outlineLevel="0" collapsed="false">
      <c r="I236" s="9"/>
    </row>
    <row r="237" customFormat="false" ht="13.8" hidden="false" customHeight="false" outlineLevel="0" collapsed="false">
      <c r="I237" s="9"/>
    </row>
    <row r="238" customFormat="false" ht="13.8" hidden="false" customHeight="false" outlineLevel="0" collapsed="false">
      <c r="I238" s="9"/>
    </row>
    <row r="239" customFormat="false" ht="13.8" hidden="false" customHeight="false" outlineLevel="0" collapsed="false">
      <c r="I239" s="9"/>
    </row>
    <row r="240" customFormat="false" ht="13.8" hidden="false" customHeight="false" outlineLevel="0" collapsed="false">
      <c r="I240" s="9"/>
    </row>
    <row r="241" customFormat="false" ht="13.8" hidden="false" customHeight="false" outlineLevel="0" collapsed="false">
      <c r="I241" s="9"/>
    </row>
    <row r="242" customFormat="false" ht="13.8" hidden="false" customHeight="false" outlineLevel="0" collapsed="false">
      <c r="I242" s="9"/>
    </row>
    <row r="243" customFormat="false" ht="13.8" hidden="false" customHeight="false" outlineLevel="0" collapsed="false">
      <c r="I243" s="9"/>
    </row>
    <row r="244" customFormat="false" ht="13.8" hidden="false" customHeight="false" outlineLevel="0" collapsed="false">
      <c r="I244" s="9"/>
    </row>
    <row r="245" customFormat="false" ht="13.8" hidden="false" customHeight="false" outlineLevel="0" collapsed="false">
      <c r="I245" s="9"/>
    </row>
    <row r="246" customFormat="false" ht="13.8" hidden="false" customHeight="false" outlineLevel="0" collapsed="false">
      <c r="I246" s="9"/>
    </row>
    <row r="247" customFormat="false" ht="13.8" hidden="false" customHeight="false" outlineLevel="0" collapsed="false">
      <c r="I247" s="9"/>
    </row>
    <row r="248" customFormat="false" ht="13.8" hidden="false" customHeight="false" outlineLevel="0" collapsed="false">
      <c r="I248" s="9"/>
    </row>
    <row r="249" customFormat="false" ht="13.8" hidden="false" customHeight="false" outlineLevel="0" collapsed="false">
      <c r="I249" s="9"/>
    </row>
    <row r="250" customFormat="false" ht="13.8" hidden="false" customHeight="false" outlineLevel="0" collapsed="false">
      <c r="I250" s="9"/>
    </row>
    <row r="251" customFormat="false" ht="13.8" hidden="false" customHeight="false" outlineLevel="0" collapsed="false">
      <c r="I251" s="9"/>
    </row>
    <row r="252" customFormat="false" ht="13.8" hidden="false" customHeight="false" outlineLevel="0" collapsed="false">
      <c r="I252" s="9"/>
    </row>
    <row r="253" customFormat="false" ht="13.8" hidden="false" customHeight="false" outlineLevel="0" collapsed="false">
      <c r="I253" s="9"/>
    </row>
    <row r="254" customFormat="false" ht="13.8" hidden="false" customHeight="false" outlineLevel="0" collapsed="false">
      <c r="I254" s="9"/>
    </row>
    <row r="255" customFormat="false" ht="13.8" hidden="false" customHeight="false" outlineLevel="0" collapsed="false">
      <c r="I255" s="9"/>
    </row>
    <row r="256" customFormat="false" ht="13.8" hidden="false" customHeight="false" outlineLevel="0" collapsed="false">
      <c r="I256" s="9"/>
    </row>
    <row r="257" customFormat="false" ht="13.8" hidden="false" customHeight="false" outlineLevel="0" collapsed="false">
      <c r="I257" s="9"/>
    </row>
    <row r="258" customFormat="false" ht="13.8" hidden="false" customHeight="false" outlineLevel="0" collapsed="false">
      <c r="I258" s="9"/>
    </row>
    <row r="259" customFormat="false" ht="13.8" hidden="false" customHeight="false" outlineLevel="0" collapsed="false">
      <c r="I259" s="9"/>
    </row>
    <row r="260" customFormat="false" ht="13.8" hidden="false" customHeight="false" outlineLevel="0" collapsed="false">
      <c r="I260" s="9"/>
    </row>
    <row r="261" customFormat="false" ht="13.8" hidden="false" customHeight="false" outlineLevel="0" collapsed="false">
      <c r="I261" s="9"/>
    </row>
    <row r="262" customFormat="false" ht="13.8" hidden="false" customHeight="false" outlineLevel="0" collapsed="false">
      <c r="I262" s="9"/>
    </row>
    <row r="263" customFormat="false" ht="13.8" hidden="false" customHeight="false" outlineLevel="0" collapsed="false">
      <c r="I263" s="9"/>
    </row>
    <row r="264" customFormat="false" ht="13.8" hidden="false" customHeight="false" outlineLevel="0" collapsed="false">
      <c r="I264" s="9"/>
    </row>
    <row r="265" customFormat="false" ht="13.8" hidden="false" customHeight="false" outlineLevel="0" collapsed="false">
      <c r="I265" s="9"/>
    </row>
    <row r="266" customFormat="false" ht="13.8" hidden="false" customHeight="false" outlineLevel="0" collapsed="false">
      <c r="I266" s="9"/>
    </row>
    <row r="267" customFormat="false" ht="13.8" hidden="false" customHeight="false" outlineLevel="0" collapsed="false">
      <c r="I267" s="9"/>
    </row>
    <row r="268" customFormat="false" ht="13.8" hidden="false" customHeight="false" outlineLevel="0" collapsed="false">
      <c r="I268" s="9"/>
    </row>
    <row r="269" customFormat="false" ht="13.8" hidden="false" customHeight="false" outlineLevel="0" collapsed="false">
      <c r="I269" s="9"/>
    </row>
    <row r="270" customFormat="false" ht="13.8" hidden="false" customHeight="false" outlineLevel="0" collapsed="false">
      <c r="I270" s="9"/>
    </row>
    <row r="271" customFormat="false" ht="13.8" hidden="false" customHeight="false" outlineLevel="0" collapsed="false">
      <c r="I271" s="9"/>
    </row>
    <row r="272" customFormat="false" ht="13.8" hidden="false" customHeight="false" outlineLevel="0" collapsed="false">
      <c r="I272" s="9"/>
    </row>
    <row r="273" customFormat="false" ht="13.8" hidden="false" customHeight="false" outlineLevel="0" collapsed="false">
      <c r="I273" s="9"/>
    </row>
    <row r="274" customFormat="false" ht="13.8" hidden="false" customHeight="false" outlineLevel="0" collapsed="false">
      <c r="I274" s="9"/>
    </row>
    <row r="275" customFormat="false" ht="13.8" hidden="false" customHeight="false" outlineLevel="0" collapsed="false">
      <c r="I275" s="9"/>
    </row>
    <row r="276" customFormat="false" ht="13.8" hidden="false" customHeight="false" outlineLevel="0" collapsed="false">
      <c r="I276" s="9"/>
    </row>
    <row r="277" customFormat="false" ht="13.8" hidden="false" customHeight="false" outlineLevel="0" collapsed="false">
      <c r="I277" s="9"/>
    </row>
    <row r="278" customFormat="false" ht="13.8" hidden="false" customHeight="false" outlineLevel="0" collapsed="false">
      <c r="I278" s="9"/>
    </row>
    <row r="279" customFormat="false" ht="13.8" hidden="false" customHeight="false" outlineLevel="0" collapsed="false">
      <c r="I279" s="9"/>
    </row>
    <row r="280" customFormat="false" ht="13.8" hidden="false" customHeight="false" outlineLevel="0" collapsed="false">
      <c r="I280" s="9"/>
    </row>
    <row r="281" customFormat="false" ht="13.8" hidden="false" customHeight="false" outlineLevel="0" collapsed="false">
      <c r="I281" s="9"/>
    </row>
    <row r="282" customFormat="false" ht="13.8" hidden="false" customHeight="false" outlineLevel="0" collapsed="false">
      <c r="I282" s="9"/>
    </row>
    <row r="283" customFormat="false" ht="13.8" hidden="false" customHeight="false" outlineLevel="0" collapsed="false">
      <c r="I283" s="9"/>
    </row>
    <row r="284" customFormat="false" ht="13.8" hidden="false" customHeight="false" outlineLevel="0" collapsed="false">
      <c r="I284" s="9"/>
    </row>
    <row r="285" customFormat="false" ht="13.8" hidden="false" customHeight="false" outlineLevel="0" collapsed="false">
      <c r="I285" s="9"/>
    </row>
    <row r="286" customFormat="false" ht="13.8" hidden="false" customHeight="false" outlineLevel="0" collapsed="false">
      <c r="I286" s="9"/>
    </row>
    <row r="287" customFormat="false" ht="13.8" hidden="false" customHeight="false" outlineLevel="0" collapsed="false">
      <c r="I287" s="9"/>
    </row>
    <row r="288" customFormat="false" ht="13.8" hidden="false" customHeight="false" outlineLevel="0" collapsed="false">
      <c r="I288" s="9"/>
    </row>
    <row r="289" customFormat="false" ht="13.8" hidden="false" customHeight="false" outlineLevel="0" collapsed="false">
      <c r="I289" s="9"/>
    </row>
    <row r="290" customFormat="false" ht="13.8" hidden="false" customHeight="false" outlineLevel="0" collapsed="false">
      <c r="I290" s="9"/>
    </row>
    <row r="291" customFormat="false" ht="13.8" hidden="false" customHeight="false" outlineLevel="0" collapsed="false">
      <c r="I291" s="9"/>
    </row>
    <row r="292" customFormat="false" ht="13.8" hidden="false" customHeight="false" outlineLevel="0" collapsed="false">
      <c r="I292" s="9"/>
    </row>
    <row r="293" customFormat="false" ht="13.8" hidden="false" customHeight="false" outlineLevel="0" collapsed="false">
      <c r="I293" s="9"/>
    </row>
    <row r="294" customFormat="false" ht="13.8" hidden="false" customHeight="false" outlineLevel="0" collapsed="false">
      <c r="I294" s="9"/>
    </row>
    <row r="295" customFormat="false" ht="13.8" hidden="false" customHeight="false" outlineLevel="0" collapsed="false">
      <c r="I295" s="9"/>
    </row>
    <row r="296" customFormat="false" ht="13.8" hidden="false" customHeight="false" outlineLevel="0" collapsed="false">
      <c r="I296" s="9"/>
    </row>
    <row r="297" customFormat="false" ht="13.8" hidden="false" customHeight="false" outlineLevel="0" collapsed="false">
      <c r="I297" s="9"/>
    </row>
    <row r="298" customFormat="false" ht="13.8" hidden="false" customHeight="false" outlineLevel="0" collapsed="false">
      <c r="I298" s="9"/>
    </row>
    <row r="299" customFormat="false" ht="13.8" hidden="false" customHeight="false" outlineLevel="0" collapsed="false">
      <c r="I299" s="9"/>
    </row>
    <row r="300" customFormat="false" ht="13.8" hidden="false" customHeight="false" outlineLevel="0" collapsed="false">
      <c r="I300" s="9"/>
    </row>
    <row r="301" customFormat="false" ht="13.8" hidden="false" customHeight="false" outlineLevel="0" collapsed="false">
      <c r="I301" s="9"/>
    </row>
    <row r="302" customFormat="false" ht="13.8" hidden="false" customHeight="false" outlineLevel="0" collapsed="false">
      <c r="I302" s="9"/>
    </row>
    <row r="303" customFormat="false" ht="13.8" hidden="false" customHeight="false" outlineLevel="0" collapsed="false">
      <c r="I303" s="9"/>
    </row>
    <row r="304" customFormat="false" ht="13.8" hidden="false" customHeight="false" outlineLevel="0" collapsed="false">
      <c r="I304" s="9"/>
    </row>
    <row r="305" customFormat="false" ht="13.8" hidden="false" customHeight="false" outlineLevel="0" collapsed="false">
      <c r="I305" s="9"/>
    </row>
    <row r="306" customFormat="false" ht="13.8" hidden="false" customHeight="false" outlineLevel="0" collapsed="false">
      <c r="I306" s="9"/>
    </row>
    <row r="307" customFormat="false" ht="13.8" hidden="false" customHeight="false" outlineLevel="0" collapsed="false">
      <c r="I307" s="9"/>
    </row>
    <row r="308" customFormat="false" ht="13.8" hidden="false" customHeight="false" outlineLevel="0" collapsed="false">
      <c r="I308" s="9"/>
    </row>
    <row r="309" customFormat="false" ht="13.8" hidden="false" customHeight="false" outlineLevel="0" collapsed="false">
      <c r="I309" s="9"/>
    </row>
    <row r="310" customFormat="false" ht="13.8" hidden="false" customHeight="false" outlineLevel="0" collapsed="false">
      <c r="I310" s="9"/>
    </row>
    <row r="311" customFormat="false" ht="13.8" hidden="false" customHeight="false" outlineLevel="0" collapsed="false">
      <c r="I311" s="9"/>
    </row>
    <row r="312" customFormat="false" ht="13.8" hidden="false" customHeight="false" outlineLevel="0" collapsed="false">
      <c r="I312" s="9"/>
    </row>
    <row r="313" customFormat="false" ht="13.8" hidden="false" customHeight="false" outlineLevel="0" collapsed="false">
      <c r="I313" s="9"/>
    </row>
    <row r="314" customFormat="false" ht="13.8" hidden="false" customHeight="false" outlineLevel="0" collapsed="false">
      <c r="I314" s="9"/>
    </row>
    <row r="315" customFormat="false" ht="13.8" hidden="false" customHeight="false" outlineLevel="0" collapsed="false">
      <c r="I315" s="9"/>
    </row>
    <row r="316" customFormat="false" ht="13.8" hidden="false" customHeight="false" outlineLevel="0" collapsed="false">
      <c r="I316" s="9"/>
    </row>
    <row r="317" customFormat="false" ht="13.8" hidden="false" customHeight="false" outlineLevel="0" collapsed="false">
      <c r="I317" s="9"/>
    </row>
    <row r="318" customFormat="false" ht="13.8" hidden="false" customHeight="false" outlineLevel="0" collapsed="false">
      <c r="I318" s="9"/>
    </row>
    <row r="319" customFormat="false" ht="13.8" hidden="false" customHeight="false" outlineLevel="0" collapsed="false">
      <c r="I319" s="9"/>
    </row>
    <row r="320" customFormat="false" ht="13.8" hidden="false" customHeight="false" outlineLevel="0" collapsed="false">
      <c r="I320" s="9"/>
    </row>
    <row r="321" customFormat="false" ht="13.8" hidden="false" customHeight="false" outlineLevel="0" collapsed="false">
      <c r="I321" s="9"/>
    </row>
    <row r="322" customFormat="false" ht="13.8" hidden="false" customHeight="false" outlineLevel="0" collapsed="false">
      <c r="I322" s="9"/>
    </row>
    <row r="323" customFormat="false" ht="13.8" hidden="false" customHeight="false" outlineLevel="0" collapsed="false">
      <c r="I323" s="9"/>
    </row>
    <row r="324" customFormat="false" ht="13.8" hidden="false" customHeight="false" outlineLevel="0" collapsed="false">
      <c r="I324" s="9"/>
    </row>
    <row r="325" customFormat="false" ht="13.8" hidden="false" customHeight="false" outlineLevel="0" collapsed="false">
      <c r="I325" s="9"/>
    </row>
    <row r="326" customFormat="false" ht="13.8" hidden="false" customHeight="false" outlineLevel="0" collapsed="false">
      <c r="I326" s="9"/>
    </row>
    <row r="327" customFormat="false" ht="13.8" hidden="false" customHeight="false" outlineLevel="0" collapsed="false">
      <c r="I327" s="9"/>
    </row>
    <row r="328" customFormat="false" ht="13.8" hidden="false" customHeight="false" outlineLevel="0" collapsed="false">
      <c r="I328" s="9"/>
    </row>
    <row r="329" customFormat="false" ht="13.8" hidden="false" customHeight="false" outlineLevel="0" collapsed="false">
      <c r="I329" s="9"/>
    </row>
    <row r="330" customFormat="false" ht="13.8" hidden="false" customHeight="false" outlineLevel="0" collapsed="false">
      <c r="I330" s="9"/>
    </row>
    <row r="331" customFormat="false" ht="13.8" hidden="false" customHeight="false" outlineLevel="0" collapsed="false">
      <c r="I331" s="9"/>
    </row>
    <row r="332" customFormat="false" ht="13.8" hidden="false" customHeight="false" outlineLevel="0" collapsed="false">
      <c r="I332" s="9"/>
    </row>
    <row r="333" customFormat="false" ht="13.8" hidden="false" customHeight="false" outlineLevel="0" collapsed="false">
      <c r="I333" s="9"/>
    </row>
    <row r="334" customFormat="false" ht="13.8" hidden="false" customHeight="false" outlineLevel="0" collapsed="false">
      <c r="I334" s="9"/>
    </row>
    <row r="335" customFormat="false" ht="13.8" hidden="false" customHeight="false" outlineLevel="0" collapsed="false">
      <c r="I335" s="9"/>
    </row>
    <row r="336" customFormat="false" ht="13.8" hidden="false" customHeight="false" outlineLevel="0" collapsed="false">
      <c r="I336" s="9"/>
    </row>
    <row r="337" customFormat="false" ht="13.8" hidden="false" customHeight="false" outlineLevel="0" collapsed="false">
      <c r="I337" s="9"/>
    </row>
    <row r="338" customFormat="false" ht="13.8" hidden="false" customHeight="false" outlineLevel="0" collapsed="false">
      <c r="I338" s="9"/>
    </row>
    <row r="339" customFormat="false" ht="13.8" hidden="false" customHeight="false" outlineLevel="0" collapsed="false">
      <c r="I339" s="9"/>
    </row>
    <row r="340" customFormat="false" ht="13.8" hidden="false" customHeight="false" outlineLevel="0" collapsed="false">
      <c r="I340" s="9"/>
    </row>
    <row r="341" customFormat="false" ht="13.8" hidden="false" customHeight="false" outlineLevel="0" collapsed="false">
      <c r="I341" s="9"/>
    </row>
    <row r="342" customFormat="false" ht="13.8" hidden="false" customHeight="false" outlineLevel="0" collapsed="false">
      <c r="I342" s="9"/>
    </row>
    <row r="343" customFormat="false" ht="13.8" hidden="false" customHeight="false" outlineLevel="0" collapsed="false">
      <c r="I343" s="9"/>
    </row>
    <row r="344" customFormat="false" ht="13.8" hidden="false" customHeight="false" outlineLevel="0" collapsed="false">
      <c r="I344" s="9"/>
    </row>
    <row r="345" customFormat="false" ht="13.8" hidden="false" customHeight="false" outlineLevel="0" collapsed="false">
      <c r="I345" s="9"/>
    </row>
    <row r="346" customFormat="false" ht="13.8" hidden="false" customHeight="false" outlineLevel="0" collapsed="false">
      <c r="I346" s="9"/>
    </row>
    <row r="347" customFormat="false" ht="13.8" hidden="false" customHeight="false" outlineLevel="0" collapsed="false">
      <c r="I347" s="9"/>
    </row>
    <row r="348" customFormat="false" ht="13.8" hidden="false" customHeight="false" outlineLevel="0" collapsed="false">
      <c r="I348" s="9"/>
    </row>
    <row r="349" customFormat="false" ht="13.8" hidden="false" customHeight="false" outlineLevel="0" collapsed="false">
      <c r="I349" s="9"/>
    </row>
    <row r="350" customFormat="false" ht="13.8" hidden="false" customHeight="false" outlineLevel="0" collapsed="false">
      <c r="I350" s="9"/>
    </row>
    <row r="351" customFormat="false" ht="13.8" hidden="false" customHeight="false" outlineLevel="0" collapsed="false">
      <c r="I351" s="9"/>
    </row>
    <row r="352" customFormat="false" ht="13.8" hidden="false" customHeight="false" outlineLevel="0" collapsed="false">
      <c r="I352" s="9"/>
    </row>
    <row r="353" customFormat="false" ht="13.8" hidden="false" customHeight="false" outlineLevel="0" collapsed="false">
      <c r="I353" s="9"/>
    </row>
    <row r="354" customFormat="false" ht="13.8" hidden="false" customHeight="false" outlineLevel="0" collapsed="false">
      <c r="I354" s="9"/>
    </row>
    <row r="355" customFormat="false" ht="13.8" hidden="false" customHeight="false" outlineLevel="0" collapsed="false">
      <c r="I355" s="9"/>
    </row>
    <row r="356" customFormat="false" ht="13.8" hidden="false" customHeight="false" outlineLevel="0" collapsed="false">
      <c r="I356" s="9"/>
    </row>
    <row r="357" customFormat="false" ht="13.8" hidden="false" customHeight="false" outlineLevel="0" collapsed="false">
      <c r="I357" s="9"/>
    </row>
    <row r="358" customFormat="false" ht="13.8" hidden="false" customHeight="false" outlineLevel="0" collapsed="false">
      <c r="I358" s="9"/>
    </row>
    <row r="359" customFormat="false" ht="13.8" hidden="false" customHeight="false" outlineLevel="0" collapsed="false">
      <c r="I359" s="9"/>
    </row>
    <row r="360" customFormat="false" ht="13.8" hidden="false" customHeight="false" outlineLevel="0" collapsed="false">
      <c r="I360" s="9"/>
    </row>
    <row r="361" customFormat="false" ht="13.8" hidden="false" customHeight="false" outlineLevel="0" collapsed="false">
      <c r="I361" s="9"/>
    </row>
    <row r="362" customFormat="false" ht="13.8" hidden="false" customHeight="false" outlineLevel="0" collapsed="false">
      <c r="I362" s="9"/>
    </row>
    <row r="363" customFormat="false" ht="13.8" hidden="false" customHeight="false" outlineLevel="0" collapsed="false">
      <c r="I363" s="9"/>
    </row>
    <row r="364" customFormat="false" ht="13.8" hidden="false" customHeight="false" outlineLevel="0" collapsed="false">
      <c r="I364" s="9"/>
    </row>
    <row r="365" customFormat="false" ht="13.8" hidden="false" customHeight="false" outlineLevel="0" collapsed="false">
      <c r="I365" s="9"/>
    </row>
    <row r="366" customFormat="false" ht="13.8" hidden="false" customHeight="false" outlineLevel="0" collapsed="false">
      <c r="I366" s="9"/>
    </row>
    <row r="367" customFormat="false" ht="13.8" hidden="false" customHeight="false" outlineLevel="0" collapsed="false">
      <c r="I367" s="9"/>
    </row>
    <row r="368" customFormat="false" ht="13.8" hidden="false" customHeight="false" outlineLevel="0" collapsed="false">
      <c r="I368" s="9"/>
    </row>
    <row r="369" customFormat="false" ht="13.8" hidden="false" customHeight="false" outlineLevel="0" collapsed="false">
      <c r="I369" s="9"/>
    </row>
    <row r="370" customFormat="false" ht="13.8" hidden="false" customHeight="false" outlineLevel="0" collapsed="false">
      <c r="I370" s="9"/>
    </row>
    <row r="371" customFormat="false" ht="13.8" hidden="false" customHeight="false" outlineLevel="0" collapsed="false">
      <c r="I371" s="9"/>
    </row>
    <row r="372" customFormat="false" ht="13.8" hidden="false" customHeight="false" outlineLevel="0" collapsed="false">
      <c r="I372" s="9"/>
    </row>
    <row r="373" customFormat="false" ht="13.8" hidden="false" customHeight="false" outlineLevel="0" collapsed="false">
      <c r="I373" s="9"/>
    </row>
    <row r="374" customFormat="false" ht="13.8" hidden="false" customHeight="false" outlineLevel="0" collapsed="false">
      <c r="I374" s="9"/>
    </row>
    <row r="375" customFormat="false" ht="13.8" hidden="false" customHeight="false" outlineLevel="0" collapsed="false">
      <c r="I375" s="9"/>
    </row>
    <row r="376" customFormat="false" ht="13.8" hidden="false" customHeight="false" outlineLevel="0" collapsed="false">
      <c r="I376" s="9"/>
    </row>
    <row r="377" customFormat="false" ht="13.8" hidden="false" customHeight="false" outlineLevel="0" collapsed="false">
      <c r="I377" s="9"/>
    </row>
    <row r="378" customFormat="false" ht="13.8" hidden="false" customHeight="false" outlineLevel="0" collapsed="false">
      <c r="I378" s="9"/>
    </row>
    <row r="379" customFormat="false" ht="13.8" hidden="false" customHeight="false" outlineLevel="0" collapsed="false">
      <c r="I379" s="9"/>
    </row>
    <row r="380" customFormat="false" ht="13.8" hidden="false" customHeight="false" outlineLevel="0" collapsed="false">
      <c r="I380" s="9"/>
    </row>
    <row r="381" customFormat="false" ht="13.8" hidden="false" customHeight="false" outlineLevel="0" collapsed="false">
      <c r="I381" s="9"/>
    </row>
    <row r="382" customFormat="false" ht="13.8" hidden="false" customHeight="false" outlineLevel="0" collapsed="false">
      <c r="I382" s="9"/>
    </row>
    <row r="383" customFormat="false" ht="13.8" hidden="false" customHeight="false" outlineLevel="0" collapsed="false">
      <c r="I383" s="9"/>
    </row>
    <row r="384" customFormat="false" ht="13.8" hidden="false" customHeight="false" outlineLevel="0" collapsed="false">
      <c r="I384" s="9"/>
    </row>
    <row r="385" customFormat="false" ht="13.8" hidden="false" customHeight="false" outlineLevel="0" collapsed="false">
      <c r="I385" s="9"/>
    </row>
    <row r="386" customFormat="false" ht="13.8" hidden="false" customHeight="false" outlineLevel="0" collapsed="false">
      <c r="I386" s="9"/>
    </row>
    <row r="387" customFormat="false" ht="13.8" hidden="false" customHeight="false" outlineLevel="0" collapsed="false">
      <c r="I387" s="9"/>
    </row>
    <row r="388" customFormat="false" ht="13.8" hidden="false" customHeight="false" outlineLevel="0" collapsed="false">
      <c r="I388" s="9"/>
    </row>
    <row r="389" customFormat="false" ht="13.8" hidden="false" customHeight="false" outlineLevel="0" collapsed="false">
      <c r="I389" s="9"/>
    </row>
    <row r="390" customFormat="false" ht="13.8" hidden="false" customHeight="false" outlineLevel="0" collapsed="false">
      <c r="I390" s="9"/>
    </row>
    <row r="391" customFormat="false" ht="13.8" hidden="false" customHeight="false" outlineLevel="0" collapsed="false">
      <c r="I391" s="9"/>
    </row>
    <row r="392" customFormat="false" ht="13.8" hidden="false" customHeight="false" outlineLevel="0" collapsed="false">
      <c r="I392" s="9"/>
    </row>
    <row r="393" customFormat="false" ht="13.8" hidden="false" customHeight="false" outlineLevel="0" collapsed="false">
      <c r="I393" s="9"/>
    </row>
    <row r="394" customFormat="false" ht="13.8" hidden="false" customHeight="false" outlineLevel="0" collapsed="false">
      <c r="I394" s="9"/>
    </row>
    <row r="395" customFormat="false" ht="13.8" hidden="false" customHeight="false" outlineLevel="0" collapsed="false">
      <c r="I395" s="9"/>
    </row>
    <row r="396" customFormat="false" ht="13.8" hidden="false" customHeight="false" outlineLevel="0" collapsed="false">
      <c r="I396" s="9"/>
    </row>
    <row r="397" customFormat="false" ht="13.8" hidden="false" customHeight="false" outlineLevel="0" collapsed="false">
      <c r="I397" s="9"/>
    </row>
    <row r="398" customFormat="false" ht="13.8" hidden="false" customHeight="false" outlineLevel="0" collapsed="false">
      <c r="I398" s="9"/>
    </row>
    <row r="399" customFormat="false" ht="13.8" hidden="false" customHeight="false" outlineLevel="0" collapsed="false">
      <c r="I399" s="9"/>
    </row>
    <row r="400" customFormat="false" ht="13.8" hidden="false" customHeight="false" outlineLevel="0" collapsed="false">
      <c r="I400" s="9"/>
    </row>
    <row r="401" customFormat="false" ht="13.8" hidden="false" customHeight="false" outlineLevel="0" collapsed="false">
      <c r="I401" s="9"/>
    </row>
    <row r="402" customFormat="false" ht="13.8" hidden="false" customHeight="false" outlineLevel="0" collapsed="false">
      <c r="I402" s="9"/>
    </row>
    <row r="403" customFormat="false" ht="13.8" hidden="false" customHeight="false" outlineLevel="0" collapsed="false">
      <c r="I403" s="9"/>
    </row>
    <row r="404" customFormat="false" ht="13.8" hidden="false" customHeight="false" outlineLevel="0" collapsed="false">
      <c r="I404" s="9"/>
    </row>
    <row r="405" customFormat="false" ht="13.8" hidden="false" customHeight="false" outlineLevel="0" collapsed="false">
      <c r="I405" s="9"/>
    </row>
    <row r="406" customFormat="false" ht="13.8" hidden="false" customHeight="false" outlineLevel="0" collapsed="false">
      <c r="I406" s="9"/>
    </row>
    <row r="407" customFormat="false" ht="13.8" hidden="false" customHeight="false" outlineLevel="0" collapsed="false">
      <c r="I407" s="9"/>
    </row>
    <row r="408" customFormat="false" ht="13.8" hidden="false" customHeight="false" outlineLevel="0" collapsed="false">
      <c r="I408" s="9"/>
    </row>
    <row r="409" customFormat="false" ht="13.8" hidden="false" customHeight="false" outlineLevel="0" collapsed="false">
      <c r="I409" s="9"/>
    </row>
    <row r="410" customFormat="false" ht="13.8" hidden="false" customHeight="false" outlineLevel="0" collapsed="false">
      <c r="I410" s="9"/>
    </row>
    <row r="411" customFormat="false" ht="13.8" hidden="false" customHeight="false" outlineLevel="0" collapsed="false">
      <c r="I411" s="9"/>
    </row>
    <row r="412" customFormat="false" ht="13.8" hidden="false" customHeight="false" outlineLevel="0" collapsed="false">
      <c r="I412" s="9"/>
    </row>
    <row r="413" customFormat="false" ht="13.8" hidden="false" customHeight="false" outlineLevel="0" collapsed="false">
      <c r="I413" s="9"/>
    </row>
    <row r="414" customFormat="false" ht="13.8" hidden="false" customHeight="false" outlineLevel="0" collapsed="false">
      <c r="I414" s="9"/>
    </row>
    <row r="415" customFormat="false" ht="13.8" hidden="false" customHeight="false" outlineLevel="0" collapsed="false">
      <c r="I415" s="9"/>
    </row>
    <row r="416" customFormat="false" ht="13.8" hidden="false" customHeight="false" outlineLevel="0" collapsed="false">
      <c r="I416" s="9"/>
    </row>
    <row r="417" customFormat="false" ht="13.8" hidden="false" customHeight="false" outlineLevel="0" collapsed="false">
      <c r="I417" s="9"/>
    </row>
    <row r="418" customFormat="false" ht="13.8" hidden="false" customHeight="false" outlineLevel="0" collapsed="false">
      <c r="I418" s="9"/>
    </row>
    <row r="419" customFormat="false" ht="13.8" hidden="false" customHeight="false" outlineLevel="0" collapsed="false">
      <c r="I419" s="9"/>
    </row>
    <row r="420" customFormat="false" ht="13.8" hidden="false" customHeight="false" outlineLevel="0" collapsed="false">
      <c r="I420" s="9"/>
    </row>
    <row r="421" customFormat="false" ht="13.8" hidden="false" customHeight="false" outlineLevel="0" collapsed="false">
      <c r="I421" s="9"/>
    </row>
    <row r="422" customFormat="false" ht="13.8" hidden="false" customHeight="false" outlineLevel="0" collapsed="false">
      <c r="I422" s="9"/>
    </row>
    <row r="423" customFormat="false" ht="13.8" hidden="false" customHeight="false" outlineLevel="0" collapsed="false">
      <c r="I423" s="9"/>
    </row>
    <row r="424" customFormat="false" ht="13.8" hidden="false" customHeight="false" outlineLevel="0" collapsed="false">
      <c r="I424" s="9"/>
    </row>
    <row r="425" customFormat="false" ht="13.8" hidden="false" customHeight="false" outlineLevel="0" collapsed="false">
      <c r="I425" s="9"/>
    </row>
    <row r="426" customFormat="false" ht="13.8" hidden="false" customHeight="false" outlineLevel="0" collapsed="false">
      <c r="I426" s="9"/>
    </row>
    <row r="427" customFormat="false" ht="13.8" hidden="false" customHeight="false" outlineLevel="0" collapsed="false">
      <c r="I427" s="9"/>
    </row>
    <row r="428" customFormat="false" ht="13.8" hidden="false" customHeight="false" outlineLevel="0" collapsed="false">
      <c r="I428" s="9"/>
    </row>
    <row r="429" customFormat="false" ht="13.8" hidden="false" customHeight="false" outlineLevel="0" collapsed="false">
      <c r="I429" s="9"/>
    </row>
    <row r="430" customFormat="false" ht="13.8" hidden="false" customHeight="false" outlineLevel="0" collapsed="false">
      <c r="I430" s="9"/>
    </row>
    <row r="431" customFormat="false" ht="13.8" hidden="false" customHeight="false" outlineLevel="0" collapsed="false">
      <c r="I431" s="9"/>
    </row>
    <row r="432" customFormat="false" ht="13.8" hidden="false" customHeight="false" outlineLevel="0" collapsed="false">
      <c r="I432" s="9"/>
    </row>
    <row r="433" customFormat="false" ht="13.8" hidden="false" customHeight="false" outlineLevel="0" collapsed="false">
      <c r="I433" s="9"/>
    </row>
    <row r="434" customFormat="false" ht="13.8" hidden="false" customHeight="false" outlineLevel="0" collapsed="false">
      <c r="I434" s="9"/>
    </row>
    <row r="435" customFormat="false" ht="13.8" hidden="false" customHeight="false" outlineLevel="0" collapsed="false">
      <c r="I435" s="9"/>
    </row>
    <row r="436" customFormat="false" ht="13.8" hidden="false" customHeight="false" outlineLevel="0" collapsed="false">
      <c r="I436" s="9"/>
    </row>
    <row r="437" customFormat="false" ht="13.8" hidden="false" customHeight="false" outlineLevel="0" collapsed="false">
      <c r="I437" s="9"/>
    </row>
    <row r="438" customFormat="false" ht="13.8" hidden="false" customHeight="false" outlineLevel="0" collapsed="false">
      <c r="I438" s="9"/>
    </row>
    <row r="439" customFormat="false" ht="13.8" hidden="false" customHeight="false" outlineLevel="0" collapsed="false">
      <c r="I439" s="9"/>
    </row>
    <row r="440" customFormat="false" ht="13.8" hidden="false" customHeight="false" outlineLevel="0" collapsed="false">
      <c r="I440" s="9"/>
    </row>
    <row r="441" customFormat="false" ht="13.8" hidden="false" customHeight="false" outlineLevel="0" collapsed="false">
      <c r="I441" s="9"/>
    </row>
    <row r="442" customFormat="false" ht="13.8" hidden="false" customHeight="false" outlineLevel="0" collapsed="false">
      <c r="I442" s="9"/>
    </row>
    <row r="443" customFormat="false" ht="13.8" hidden="false" customHeight="false" outlineLevel="0" collapsed="false">
      <c r="I443" s="9"/>
    </row>
    <row r="444" customFormat="false" ht="13.8" hidden="false" customHeight="false" outlineLevel="0" collapsed="false">
      <c r="I444" s="9"/>
    </row>
    <row r="445" customFormat="false" ht="13.8" hidden="false" customHeight="false" outlineLevel="0" collapsed="false">
      <c r="I445" s="9"/>
    </row>
    <row r="446" customFormat="false" ht="13.8" hidden="false" customHeight="false" outlineLevel="0" collapsed="false">
      <c r="I446" s="9"/>
    </row>
    <row r="447" customFormat="false" ht="13.8" hidden="false" customHeight="false" outlineLevel="0" collapsed="false">
      <c r="I447" s="9"/>
    </row>
    <row r="448" customFormat="false" ht="13.8" hidden="false" customHeight="false" outlineLevel="0" collapsed="false">
      <c r="I448" s="9"/>
    </row>
    <row r="449" customFormat="false" ht="13.8" hidden="false" customHeight="false" outlineLevel="0" collapsed="false">
      <c r="I449" s="9"/>
    </row>
    <row r="450" customFormat="false" ht="13.8" hidden="false" customHeight="false" outlineLevel="0" collapsed="false">
      <c r="I450" s="9"/>
    </row>
    <row r="451" customFormat="false" ht="13.8" hidden="false" customHeight="false" outlineLevel="0" collapsed="false">
      <c r="I451" s="9"/>
    </row>
    <row r="452" customFormat="false" ht="13.8" hidden="false" customHeight="false" outlineLevel="0" collapsed="false">
      <c r="I452" s="9"/>
    </row>
    <row r="453" customFormat="false" ht="13.8" hidden="false" customHeight="false" outlineLevel="0" collapsed="false">
      <c r="I453" s="9"/>
    </row>
    <row r="454" customFormat="false" ht="13.8" hidden="false" customHeight="false" outlineLevel="0" collapsed="false">
      <c r="I454" s="9"/>
    </row>
    <row r="455" customFormat="false" ht="13.8" hidden="false" customHeight="false" outlineLevel="0" collapsed="false">
      <c r="I455" s="9"/>
    </row>
    <row r="456" customFormat="false" ht="13.8" hidden="false" customHeight="false" outlineLevel="0" collapsed="false">
      <c r="I456" s="9"/>
    </row>
    <row r="457" customFormat="false" ht="13.8" hidden="false" customHeight="false" outlineLevel="0" collapsed="false">
      <c r="I457" s="9"/>
    </row>
    <row r="458" customFormat="false" ht="13.8" hidden="false" customHeight="false" outlineLevel="0" collapsed="false">
      <c r="I458" s="9"/>
    </row>
    <row r="459" customFormat="false" ht="13.8" hidden="false" customHeight="false" outlineLevel="0" collapsed="false">
      <c r="I459" s="9"/>
    </row>
    <row r="460" customFormat="false" ht="13.8" hidden="false" customHeight="false" outlineLevel="0" collapsed="false">
      <c r="I460" s="9"/>
    </row>
    <row r="461" customFormat="false" ht="13.8" hidden="false" customHeight="false" outlineLevel="0" collapsed="false">
      <c r="I461" s="9"/>
    </row>
    <row r="462" customFormat="false" ht="13.8" hidden="false" customHeight="false" outlineLevel="0" collapsed="false">
      <c r="I462" s="9"/>
    </row>
    <row r="463" customFormat="false" ht="13.8" hidden="false" customHeight="false" outlineLevel="0" collapsed="false">
      <c r="I463" s="9"/>
    </row>
    <row r="464" customFormat="false" ht="13.8" hidden="false" customHeight="false" outlineLevel="0" collapsed="false">
      <c r="I464" s="9"/>
    </row>
    <row r="465" customFormat="false" ht="13.8" hidden="false" customHeight="false" outlineLevel="0" collapsed="false">
      <c r="I465" s="9"/>
    </row>
    <row r="466" customFormat="false" ht="13.8" hidden="false" customHeight="false" outlineLevel="0" collapsed="false">
      <c r="I466" s="9"/>
    </row>
    <row r="467" customFormat="false" ht="13.8" hidden="false" customHeight="false" outlineLevel="0" collapsed="false">
      <c r="I467" s="9"/>
    </row>
    <row r="468" customFormat="false" ht="13.8" hidden="false" customHeight="false" outlineLevel="0" collapsed="false">
      <c r="I468" s="9"/>
    </row>
    <row r="469" customFormat="false" ht="13.8" hidden="false" customHeight="false" outlineLevel="0" collapsed="false">
      <c r="I469" s="9"/>
    </row>
    <row r="470" customFormat="false" ht="13.8" hidden="false" customHeight="false" outlineLevel="0" collapsed="false">
      <c r="I470" s="9"/>
    </row>
    <row r="471" customFormat="false" ht="13.8" hidden="false" customHeight="false" outlineLevel="0" collapsed="false">
      <c r="I471" s="9"/>
    </row>
    <row r="472" customFormat="false" ht="13.8" hidden="false" customHeight="false" outlineLevel="0" collapsed="false">
      <c r="I472" s="9"/>
    </row>
    <row r="473" customFormat="false" ht="13.8" hidden="false" customHeight="false" outlineLevel="0" collapsed="false">
      <c r="I473" s="9"/>
    </row>
    <row r="474" customFormat="false" ht="13.8" hidden="false" customHeight="false" outlineLevel="0" collapsed="false">
      <c r="I474" s="9"/>
    </row>
    <row r="475" customFormat="false" ht="13.8" hidden="false" customHeight="false" outlineLevel="0" collapsed="false">
      <c r="I475" s="9"/>
    </row>
    <row r="476" customFormat="false" ht="13.8" hidden="false" customHeight="false" outlineLevel="0" collapsed="false">
      <c r="I476" s="9"/>
    </row>
    <row r="477" customFormat="false" ht="13.8" hidden="false" customHeight="false" outlineLevel="0" collapsed="false">
      <c r="I477" s="9"/>
    </row>
    <row r="478" customFormat="false" ht="13.8" hidden="false" customHeight="false" outlineLevel="0" collapsed="false">
      <c r="I478" s="9"/>
    </row>
    <row r="479" customFormat="false" ht="13.8" hidden="false" customHeight="false" outlineLevel="0" collapsed="false">
      <c r="I479" s="9"/>
    </row>
    <row r="480" customFormat="false" ht="13.8" hidden="false" customHeight="false" outlineLevel="0" collapsed="false">
      <c r="I480" s="9"/>
    </row>
    <row r="481" customFormat="false" ht="13.8" hidden="false" customHeight="false" outlineLevel="0" collapsed="false">
      <c r="I481" s="9"/>
    </row>
    <row r="482" customFormat="false" ht="13.8" hidden="false" customHeight="false" outlineLevel="0" collapsed="false">
      <c r="I482" s="9"/>
    </row>
    <row r="483" customFormat="false" ht="13.8" hidden="false" customHeight="false" outlineLevel="0" collapsed="false">
      <c r="I483" s="9"/>
    </row>
    <row r="484" customFormat="false" ht="13.8" hidden="false" customHeight="false" outlineLevel="0" collapsed="false">
      <c r="I484" s="9"/>
    </row>
    <row r="485" customFormat="false" ht="13.8" hidden="false" customHeight="false" outlineLevel="0" collapsed="false">
      <c r="I485" s="9"/>
    </row>
    <row r="486" customFormat="false" ht="13.8" hidden="false" customHeight="false" outlineLevel="0" collapsed="false">
      <c r="I486" s="9"/>
    </row>
    <row r="487" customFormat="false" ht="13.8" hidden="false" customHeight="false" outlineLevel="0" collapsed="false">
      <c r="I487" s="9"/>
    </row>
    <row r="488" customFormat="false" ht="13.8" hidden="false" customHeight="false" outlineLevel="0" collapsed="false">
      <c r="I488" s="9"/>
    </row>
    <row r="489" customFormat="false" ht="13.8" hidden="false" customHeight="false" outlineLevel="0" collapsed="false">
      <c r="I489" s="9"/>
    </row>
    <row r="490" customFormat="false" ht="13.8" hidden="false" customHeight="false" outlineLevel="0" collapsed="false">
      <c r="I490" s="9"/>
    </row>
    <row r="491" customFormat="false" ht="13.8" hidden="false" customHeight="false" outlineLevel="0" collapsed="false">
      <c r="I491" s="9"/>
    </row>
    <row r="492" customFormat="false" ht="13.8" hidden="false" customHeight="false" outlineLevel="0" collapsed="false">
      <c r="I492" s="9"/>
    </row>
    <row r="493" customFormat="false" ht="13.8" hidden="false" customHeight="false" outlineLevel="0" collapsed="false">
      <c r="I493" s="9"/>
    </row>
    <row r="494" customFormat="false" ht="13.8" hidden="false" customHeight="false" outlineLevel="0" collapsed="false">
      <c r="I494" s="9"/>
    </row>
    <row r="495" customFormat="false" ht="13.8" hidden="false" customHeight="false" outlineLevel="0" collapsed="false">
      <c r="I495" s="9"/>
    </row>
    <row r="496" customFormat="false" ht="13.8" hidden="false" customHeight="false" outlineLevel="0" collapsed="false">
      <c r="I496" s="9"/>
    </row>
    <row r="497" customFormat="false" ht="13.8" hidden="false" customHeight="false" outlineLevel="0" collapsed="false">
      <c r="I497" s="9"/>
    </row>
    <row r="498" customFormat="false" ht="13.8" hidden="false" customHeight="false" outlineLevel="0" collapsed="false">
      <c r="I498" s="9"/>
    </row>
    <row r="499" customFormat="false" ht="13.8" hidden="false" customHeight="false" outlineLevel="0" collapsed="false">
      <c r="I499" s="9"/>
    </row>
    <row r="500" customFormat="false" ht="13.8" hidden="false" customHeight="false" outlineLevel="0" collapsed="false">
      <c r="I500" s="9"/>
    </row>
    <row r="501" customFormat="false" ht="13.8" hidden="false" customHeight="false" outlineLevel="0" collapsed="false">
      <c r="I501" s="9"/>
    </row>
    <row r="502" customFormat="false" ht="13.8" hidden="false" customHeight="false" outlineLevel="0" collapsed="false">
      <c r="I502" s="9"/>
    </row>
    <row r="503" customFormat="false" ht="13.8" hidden="false" customHeight="false" outlineLevel="0" collapsed="false">
      <c r="I503" s="9"/>
    </row>
    <row r="504" customFormat="false" ht="13.8" hidden="false" customHeight="false" outlineLevel="0" collapsed="false">
      <c r="I504" s="9"/>
    </row>
    <row r="505" customFormat="false" ht="13.8" hidden="false" customHeight="false" outlineLevel="0" collapsed="false">
      <c r="I505" s="9"/>
    </row>
    <row r="506" customFormat="false" ht="13.8" hidden="false" customHeight="false" outlineLevel="0" collapsed="false">
      <c r="I506" s="9"/>
    </row>
    <row r="507" customFormat="false" ht="13.8" hidden="false" customHeight="false" outlineLevel="0" collapsed="false">
      <c r="I507" s="9"/>
    </row>
    <row r="508" customFormat="false" ht="13.8" hidden="false" customHeight="false" outlineLevel="0" collapsed="false">
      <c r="I508" s="9"/>
    </row>
    <row r="509" customFormat="false" ht="13.8" hidden="false" customHeight="false" outlineLevel="0" collapsed="false">
      <c r="I509" s="9"/>
    </row>
    <row r="510" customFormat="false" ht="13.8" hidden="false" customHeight="false" outlineLevel="0" collapsed="false">
      <c r="I510" s="9"/>
    </row>
    <row r="511" customFormat="false" ht="13.8" hidden="false" customHeight="false" outlineLevel="0" collapsed="false">
      <c r="I511" s="9"/>
    </row>
    <row r="512" customFormat="false" ht="13.8" hidden="false" customHeight="false" outlineLevel="0" collapsed="false">
      <c r="I512" s="9"/>
    </row>
    <row r="513" customFormat="false" ht="13.8" hidden="false" customHeight="false" outlineLevel="0" collapsed="false">
      <c r="I513" s="9"/>
    </row>
    <row r="514" customFormat="false" ht="13.8" hidden="false" customHeight="false" outlineLevel="0" collapsed="false">
      <c r="I514" s="9"/>
    </row>
    <row r="515" customFormat="false" ht="13.8" hidden="false" customHeight="false" outlineLevel="0" collapsed="false">
      <c r="I515" s="9"/>
    </row>
    <row r="516" customFormat="false" ht="13.8" hidden="false" customHeight="false" outlineLevel="0" collapsed="false">
      <c r="I516" s="9"/>
    </row>
    <row r="517" customFormat="false" ht="13.8" hidden="false" customHeight="false" outlineLevel="0" collapsed="false">
      <c r="I517" s="9"/>
    </row>
    <row r="518" customFormat="false" ht="13.8" hidden="false" customHeight="false" outlineLevel="0" collapsed="false">
      <c r="I518" s="9"/>
    </row>
    <row r="519" customFormat="false" ht="13.8" hidden="false" customHeight="false" outlineLevel="0" collapsed="false">
      <c r="I519" s="9"/>
    </row>
    <row r="520" customFormat="false" ht="13.8" hidden="false" customHeight="false" outlineLevel="0" collapsed="false">
      <c r="I520" s="9"/>
    </row>
    <row r="521" customFormat="false" ht="13.8" hidden="false" customHeight="false" outlineLevel="0" collapsed="false">
      <c r="I521" s="9"/>
    </row>
    <row r="522" customFormat="false" ht="13.8" hidden="false" customHeight="false" outlineLevel="0" collapsed="false">
      <c r="I522" s="9"/>
    </row>
    <row r="523" customFormat="false" ht="13.8" hidden="false" customHeight="false" outlineLevel="0" collapsed="false">
      <c r="I523" s="9"/>
    </row>
    <row r="524" customFormat="false" ht="13.8" hidden="false" customHeight="false" outlineLevel="0" collapsed="false">
      <c r="I524" s="9"/>
    </row>
    <row r="525" customFormat="false" ht="13.8" hidden="false" customHeight="false" outlineLevel="0" collapsed="false">
      <c r="I525" s="9"/>
    </row>
    <row r="526" customFormat="false" ht="13.8" hidden="false" customHeight="false" outlineLevel="0" collapsed="false">
      <c r="I526" s="9"/>
    </row>
    <row r="527" customFormat="false" ht="13.8" hidden="false" customHeight="false" outlineLevel="0" collapsed="false">
      <c r="I527" s="9"/>
    </row>
    <row r="528" customFormat="false" ht="13.8" hidden="false" customHeight="false" outlineLevel="0" collapsed="false">
      <c r="I528" s="9"/>
    </row>
    <row r="529" customFormat="false" ht="13.8" hidden="false" customHeight="false" outlineLevel="0" collapsed="false">
      <c r="I529" s="9"/>
    </row>
    <row r="530" customFormat="false" ht="13.8" hidden="false" customHeight="false" outlineLevel="0" collapsed="false">
      <c r="I530" s="9"/>
    </row>
    <row r="531" customFormat="false" ht="13.8" hidden="false" customHeight="false" outlineLevel="0" collapsed="false">
      <c r="I531" s="9"/>
    </row>
    <row r="532" customFormat="false" ht="13.8" hidden="false" customHeight="false" outlineLevel="0" collapsed="false">
      <c r="I532" s="9"/>
    </row>
    <row r="533" customFormat="false" ht="13.8" hidden="false" customHeight="false" outlineLevel="0" collapsed="false">
      <c r="I533" s="9"/>
    </row>
    <row r="534" customFormat="false" ht="13.8" hidden="false" customHeight="false" outlineLevel="0" collapsed="false">
      <c r="I534" s="9"/>
    </row>
    <row r="535" customFormat="false" ht="13.8" hidden="false" customHeight="false" outlineLevel="0" collapsed="false">
      <c r="I535" s="9"/>
    </row>
    <row r="536" customFormat="false" ht="13.8" hidden="false" customHeight="false" outlineLevel="0" collapsed="false">
      <c r="I536" s="9"/>
    </row>
    <row r="537" customFormat="false" ht="13.8" hidden="false" customHeight="false" outlineLevel="0" collapsed="false">
      <c r="I537" s="9"/>
    </row>
    <row r="538" customFormat="false" ht="13.8" hidden="false" customHeight="false" outlineLevel="0" collapsed="false">
      <c r="I538" s="9"/>
    </row>
    <row r="539" customFormat="false" ht="13.8" hidden="false" customHeight="false" outlineLevel="0" collapsed="false">
      <c r="I539" s="9"/>
    </row>
    <row r="540" customFormat="false" ht="13.8" hidden="false" customHeight="false" outlineLevel="0" collapsed="false">
      <c r="I540" s="9"/>
    </row>
    <row r="541" customFormat="false" ht="13.8" hidden="false" customHeight="false" outlineLevel="0" collapsed="false">
      <c r="I541" s="9"/>
    </row>
    <row r="542" customFormat="false" ht="13.8" hidden="false" customHeight="false" outlineLevel="0" collapsed="false">
      <c r="I542" s="9"/>
    </row>
    <row r="543" customFormat="false" ht="13.8" hidden="false" customHeight="false" outlineLevel="0" collapsed="false">
      <c r="I543" s="9"/>
    </row>
    <row r="544" customFormat="false" ht="13.8" hidden="false" customHeight="false" outlineLevel="0" collapsed="false">
      <c r="I544" s="9"/>
    </row>
    <row r="545" customFormat="false" ht="13.8" hidden="false" customHeight="false" outlineLevel="0" collapsed="false">
      <c r="I545" s="9"/>
    </row>
    <row r="546" customFormat="false" ht="13.8" hidden="false" customHeight="false" outlineLevel="0" collapsed="false">
      <c r="I546" s="9"/>
    </row>
    <row r="547" customFormat="false" ht="13.8" hidden="false" customHeight="false" outlineLevel="0" collapsed="false">
      <c r="I547" s="9"/>
    </row>
    <row r="548" customFormat="false" ht="13.8" hidden="false" customHeight="false" outlineLevel="0" collapsed="false">
      <c r="I548" s="9"/>
    </row>
    <row r="549" customFormat="false" ht="13.8" hidden="false" customHeight="false" outlineLevel="0" collapsed="false">
      <c r="I549" s="9"/>
    </row>
    <row r="550" customFormat="false" ht="13.8" hidden="false" customHeight="false" outlineLevel="0" collapsed="false">
      <c r="I550" s="9"/>
    </row>
    <row r="551" customFormat="false" ht="13.8" hidden="false" customHeight="false" outlineLevel="0" collapsed="false">
      <c r="I551" s="9"/>
    </row>
    <row r="552" customFormat="false" ht="13.8" hidden="false" customHeight="false" outlineLevel="0" collapsed="false">
      <c r="I552" s="9"/>
    </row>
    <row r="553" customFormat="false" ht="13.8" hidden="false" customHeight="false" outlineLevel="0" collapsed="false">
      <c r="I553" s="9"/>
    </row>
    <row r="554" customFormat="false" ht="13.8" hidden="false" customHeight="false" outlineLevel="0" collapsed="false">
      <c r="I554" s="9"/>
    </row>
    <row r="555" customFormat="false" ht="13.8" hidden="false" customHeight="false" outlineLevel="0" collapsed="false">
      <c r="I555" s="9"/>
    </row>
    <row r="556" customFormat="false" ht="13.8" hidden="false" customHeight="false" outlineLevel="0" collapsed="false">
      <c r="I556" s="9"/>
    </row>
    <row r="557" customFormat="false" ht="13.8" hidden="false" customHeight="false" outlineLevel="0" collapsed="false">
      <c r="I557" s="9"/>
    </row>
    <row r="558" customFormat="false" ht="13.8" hidden="false" customHeight="false" outlineLevel="0" collapsed="false">
      <c r="I558" s="9"/>
    </row>
    <row r="559" customFormat="false" ht="13.8" hidden="false" customHeight="false" outlineLevel="0" collapsed="false">
      <c r="I559" s="9"/>
    </row>
    <row r="560" customFormat="false" ht="13.8" hidden="false" customHeight="false" outlineLevel="0" collapsed="false">
      <c r="I560" s="9"/>
    </row>
    <row r="561" customFormat="false" ht="13.8" hidden="false" customHeight="false" outlineLevel="0" collapsed="false">
      <c r="I561" s="9"/>
    </row>
    <row r="562" customFormat="false" ht="13.8" hidden="false" customHeight="false" outlineLevel="0" collapsed="false">
      <c r="I562" s="9"/>
    </row>
    <row r="563" customFormat="false" ht="13.8" hidden="false" customHeight="false" outlineLevel="0" collapsed="false">
      <c r="I563" s="9"/>
    </row>
    <row r="564" customFormat="false" ht="13.8" hidden="false" customHeight="false" outlineLevel="0" collapsed="false">
      <c r="I564" s="9"/>
    </row>
    <row r="565" customFormat="false" ht="13.8" hidden="false" customHeight="false" outlineLevel="0" collapsed="false">
      <c r="I565" s="9"/>
    </row>
    <row r="566" customFormat="false" ht="13.8" hidden="false" customHeight="false" outlineLevel="0" collapsed="false">
      <c r="I566" s="9"/>
    </row>
    <row r="567" customFormat="false" ht="13.8" hidden="false" customHeight="false" outlineLevel="0" collapsed="false">
      <c r="I567" s="9"/>
    </row>
    <row r="568" customFormat="false" ht="13.8" hidden="false" customHeight="false" outlineLevel="0" collapsed="false">
      <c r="I568" s="9"/>
    </row>
    <row r="569" customFormat="false" ht="13.8" hidden="false" customHeight="false" outlineLevel="0" collapsed="false">
      <c r="I569" s="9"/>
    </row>
    <row r="570" customFormat="false" ht="13.8" hidden="false" customHeight="false" outlineLevel="0" collapsed="false">
      <c r="I570" s="9"/>
    </row>
    <row r="571" customFormat="false" ht="13.8" hidden="false" customHeight="false" outlineLevel="0" collapsed="false">
      <c r="I571" s="9"/>
    </row>
    <row r="572" customFormat="false" ht="13.8" hidden="false" customHeight="false" outlineLevel="0" collapsed="false">
      <c r="I572" s="9"/>
    </row>
    <row r="573" customFormat="false" ht="13.8" hidden="false" customHeight="false" outlineLevel="0" collapsed="false">
      <c r="I573" s="9"/>
    </row>
    <row r="574" customFormat="false" ht="13.8" hidden="false" customHeight="false" outlineLevel="0" collapsed="false">
      <c r="I574" s="9"/>
    </row>
    <row r="575" customFormat="false" ht="13.8" hidden="false" customHeight="false" outlineLevel="0" collapsed="false">
      <c r="I575" s="9"/>
    </row>
    <row r="576" customFormat="false" ht="13.8" hidden="false" customHeight="false" outlineLevel="0" collapsed="false">
      <c r="I576" s="9"/>
    </row>
    <row r="577" customFormat="false" ht="13.8" hidden="false" customHeight="false" outlineLevel="0" collapsed="false">
      <c r="I577" s="9"/>
    </row>
    <row r="578" customFormat="false" ht="13.8" hidden="false" customHeight="false" outlineLevel="0" collapsed="false">
      <c r="I578" s="9"/>
    </row>
    <row r="579" customFormat="false" ht="13.8" hidden="false" customHeight="false" outlineLevel="0" collapsed="false">
      <c r="I579" s="9"/>
    </row>
    <row r="580" customFormat="false" ht="13.8" hidden="false" customHeight="false" outlineLevel="0" collapsed="false">
      <c r="I580" s="9"/>
    </row>
    <row r="581" customFormat="false" ht="13.8" hidden="false" customHeight="false" outlineLevel="0" collapsed="false">
      <c r="I581" s="9"/>
    </row>
    <row r="582" customFormat="false" ht="13.8" hidden="false" customHeight="false" outlineLevel="0" collapsed="false">
      <c r="I582" s="9"/>
    </row>
    <row r="583" customFormat="false" ht="13.8" hidden="false" customHeight="false" outlineLevel="0" collapsed="false">
      <c r="I583" s="9"/>
    </row>
    <row r="584" customFormat="false" ht="13.8" hidden="false" customHeight="false" outlineLevel="0" collapsed="false">
      <c r="I584" s="9"/>
    </row>
    <row r="585" customFormat="false" ht="13.8" hidden="false" customHeight="false" outlineLevel="0" collapsed="false">
      <c r="I585" s="9"/>
    </row>
    <row r="586" customFormat="false" ht="13.8" hidden="false" customHeight="false" outlineLevel="0" collapsed="false">
      <c r="I586" s="9"/>
    </row>
    <row r="587" customFormat="false" ht="13.8" hidden="false" customHeight="false" outlineLevel="0" collapsed="false">
      <c r="I587" s="9"/>
    </row>
    <row r="588" customFormat="false" ht="13.8" hidden="false" customHeight="false" outlineLevel="0" collapsed="false">
      <c r="I588" s="9"/>
    </row>
    <row r="589" customFormat="false" ht="13.8" hidden="false" customHeight="false" outlineLevel="0" collapsed="false">
      <c r="I589" s="9"/>
    </row>
    <row r="590" customFormat="false" ht="13.8" hidden="false" customHeight="false" outlineLevel="0" collapsed="false">
      <c r="I590" s="9"/>
    </row>
    <row r="591" customFormat="false" ht="13.8" hidden="false" customHeight="false" outlineLevel="0" collapsed="false">
      <c r="I591" s="9"/>
    </row>
    <row r="592" customFormat="false" ht="13.8" hidden="false" customHeight="false" outlineLevel="0" collapsed="false">
      <c r="I592" s="9"/>
    </row>
    <row r="593" customFormat="false" ht="13.8" hidden="false" customHeight="false" outlineLevel="0" collapsed="false">
      <c r="I593" s="9"/>
    </row>
    <row r="594" customFormat="false" ht="13.8" hidden="false" customHeight="false" outlineLevel="0" collapsed="false">
      <c r="I594" s="9"/>
    </row>
    <row r="595" customFormat="false" ht="13.8" hidden="false" customHeight="false" outlineLevel="0" collapsed="false">
      <c r="I595" s="9"/>
    </row>
    <row r="596" customFormat="false" ht="13.8" hidden="false" customHeight="false" outlineLevel="0" collapsed="false">
      <c r="I596" s="9"/>
    </row>
    <row r="597" customFormat="false" ht="13.8" hidden="false" customHeight="false" outlineLevel="0" collapsed="false">
      <c r="I597" s="9"/>
    </row>
    <row r="598" customFormat="false" ht="13.8" hidden="false" customHeight="false" outlineLevel="0" collapsed="false">
      <c r="I598" s="9"/>
    </row>
    <row r="599" customFormat="false" ht="13.8" hidden="false" customHeight="false" outlineLevel="0" collapsed="false">
      <c r="I599" s="9"/>
    </row>
    <row r="600" customFormat="false" ht="13.8" hidden="false" customHeight="false" outlineLevel="0" collapsed="false">
      <c r="I600" s="9"/>
    </row>
    <row r="601" customFormat="false" ht="13.8" hidden="false" customHeight="false" outlineLevel="0" collapsed="false">
      <c r="I601" s="9"/>
    </row>
    <row r="602" customFormat="false" ht="13.8" hidden="false" customHeight="false" outlineLevel="0" collapsed="false">
      <c r="I602" s="9"/>
    </row>
    <row r="603" customFormat="false" ht="13.8" hidden="false" customHeight="false" outlineLevel="0" collapsed="false">
      <c r="I603" s="9"/>
    </row>
    <row r="604" customFormat="false" ht="13.8" hidden="false" customHeight="false" outlineLevel="0" collapsed="false">
      <c r="I604" s="9"/>
    </row>
    <row r="605" customFormat="false" ht="13.8" hidden="false" customHeight="false" outlineLevel="0" collapsed="false">
      <c r="I605" s="9"/>
    </row>
    <row r="606" customFormat="false" ht="13.8" hidden="false" customHeight="false" outlineLevel="0" collapsed="false">
      <c r="I606" s="9"/>
    </row>
    <row r="607" customFormat="false" ht="13.8" hidden="false" customHeight="false" outlineLevel="0" collapsed="false">
      <c r="I607" s="9"/>
    </row>
    <row r="608" customFormat="false" ht="13.8" hidden="false" customHeight="false" outlineLevel="0" collapsed="false">
      <c r="I608" s="9"/>
    </row>
    <row r="609" customFormat="false" ht="13.8" hidden="false" customHeight="false" outlineLevel="0" collapsed="false">
      <c r="I609" s="9"/>
    </row>
    <row r="610" customFormat="false" ht="13.8" hidden="false" customHeight="false" outlineLevel="0" collapsed="false">
      <c r="I610" s="9"/>
    </row>
    <row r="611" customFormat="false" ht="13.8" hidden="false" customHeight="false" outlineLevel="0" collapsed="false">
      <c r="I611" s="9"/>
    </row>
    <row r="612" customFormat="false" ht="13.8" hidden="false" customHeight="false" outlineLevel="0" collapsed="false">
      <c r="I612" s="9"/>
    </row>
    <row r="613" customFormat="false" ht="13.8" hidden="false" customHeight="false" outlineLevel="0" collapsed="false">
      <c r="I613" s="9"/>
    </row>
    <row r="614" customFormat="false" ht="13.8" hidden="false" customHeight="false" outlineLevel="0" collapsed="false">
      <c r="I614" s="9"/>
    </row>
    <row r="615" customFormat="false" ht="13.8" hidden="false" customHeight="false" outlineLevel="0" collapsed="false">
      <c r="I615" s="9"/>
    </row>
    <row r="616" customFormat="false" ht="13.8" hidden="false" customHeight="false" outlineLevel="0" collapsed="false">
      <c r="I616" s="9"/>
    </row>
    <row r="617" customFormat="false" ht="13.8" hidden="false" customHeight="false" outlineLevel="0" collapsed="false">
      <c r="I617" s="9"/>
    </row>
    <row r="618" customFormat="false" ht="13.8" hidden="false" customHeight="false" outlineLevel="0" collapsed="false">
      <c r="I618" s="9"/>
    </row>
    <row r="619" customFormat="false" ht="13.8" hidden="false" customHeight="false" outlineLevel="0" collapsed="false">
      <c r="I619" s="9"/>
    </row>
    <row r="620" customFormat="false" ht="13.8" hidden="false" customHeight="false" outlineLevel="0" collapsed="false">
      <c r="I620" s="9"/>
    </row>
    <row r="621" customFormat="false" ht="13.8" hidden="false" customHeight="false" outlineLevel="0" collapsed="false">
      <c r="I621" s="9"/>
    </row>
    <row r="622" customFormat="false" ht="13.8" hidden="false" customHeight="false" outlineLevel="0" collapsed="false">
      <c r="I622" s="9"/>
    </row>
    <row r="623" customFormat="false" ht="13.8" hidden="false" customHeight="false" outlineLevel="0" collapsed="false">
      <c r="I623" s="9"/>
    </row>
    <row r="624" customFormat="false" ht="13.8" hidden="false" customHeight="false" outlineLevel="0" collapsed="false">
      <c r="I624" s="9"/>
    </row>
    <row r="625" customFormat="false" ht="13.8" hidden="false" customHeight="false" outlineLevel="0" collapsed="false">
      <c r="I625" s="9"/>
    </row>
    <row r="626" customFormat="false" ht="13.8" hidden="false" customHeight="false" outlineLevel="0" collapsed="false">
      <c r="I626" s="9"/>
    </row>
    <row r="627" customFormat="false" ht="13.8" hidden="false" customHeight="false" outlineLevel="0" collapsed="false">
      <c r="I627" s="9"/>
    </row>
    <row r="628" customFormat="false" ht="13.8" hidden="false" customHeight="false" outlineLevel="0" collapsed="false">
      <c r="I628" s="9"/>
    </row>
    <row r="629" customFormat="false" ht="13.8" hidden="false" customHeight="false" outlineLevel="0" collapsed="false">
      <c r="I629" s="9"/>
    </row>
    <row r="630" customFormat="false" ht="13.8" hidden="false" customHeight="false" outlineLevel="0" collapsed="false">
      <c r="I630" s="9"/>
    </row>
    <row r="631" customFormat="false" ht="13.8" hidden="false" customHeight="false" outlineLevel="0" collapsed="false">
      <c r="I631" s="9"/>
    </row>
    <row r="632" customFormat="false" ht="13.8" hidden="false" customHeight="false" outlineLevel="0" collapsed="false">
      <c r="I632" s="9"/>
    </row>
    <row r="633" customFormat="false" ht="13.8" hidden="false" customHeight="false" outlineLevel="0" collapsed="false">
      <c r="I633" s="9"/>
    </row>
    <row r="634" customFormat="false" ht="13.8" hidden="false" customHeight="false" outlineLevel="0" collapsed="false">
      <c r="I634" s="9"/>
    </row>
    <row r="635" customFormat="false" ht="13.8" hidden="false" customHeight="false" outlineLevel="0" collapsed="false">
      <c r="I635" s="9"/>
    </row>
    <row r="636" customFormat="false" ht="13.8" hidden="false" customHeight="false" outlineLevel="0" collapsed="false">
      <c r="I636" s="9"/>
    </row>
    <row r="637" customFormat="false" ht="13.8" hidden="false" customHeight="false" outlineLevel="0" collapsed="false">
      <c r="I637" s="9"/>
    </row>
    <row r="638" customFormat="false" ht="13.8" hidden="false" customHeight="false" outlineLevel="0" collapsed="false">
      <c r="I638" s="9"/>
    </row>
    <row r="639" customFormat="false" ht="13.8" hidden="false" customHeight="false" outlineLevel="0" collapsed="false">
      <c r="I639" s="9"/>
    </row>
    <row r="640" customFormat="false" ht="13.8" hidden="false" customHeight="false" outlineLevel="0" collapsed="false">
      <c r="I640" s="9"/>
    </row>
    <row r="641" customFormat="false" ht="13.8" hidden="false" customHeight="false" outlineLevel="0" collapsed="false">
      <c r="I641" s="9"/>
    </row>
    <row r="642" customFormat="false" ht="13.8" hidden="false" customHeight="false" outlineLevel="0" collapsed="false">
      <c r="I642" s="9"/>
    </row>
    <row r="643" customFormat="false" ht="13.8" hidden="false" customHeight="false" outlineLevel="0" collapsed="false">
      <c r="I643" s="9"/>
    </row>
    <row r="644" customFormat="false" ht="13.8" hidden="false" customHeight="false" outlineLevel="0" collapsed="false">
      <c r="I644" s="9"/>
    </row>
    <row r="645" customFormat="false" ht="13.8" hidden="false" customHeight="false" outlineLevel="0" collapsed="false">
      <c r="I645" s="9"/>
    </row>
    <row r="646" customFormat="false" ht="13.8" hidden="false" customHeight="false" outlineLevel="0" collapsed="false">
      <c r="I646" s="9"/>
    </row>
    <row r="647" customFormat="false" ht="13.8" hidden="false" customHeight="false" outlineLevel="0" collapsed="false">
      <c r="I647" s="9"/>
    </row>
    <row r="648" customFormat="false" ht="13.8" hidden="false" customHeight="false" outlineLevel="0" collapsed="false">
      <c r="I648" s="9"/>
    </row>
    <row r="649" customFormat="false" ht="13.8" hidden="false" customHeight="false" outlineLevel="0" collapsed="false">
      <c r="I649" s="9"/>
    </row>
    <row r="650" customFormat="false" ht="13.8" hidden="false" customHeight="false" outlineLevel="0" collapsed="false">
      <c r="I650" s="9"/>
    </row>
    <row r="651" customFormat="false" ht="13.8" hidden="false" customHeight="false" outlineLevel="0" collapsed="false">
      <c r="I651" s="9"/>
    </row>
    <row r="652" customFormat="false" ht="13.8" hidden="false" customHeight="false" outlineLevel="0" collapsed="false">
      <c r="I652" s="9"/>
    </row>
    <row r="653" customFormat="false" ht="13.8" hidden="false" customHeight="false" outlineLevel="0" collapsed="false">
      <c r="I653" s="9"/>
    </row>
    <row r="654" customFormat="false" ht="13.8" hidden="false" customHeight="false" outlineLevel="0" collapsed="false">
      <c r="I654" s="9"/>
    </row>
    <row r="655" customFormat="false" ht="13.8" hidden="false" customHeight="false" outlineLevel="0" collapsed="false">
      <c r="I655" s="9"/>
    </row>
    <row r="656" customFormat="false" ht="13.8" hidden="false" customHeight="false" outlineLevel="0" collapsed="false">
      <c r="I656" s="9"/>
    </row>
    <row r="657" customFormat="false" ht="13.8" hidden="false" customHeight="false" outlineLevel="0" collapsed="false">
      <c r="I657" s="9"/>
    </row>
    <row r="658" customFormat="false" ht="13.8" hidden="false" customHeight="false" outlineLevel="0" collapsed="false">
      <c r="I658" s="9"/>
    </row>
    <row r="659" customFormat="false" ht="13.8" hidden="false" customHeight="false" outlineLevel="0" collapsed="false">
      <c r="I659" s="9"/>
    </row>
    <row r="660" customFormat="false" ht="13.8" hidden="false" customHeight="false" outlineLevel="0" collapsed="false">
      <c r="I660" s="9"/>
    </row>
    <row r="661" customFormat="false" ht="13.8" hidden="false" customHeight="false" outlineLevel="0" collapsed="false">
      <c r="I661" s="9"/>
    </row>
    <row r="662" customFormat="false" ht="13.8" hidden="false" customHeight="false" outlineLevel="0" collapsed="false">
      <c r="I662" s="9"/>
    </row>
    <row r="663" customFormat="false" ht="13.8" hidden="false" customHeight="false" outlineLevel="0" collapsed="false">
      <c r="I663" s="9"/>
    </row>
    <row r="664" customFormat="false" ht="13.8" hidden="false" customHeight="false" outlineLevel="0" collapsed="false">
      <c r="I664" s="9"/>
    </row>
    <row r="665" customFormat="false" ht="13.8" hidden="false" customHeight="false" outlineLevel="0" collapsed="false">
      <c r="I665" s="9"/>
    </row>
    <row r="666" customFormat="false" ht="13.8" hidden="false" customHeight="false" outlineLevel="0" collapsed="false">
      <c r="I666" s="9"/>
    </row>
    <row r="667" customFormat="false" ht="13.8" hidden="false" customHeight="false" outlineLevel="0" collapsed="false">
      <c r="I667" s="9"/>
    </row>
    <row r="668" customFormat="false" ht="13.8" hidden="false" customHeight="false" outlineLevel="0" collapsed="false">
      <c r="I668" s="9"/>
    </row>
    <row r="669" customFormat="false" ht="13.8" hidden="false" customHeight="false" outlineLevel="0" collapsed="false">
      <c r="I669" s="9"/>
    </row>
    <row r="670" customFormat="false" ht="13.8" hidden="false" customHeight="false" outlineLevel="0" collapsed="false">
      <c r="I670" s="9"/>
    </row>
    <row r="671" customFormat="false" ht="13.8" hidden="false" customHeight="false" outlineLevel="0" collapsed="false">
      <c r="I671" s="9"/>
    </row>
    <row r="672" customFormat="false" ht="13.8" hidden="false" customHeight="false" outlineLevel="0" collapsed="false">
      <c r="I672" s="9"/>
    </row>
    <row r="673" customFormat="false" ht="13.8" hidden="false" customHeight="false" outlineLevel="0" collapsed="false">
      <c r="I673" s="9"/>
    </row>
    <row r="674" customFormat="false" ht="13.8" hidden="false" customHeight="false" outlineLevel="0" collapsed="false">
      <c r="I674" s="9"/>
    </row>
    <row r="675" customFormat="false" ht="13.8" hidden="false" customHeight="false" outlineLevel="0" collapsed="false">
      <c r="I675" s="9"/>
    </row>
    <row r="676" customFormat="false" ht="13.8" hidden="false" customHeight="false" outlineLevel="0" collapsed="false">
      <c r="I676" s="9"/>
    </row>
    <row r="677" customFormat="false" ht="13.8" hidden="false" customHeight="false" outlineLevel="0" collapsed="false">
      <c r="I677" s="9"/>
    </row>
    <row r="678" customFormat="false" ht="13.8" hidden="false" customHeight="false" outlineLevel="0" collapsed="false">
      <c r="I678" s="9"/>
    </row>
    <row r="679" customFormat="false" ht="13.8" hidden="false" customHeight="false" outlineLevel="0" collapsed="false">
      <c r="I679" s="9"/>
    </row>
    <row r="680" customFormat="false" ht="13.8" hidden="false" customHeight="false" outlineLevel="0" collapsed="false">
      <c r="I680" s="9"/>
    </row>
    <row r="681" customFormat="false" ht="13.8" hidden="false" customHeight="false" outlineLevel="0" collapsed="false">
      <c r="I681" s="9"/>
    </row>
    <row r="682" customFormat="false" ht="13.8" hidden="false" customHeight="false" outlineLevel="0" collapsed="false">
      <c r="I682" s="9"/>
    </row>
    <row r="683" customFormat="false" ht="13.8" hidden="false" customHeight="false" outlineLevel="0" collapsed="false">
      <c r="I683" s="9"/>
    </row>
    <row r="684" customFormat="false" ht="13.8" hidden="false" customHeight="false" outlineLevel="0" collapsed="false">
      <c r="I684" s="9"/>
    </row>
    <row r="685" customFormat="false" ht="13.8" hidden="false" customHeight="false" outlineLevel="0" collapsed="false">
      <c r="I685" s="9"/>
    </row>
    <row r="686" customFormat="false" ht="13.8" hidden="false" customHeight="false" outlineLevel="0" collapsed="false">
      <c r="I686" s="9"/>
    </row>
    <row r="687" customFormat="false" ht="13.8" hidden="false" customHeight="false" outlineLevel="0" collapsed="false">
      <c r="I687" s="9"/>
    </row>
    <row r="688" customFormat="false" ht="13.8" hidden="false" customHeight="false" outlineLevel="0" collapsed="false">
      <c r="I688" s="9"/>
    </row>
    <row r="689" customFormat="false" ht="13.8" hidden="false" customHeight="false" outlineLevel="0" collapsed="false">
      <c r="I689" s="9"/>
    </row>
    <row r="690" customFormat="false" ht="13.8" hidden="false" customHeight="false" outlineLevel="0" collapsed="false">
      <c r="I690" s="9"/>
    </row>
    <row r="691" customFormat="false" ht="13.8" hidden="false" customHeight="false" outlineLevel="0" collapsed="false">
      <c r="I691" s="9"/>
    </row>
    <row r="692" customFormat="false" ht="13.8" hidden="false" customHeight="false" outlineLevel="0" collapsed="false">
      <c r="I692" s="9"/>
    </row>
    <row r="693" customFormat="false" ht="13.8" hidden="false" customHeight="false" outlineLevel="0" collapsed="false">
      <c r="I693" s="9"/>
    </row>
    <row r="694" customFormat="false" ht="13.8" hidden="false" customHeight="false" outlineLevel="0" collapsed="false">
      <c r="I694" s="9"/>
    </row>
    <row r="695" customFormat="false" ht="13.8" hidden="false" customHeight="false" outlineLevel="0" collapsed="false">
      <c r="I695" s="9"/>
    </row>
    <row r="696" customFormat="false" ht="13.8" hidden="false" customHeight="false" outlineLevel="0" collapsed="false">
      <c r="I696" s="9"/>
    </row>
    <row r="697" customFormat="false" ht="13.8" hidden="false" customHeight="false" outlineLevel="0" collapsed="false">
      <c r="I697" s="9"/>
    </row>
    <row r="698" customFormat="false" ht="13.8" hidden="false" customHeight="false" outlineLevel="0" collapsed="false">
      <c r="I698" s="9"/>
    </row>
    <row r="699" customFormat="false" ht="13.8" hidden="false" customHeight="false" outlineLevel="0" collapsed="false">
      <c r="I699" s="9"/>
    </row>
    <row r="700" customFormat="false" ht="13.8" hidden="false" customHeight="false" outlineLevel="0" collapsed="false">
      <c r="I700" s="9"/>
    </row>
    <row r="701" customFormat="false" ht="13.8" hidden="false" customHeight="false" outlineLevel="0" collapsed="false">
      <c r="I701" s="9"/>
    </row>
    <row r="702" customFormat="false" ht="13.8" hidden="false" customHeight="false" outlineLevel="0" collapsed="false">
      <c r="I702" s="9"/>
    </row>
    <row r="703" customFormat="false" ht="13.8" hidden="false" customHeight="false" outlineLevel="0" collapsed="false">
      <c r="I703" s="9"/>
    </row>
    <row r="704" customFormat="false" ht="13.8" hidden="false" customHeight="false" outlineLevel="0" collapsed="false">
      <c r="I704" s="9"/>
    </row>
    <row r="705" customFormat="false" ht="13.8" hidden="false" customHeight="false" outlineLevel="0" collapsed="false">
      <c r="I705" s="9"/>
    </row>
    <row r="706" customFormat="false" ht="13.8" hidden="false" customHeight="false" outlineLevel="0" collapsed="false">
      <c r="I706" s="9"/>
    </row>
    <row r="707" customFormat="false" ht="13.8" hidden="false" customHeight="false" outlineLevel="0" collapsed="false">
      <c r="I707" s="9"/>
    </row>
    <row r="708" customFormat="false" ht="13.8" hidden="false" customHeight="false" outlineLevel="0" collapsed="false">
      <c r="I708" s="9"/>
    </row>
    <row r="709" customFormat="false" ht="13.8" hidden="false" customHeight="false" outlineLevel="0" collapsed="false">
      <c r="I709" s="9"/>
    </row>
    <row r="710" customFormat="false" ht="13.8" hidden="false" customHeight="false" outlineLevel="0" collapsed="false">
      <c r="I710" s="9"/>
    </row>
    <row r="711" customFormat="false" ht="13.8" hidden="false" customHeight="false" outlineLevel="0" collapsed="false">
      <c r="I711" s="9"/>
    </row>
    <row r="712" customFormat="false" ht="13.8" hidden="false" customHeight="false" outlineLevel="0" collapsed="false">
      <c r="I712" s="9"/>
    </row>
    <row r="713" customFormat="false" ht="13.8" hidden="false" customHeight="false" outlineLevel="0" collapsed="false">
      <c r="I713" s="9"/>
    </row>
    <row r="714" customFormat="false" ht="13.8" hidden="false" customHeight="false" outlineLevel="0" collapsed="false">
      <c r="I714" s="9"/>
    </row>
    <row r="715" customFormat="false" ht="13.8" hidden="false" customHeight="false" outlineLevel="0" collapsed="false">
      <c r="I715" s="9"/>
    </row>
    <row r="716" customFormat="false" ht="13.8" hidden="false" customHeight="false" outlineLevel="0" collapsed="false">
      <c r="I716" s="9"/>
    </row>
    <row r="717" customFormat="false" ht="13.8" hidden="false" customHeight="false" outlineLevel="0" collapsed="false">
      <c r="I717" s="9"/>
    </row>
    <row r="718" customFormat="false" ht="13.8" hidden="false" customHeight="false" outlineLevel="0" collapsed="false">
      <c r="I718" s="9"/>
    </row>
    <row r="719" customFormat="false" ht="13.8" hidden="false" customHeight="false" outlineLevel="0" collapsed="false">
      <c r="I719" s="9"/>
    </row>
    <row r="720" customFormat="false" ht="13.8" hidden="false" customHeight="false" outlineLevel="0" collapsed="false">
      <c r="I720" s="9"/>
    </row>
    <row r="721" customFormat="false" ht="13.8" hidden="false" customHeight="false" outlineLevel="0" collapsed="false">
      <c r="I721" s="9"/>
    </row>
    <row r="722" customFormat="false" ht="13.8" hidden="false" customHeight="false" outlineLevel="0" collapsed="false">
      <c r="I722" s="9"/>
    </row>
    <row r="723" customFormat="false" ht="13.8" hidden="false" customHeight="false" outlineLevel="0" collapsed="false">
      <c r="I723" s="9"/>
    </row>
    <row r="724" customFormat="false" ht="13.8" hidden="false" customHeight="false" outlineLevel="0" collapsed="false">
      <c r="I724" s="9"/>
    </row>
    <row r="725" customFormat="false" ht="13.8" hidden="false" customHeight="false" outlineLevel="0" collapsed="false">
      <c r="I725" s="9"/>
    </row>
    <row r="726" customFormat="false" ht="13.8" hidden="false" customHeight="false" outlineLevel="0" collapsed="false">
      <c r="I726" s="9"/>
    </row>
    <row r="727" customFormat="false" ht="13.8" hidden="false" customHeight="false" outlineLevel="0" collapsed="false">
      <c r="I727" s="9"/>
    </row>
    <row r="728" customFormat="false" ht="13.8" hidden="false" customHeight="false" outlineLevel="0" collapsed="false">
      <c r="I728" s="9"/>
    </row>
    <row r="729" customFormat="false" ht="13.8" hidden="false" customHeight="false" outlineLevel="0" collapsed="false">
      <c r="I729" s="9"/>
    </row>
    <row r="730" customFormat="false" ht="13.8" hidden="false" customHeight="false" outlineLevel="0" collapsed="false">
      <c r="I730" s="9"/>
    </row>
    <row r="731" customFormat="false" ht="13.8" hidden="false" customHeight="false" outlineLevel="0" collapsed="false">
      <c r="I731" s="9"/>
    </row>
    <row r="732" customFormat="false" ht="13.8" hidden="false" customHeight="false" outlineLevel="0" collapsed="false">
      <c r="I732" s="9"/>
    </row>
    <row r="733" customFormat="false" ht="13.8" hidden="false" customHeight="false" outlineLevel="0" collapsed="false">
      <c r="I733" s="9"/>
    </row>
    <row r="734" customFormat="false" ht="13.8" hidden="false" customHeight="false" outlineLevel="0" collapsed="false">
      <c r="I734" s="9"/>
    </row>
    <row r="735" customFormat="false" ht="13.8" hidden="false" customHeight="false" outlineLevel="0" collapsed="false">
      <c r="I735" s="9"/>
    </row>
    <row r="736" customFormat="false" ht="13.8" hidden="false" customHeight="false" outlineLevel="0" collapsed="false">
      <c r="I736" s="9"/>
    </row>
    <row r="737" customFormat="false" ht="13.8" hidden="false" customHeight="false" outlineLevel="0" collapsed="false">
      <c r="I737" s="9"/>
    </row>
    <row r="738" customFormat="false" ht="13.8" hidden="false" customHeight="false" outlineLevel="0" collapsed="false">
      <c r="I738" s="9"/>
    </row>
    <row r="739" customFormat="false" ht="13.8" hidden="false" customHeight="false" outlineLevel="0" collapsed="false">
      <c r="I739" s="9"/>
    </row>
    <row r="740" customFormat="false" ht="13.8" hidden="false" customHeight="false" outlineLevel="0" collapsed="false">
      <c r="I740" s="9"/>
    </row>
    <row r="741" customFormat="false" ht="13.8" hidden="false" customHeight="false" outlineLevel="0" collapsed="false">
      <c r="I741" s="9"/>
    </row>
    <row r="742" customFormat="false" ht="13.8" hidden="false" customHeight="false" outlineLevel="0" collapsed="false">
      <c r="I742" s="9"/>
    </row>
    <row r="743" customFormat="false" ht="13.8" hidden="false" customHeight="false" outlineLevel="0" collapsed="false">
      <c r="I743" s="9"/>
    </row>
    <row r="744" customFormat="false" ht="13.8" hidden="false" customHeight="false" outlineLevel="0" collapsed="false">
      <c r="I744" s="9"/>
    </row>
    <row r="745" customFormat="false" ht="13.8" hidden="false" customHeight="false" outlineLevel="0" collapsed="false">
      <c r="I745" s="9"/>
    </row>
    <row r="746" customFormat="false" ht="13.8" hidden="false" customHeight="false" outlineLevel="0" collapsed="false">
      <c r="I746" s="9"/>
    </row>
    <row r="747" customFormat="false" ht="13.8" hidden="false" customHeight="false" outlineLevel="0" collapsed="false">
      <c r="I747" s="9"/>
    </row>
    <row r="748" customFormat="false" ht="13.8" hidden="false" customHeight="false" outlineLevel="0" collapsed="false">
      <c r="I748" s="9"/>
    </row>
    <row r="749" customFormat="false" ht="13.8" hidden="false" customHeight="false" outlineLevel="0" collapsed="false">
      <c r="I749" s="9"/>
    </row>
    <row r="750" customFormat="false" ht="13.8" hidden="false" customHeight="false" outlineLevel="0" collapsed="false">
      <c r="I750" s="9"/>
    </row>
    <row r="751" customFormat="false" ht="13.8" hidden="false" customHeight="false" outlineLevel="0" collapsed="false">
      <c r="I751" s="9"/>
    </row>
    <row r="752" customFormat="false" ht="13.8" hidden="false" customHeight="false" outlineLevel="0" collapsed="false">
      <c r="I752" s="9"/>
    </row>
    <row r="753" customFormat="false" ht="13.8" hidden="false" customHeight="false" outlineLevel="0" collapsed="false">
      <c r="I753" s="9"/>
    </row>
    <row r="754" customFormat="false" ht="13.8" hidden="false" customHeight="false" outlineLevel="0" collapsed="false">
      <c r="I754" s="9"/>
    </row>
    <row r="755" customFormat="false" ht="13.8" hidden="false" customHeight="false" outlineLevel="0" collapsed="false">
      <c r="I755" s="9"/>
    </row>
    <row r="756" customFormat="false" ht="13.8" hidden="false" customHeight="false" outlineLevel="0" collapsed="false">
      <c r="I756" s="9"/>
    </row>
    <row r="757" customFormat="false" ht="13.8" hidden="false" customHeight="false" outlineLevel="0" collapsed="false">
      <c r="I757" s="9"/>
    </row>
    <row r="758" customFormat="false" ht="13.8" hidden="false" customHeight="false" outlineLevel="0" collapsed="false">
      <c r="I758" s="9"/>
    </row>
    <row r="759" customFormat="false" ht="13.8" hidden="false" customHeight="false" outlineLevel="0" collapsed="false">
      <c r="I759" s="9"/>
    </row>
    <row r="760" customFormat="false" ht="13.8" hidden="false" customHeight="false" outlineLevel="0" collapsed="false">
      <c r="I760" s="9"/>
    </row>
    <row r="761" customFormat="false" ht="13.8" hidden="false" customHeight="false" outlineLevel="0" collapsed="false">
      <c r="I761" s="9"/>
    </row>
    <row r="762" customFormat="false" ht="13.8" hidden="false" customHeight="false" outlineLevel="0" collapsed="false">
      <c r="I762" s="9"/>
    </row>
    <row r="763" customFormat="false" ht="13.8" hidden="false" customHeight="false" outlineLevel="0" collapsed="false">
      <c r="I763" s="9"/>
    </row>
    <row r="764" customFormat="false" ht="13.8" hidden="false" customHeight="false" outlineLevel="0" collapsed="false">
      <c r="I764" s="9"/>
    </row>
    <row r="765" customFormat="false" ht="13.8" hidden="false" customHeight="false" outlineLevel="0" collapsed="false">
      <c r="I765" s="9"/>
    </row>
    <row r="766" customFormat="false" ht="13.8" hidden="false" customHeight="false" outlineLevel="0" collapsed="false">
      <c r="I766" s="9"/>
    </row>
    <row r="767" customFormat="false" ht="13.8" hidden="false" customHeight="false" outlineLevel="0" collapsed="false">
      <c r="I767" s="9"/>
    </row>
    <row r="768" customFormat="false" ht="13.8" hidden="false" customHeight="false" outlineLevel="0" collapsed="false">
      <c r="I768" s="9"/>
    </row>
    <row r="769" customFormat="false" ht="13.8" hidden="false" customHeight="false" outlineLevel="0" collapsed="false">
      <c r="I769" s="9"/>
    </row>
    <row r="770" customFormat="false" ht="13.8" hidden="false" customHeight="false" outlineLevel="0" collapsed="false">
      <c r="I770" s="9"/>
    </row>
    <row r="771" customFormat="false" ht="13.8" hidden="false" customHeight="false" outlineLevel="0" collapsed="false">
      <c r="I771" s="9"/>
    </row>
    <row r="772" customFormat="false" ht="13.8" hidden="false" customHeight="false" outlineLevel="0" collapsed="false">
      <c r="I772" s="9"/>
    </row>
    <row r="773" customFormat="false" ht="13.8" hidden="false" customHeight="false" outlineLevel="0" collapsed="false">
      <c r="I773" s="9"/>
    </row>
    <row r="774" customFormat="false" ht="13.8" hidden="false" customHeight="false" outlineLevel="0" collapsed="false">
      <c r="I774" s="9"/>
    </row>
    <row r="775" customFormat="false" ht="13.8" hidden="false" customHeight="false" outlineLevel="0" collapsed="false">
      <c r="I775" s="9"/>
    </row>
    <row r="776" customFormat="false" ht="13.8" hidden="false" customHeight="false" outlineLevel="0" collapsed="false">
      <c r="I776" s="9"/>
    </row>
    <row r="777" customFormat="false" ht="13.8" hidden="false" customHeight="false" outlineLevel="0" collapsed="false">
      <c r="I777" s="9"/>
    </row>
    <row r="778" customFormat="false" ht="13.8" hidden="false" customHeight="false" outlineLevel="0" collapsed="false">
      <c r="I778" s="9"/>
    </row>
    <row r="779" customFormat="false" ht="13.8" hidden="false" customHeight="false" outlineLevel="0" collapsed="false">
      <c r="I779" s="9"/>
    </row>
    <row r="780" customFormat="false" ht="13.8" hidden="false" customHeight="false" outlineLevel="0" collapsed="false">
      <c r="I780" s="9"/>
    </row>
    <row r="781" customFormat="false" ht="13.8" hidden="false" customHeight="false" outlineLevel="0" collapsed="false">
      <c r="I781" s="9"/>
    </row>
    <row r="782" customFormat="false" ht="13.8" hidden="false" customHeight="false" outlineLevel="0" collapsed="false">
      <c r="I782" s="9"/>
    </row>
    <row r="783" customFormat="false" ht="13.8" hidden="false" customHeight="false" outlineLevel="0" collapsed="false">
      <c r="I783" s="9"/>
    </row>
    <row r="784" customFormat="false" ht="13.8" hidden="false" customHeight="false" outlineLevel="0" collapsed="false">
      <c r="I784" s="9"/>
    </row>
    <row r="785" customFormat="false" ht="13.8" hidden="false" customHeight="false" outlineLevel="0" collapsed="false">
      <c r="I785" s="9"/>
    </row>
    <row r="786" customFormat="false" ht="13.8" hidden="false" customHeight="false" outlineLevel="0" collapsed="false">
      <c r="I786" s="9"/>
    </row>
    <row r="787" customFormat="false" ht="13.8" hidden="false" customHeight="false" outlineLevel="0" collapsed="false">
      <c r="I787" s="9"/>
    </row>
    <row r="788" customFormat="false" ht="13.8" hidden="false" customHeight="false" outlineLevel="0" collapsed="false">
      <c r="I788" s="9"/>
    </row>
    <row r="789" customFormat="false" ht="13.8" hidden="false" customHeight="false" outlineLevel="0" collapsed="false">
      <c r="I789" s="9"/>
    </row>
    <row r="790" customFormat="false" ht="13.8" hidden="false" customHeight="false" outlineLevel="0" collapsed="false">
      <c r="I790" s="9"/>
    </row>
    <row r="791" customFormat="false" ht="13.8" hidden="false" customHeight="false" outlineLevel="0" collapsed="false">
      <c r="I791" s="9"/>
    </row>
    <row r="792" customFormat="false" ht="13.8" hidden="false" customHeight="false" outlineLevel="0" collapsed="false">
      <c r="I792" s="9"/>
    </row>
    <row r="793" customFormat="false" ht="13.8" hidden="false" customHeight="false" outlineLevel="0" collapsed="false">
      <c r="I793" s="9"/>
    </row>
    <row r="794" customFormat="false" ht="13.8" hidden="false" customHeight="false" outlineLevel="0" collapsed="false">
      <c r="I794" s="9"/>
    </row>
    <row r="795" customFormat="false" ht="13.8" hidden="false" customHeight="false" outlineLevel="0" collapsed="false">
      <c r="I795" s="9"/>
    </row>
    <row r="796" customFormat="false" ht="13.8" hidden="false" customHeight="false" outlineLevel="0" collapsed="false">
      <c r="I796" s="9"/>
    </row>
    <row r="797" customFormat="false" ht="13.8" hidden="false" customHeight="false" outlineLevel="0" collapsed="false">
      <c r="I797" s="9"/>
    </row>
    <row r="798" customFormat="false" ht="13.8" hidden="false" customHeight="false" outlineLevel="0" collapsed="false">
      <c r="I798" s="9"/>
    </row>
    <row r="799" customFormat="false" ht="13.8" hidden="false" customHeight="false" outlineLevel="0" collapsed="false">
      <c r="I799" s="9"/>
    </row>
    <row r="800" customFormat="false" ht="13.8" hidden="false" customHeight="false" outlineLevel="0" collapsed="false">
      <c r="I800" s="9"/>
    </row>
    <row r="801" customFormat="false" ht="13.8" hidden="false" customHeight="false" outlineLevel="0" collapsed="false">
      <c r="I801" s="9"/>
    </row>
    <row r="802" customFormat="false" ht="13.8" hidden="false" customHeight="false" outlineLevel="0" collapsed="false">
      <c r="I802" s="9"/>
    </row>
    <row r="803" customFormat="false" ht="13.8" hidden="false" customHeight="false" outlineLevel="0" collapsed="false">
      <c r="I803" s="9"/>
    </row>
    <row r="804" customFormat="false" ht="13.8" hidden="false" customHeight="false" outlineLevel="0" collapsed="false">
      <c r="I804" s="9"/>
    </row>
    <row r="805" customFormat="false" ht="13.8" hidden="false" customHeight="false" outlineLevel="0" collapsed="false">
      <c r="I805" s="9"/>
    </row>
    <row r="806" customFormat="false" ht="13.8" hidden="false" customHeight="false" outlineLevel="0" collapsed="false">
      <c r="I806" s="9"/>
    </row>
    <row r="807" customFormat="false" ht="13.8" hidden="false" customHeight="false" outlineLevel="0" collapsed="false">
      <c r="I807" s="9"/>
    </row>
    <row r="808" customFormat="false" ht="13.8" hidden="false" customHeight="false" outlineLevel="0" collapsed="false">
      <c r="I808" s="9"/>
    </row>
    <row r="809" customFormat="false" ht="13.8" hidden="false" customHeight="false" outlineLevel="0" collapsed="false">
      <c r="I809" s="9"/>
    </row>
    <row r="810" customFormat="false" ht="13.8" hidden="false" customHeight="false" outlineLevel="0" collapsed="false">
      <c r="I810" s="9"/>
    </row>
    <row r="811" customFormat="false" ht="13.8" hidden="false" customHeight="false" outlineLevel="0" collapsed="false">
      <c r="I811" s="9"/>
    </row>
    <row r="812" customFormat="false" ht="13.8" hidden="false" customHeight="false" outlineLevel="0" collapsed="false">
      <c r="I812" s="9"/>
    </row>
    <row r="813" customFormat="false" ht="13.8" hidden="false" customHeight="false" outlineLevel="0" collapsed="false">
      <c r="I813" s="9"/>
    </row>
    <row r="814" customFormat="false" ht="13.8" hidden="false" customHeight="false" outlineLevel="0" collapsed="false">
      <c r="I814" s="9"/>
    </row>
    <row r="815" customFormat="false" ht="13.8" hidden="false" customHeight="false" outlineLevel="0" collapsed="false">
      <c r="I815" s="9"/>
    </row>
    <row r="816" customFormat="false" ht="13.8" hidden="false" customHeight="false" outlineLevel="0" collapsed="false">
      <c r="I816" s="9"/>
    </row>
    <row r="817" customFormat="false" ht="13.8" hidden="false" customHeight="false" outlineLevel="0" collapsed="false">
      <c r="I817" s="9"/>
    </row>
    <row r="818" customFormat="false" ht="13.8" hidden="false" customHeight="false" outlineLevel="0" collapsed="false">
      <c r="I818" s="9"/>
    </row>
    <row r="819" customFormat="false" ht="13.8" hidden="false" customHeight="false" outlineLevel="0" collapsed="false">
      <c r="I819" s="9"/>
    </row>
    <row r="820" customFormat="false" ht="13.8" hidden="false" customHeight="false" outlineLevel="0" collapsed="false">
      <c r="I820" s="9"/>
    </row>
    <row r="821" customFormat="false" ht="13.8" hidden="false" customHeight="false" outlineLevel="0" collapsed="false">
      <c r="I821" s="9"/>
    </row>
    <row r="822" customFormat="false" ht="13.8" hidden="false" customHeight="false" outlineLevel="0" collapsed="false">
      <c r="I822" s="9"/>
    </row>
    <row r="823" customFormat="false" ht="13.8" hidden="false" customHeight="false" outlineLevel="0" collapsed="false">
      <c r="I823" s="9"/>
    </row>
    <row r="824" customFormat="false" ht="13.8" hidden="false" customHeight="false" outlineLevel="0" collapsed="false">
      <c r="I824" s="9"/>
    </row>
    <row r="825" customFormat="false" ht="13.8" hidden="false" customHeight="false" outlineLevel="0" collapsed="false">
      <c r="I825" s="9"/>
    </row>
    <row r="826" customFormat="false" ht="13.8" hidden="false" customHeight="false" outlineLevel="0" collapsed="false">
      <c r="I826" s="9"/>
    </row>
    <row r="827" customFormat="false" ht="13.8" hidden="false" customHeight="false" outlineLevel="0" collapsed="false">
      <c r="I827" s="9"/>
    </row>
    <row r="828" customFormat="false" ht="13.8" hidden="false" customHeight="false" outlineLevel="0" collapsed="false">
      <c r="I828" s="9"/>
    </row>
    <row r="829" customFormat="false" ht="13.8" hidden="false" customHeight="false" outlineLevel="0" collapsed="false">
      <c r="I829" s="9"/>
    </row>
    <row r="830" customFormat="false" ht="13.8" hidden="false" customHeight="false" outlineLevel="0" collapsed="false">
      <c r="I830" s="9"/>
    </row>
    <row r="831" customFormat="false" ht="13.8" hidden="false" customHeight="false" outlineLevel="0" collapsed="false">
      <c r="I831" s="9"/>
    </row>
    <row r="832" customFormat="false" ht="13.8" hidden="false" customHeight="false" outlineLevel="0" collapsed="false">
      <c r="I832" s="9"/>
    </row>
    <row r="833" customFormat="false" ht="13.8" hidden="false" customHeight="false" outlineLevel="0" collapsed="false">
      <c r="I833" s="9"/>
    </row>
    <row r="834" customFormat="false" ht="13.8" hidden="false" customHeight="false" outlineLevel="0" collapsed="false">
      <c r="I834" s="9"/>
    </row>
    <row r="835" customFormat="false" ht="13.8" hidden="false" customHeight="false" outlineLevel="0" collapsed="false">
      <c r="I835" s="9"/>
    </row>
    <row r="836" customFormat="false" ht="13.8" hidden="false" customHeight="false" outlineLevel="0" collapsed="false">
      <c r="I836" s="9"/>
    </row>
    <row r="837" customFormat="false" ht="13.8" hidden="false" customHeight="false" outlineLevel="0" collapsed="false">
      <c r="I837" s="9"/>
    </row>
    <row r="838" customFormat="false" ht="13.8" hidden="false" customHeight="false" outlineLevel="0" collapsed="false">
      <c r="I838" s="9"/>
    </row>
    <row r="839" customFormat="false" ht="13.8" hidden="false" customHeight="false" outlineLevel="0" collapsed="false">
      <c r="I839" s="9"/>
    </row>
    <row r="840" customFormat="false" ht="13.8" hidden="false" customHeight="false" outlineLevel="0" collapsed="false">
      <c r="I840" s="9"/>
    </row>
    <row r="841" customFormat="false" ht="13.8" hidden="false" customHeight="false" outlineLevel="0" collapsed="false">
      <c r="I841" s="9"/>
    </row>
    <row r="842" customFormat="false" ht="13.8" hidden="false" customHeight="false" outlineLevel="0" collapsed="false">
      <c r="I842" s="9"/>
    </row>
    <row r="843" customFormat="false" ht="13.8" hidden="false" customHeight="false" outlineLevel="0" collapsed="false">
      <c r="I843" s="9"/>
    </row>
    <row r="844" customFormat="false" ht="13.8" hidden="false" customHeight="false" outlineLevel="0" collapsed="false">
      <c r="I844" s="9"/>
    </row>
    <row r="845" customFormat="false" ht="13.8" hidden="false" customHeight="false" outlineLevel="0" collapsed="false">
      <c r="I845" s="9"/>
    </row>
    <row r="846" customFormat="false" ht="13.8" hidden="false" customHeight="false" outlineLevel="0" collapsed="false">
      <c r="I846" s="9"/>
    </row>
    <row r="847" customFormat="false" ht="13.8" hidden="false" customHeight="false" outlineLevel="0" collapsed="false">
      <c r="I847" s="9"/>
    </row>
    <row r="848" customFormat="false" ht="13.8" hidden="false" customHeight="false" outlineLevel="0" collapsed="false">
      <c r="I848" s="9"/>
    </row>
    <row r="849" customFormat="false" ht="13.8" hidden="false" customHeight="false" outlineLevel="0" collapsed="false">
      <c r="I849" s="9"/>
    </row>
    <row r="850" customFormat="false" ht="13.8" hidden="false" customHeight="false" outlineLevel="0" collapsed="false">
      <c r="I850" s="9"/>
    </row>
    <row r="851" customFormat="false" ht="13.8" hidden="false" customHeight="false" outlineLevel="0" collapsed="false">
      <c r="I851" s="9"/>
    </row>
    <row r="852" customFormat="false" ht="13.8" hidden="false" customHeight="false" outlineLevel="0" collapsed="false">
      <c r="I852" s="9"/>
    </row>
    <row r="853" customFormat="false" ht="13.8" hidden="false" customHeight="false" outlineLevel="0" collapsed="false">
      <c r="I853" s="9"/>
    </row>
    <row r="854" customFormat="false" ht="13.8" hidden="false" customHeight="false" outlineLevel="0" collapsed="false">
      <c r="I854" s="9"/>
    </row>
    <row r="855" customFormat="false" ht="13.8" hidden="false" customHeight="false" outlineLevel="0" collapsed="false">
      <c r="I855" s="9"/>
    </row>
    <row r="856" customFormat="false" ht="13.8" hidden="false" customHeight="false" outlineLevel="0" collapsed="false">
      <c r="I856" s="9"/>
    </row>
    <row r="857" customFormat="false" ht="13.8" hidden="false" customHeight="false" outlineLevel="0" collapsed="false">
      <c r="I857" s="9"/>
    </row>
    <row r="858" customFormat="false" ht="13.8" hidden="false" customHeight="false" outlineLevel="0" collapsed="false">
      <c r="I858" s="9"/>
    </row>
    <row r="859" customFormat="false" ht="13.8" hidden="false" customHeight="false" outlineLevel="0" collapsed="false">
      <c r="I859" s="9"/>
    </row>
    <row r="860" customFormat="false" ht="13.8" hidden="false" customHeight="false" outlineLevel="0" collapsed="false">
      <c r="I860" s="9"/>
    </row>
    <row r="861" customFormat="false" ht="13.8" hidden="false" customHeight="false" outlineLevel="0" collapsed="false">
      <c r="I861" s="9"/>
    </row>
    <row r="862" customFormat="false" ht="13.8" hidden="false" customHeight="false" outlineLevel="0" collapsed="false">
      <c r="I862" s="9"/>
    </row>
    <row r="863" customFormat="false" ht="13.8" hidden="false" customHeight="false" outlineLevel="0" collapsed="false">
      <c r="I863" s="9"/>
    </row>
    <row r="864" customFormat="false" ht="13.8" hidden="false" customHeight="false" outlineLevel="0" collapsed="false">
      <c r="I864" s="9"/>
    </row>
    <row r="865" customFormat="false" ht="13.8" hidden="false" customHeight="false" outlineLevel="0" collapsed="false">
      <c r="I865" s="9"/>
    </row>
    <row r="866" customFormat="false" ht="13.8" hidden="false" customHeight="false" outlineLevel="0" collapsed="false">
      <c r="I866" s="9"/>
    </row>
    <row r="867" customFormat="false" ht="13.8" hidden="false" customHeight="false" outlineLevel="0" collapsed="false">
      <c r="I867" s="9"/>
    </row>
    <row r="868" customFormat="false" ht="13.8" hidden="false" customHeight="false" outlineLevel="0" collapsed="false">
      <c r="I868" s="9"/>
    </row>
    <row r="869" customFormat="false" ht="13.8" hidden="false" customHeight="false" outlineLevel="0" collapsed="false">
      <c r="I869" s="9"/>
    </row>
    <row r="870" customFormat="false" ht="13.8" hidden="false" customHeight="false" outlineLevel="0" collapsed="false">
      <c r="I870" s="9"/>
    </row>
    <row r="871" customFormat="false" ht="13.8" hidden="false" customHeight="false" outlineLevel="0" collapsed="false">
      <c r="I871" s="9"/>
    </row>
    <row r="872" customFormat="false" ht="13.8" hidden="false" customHeight="false" outlineLevel="0" collapsed="false">
      <c r="I872" s="9"/>
    </row>
    <row r="873" customFormat="false" ht="13.8" hidden="false" customHeight="false" outlineLevel="0" collapsed="false">
      <c r="I873" s="9"/>
    </row>
    <row r="874" customFormat="false" ht="13.8" hidden="false" customHeight="false" outlineLevel="0" collapsed="false">
      <c r="I874" s="9"/>
    </row>
    <row r="875" customFormat="false" ht="13.8" hidden="false" customHeight="false" outlineLevel="0" collapsed="false">
      <c r="I875" s="9"/>
    </row>
    <row r="876" customFormat="false" ht="13.8" hidden="false" customHeight="false" outlineLevel="0" collapsed="false">
      <c r="I876" s="9"/>
    </row>
    <row r="877" customFormat="false" ht="13.8" hidden="false" customHeight="false" outlineLevel="0" collapsed="false">
      <c r="I877" s="9"/>
    </row>
    <row r="878" customFormat="false" ht="13.8" hidden="false" customHeight="false" outlineLevel="0" collapsed="false">
      <c r="I878" s="9"/>
    </row>
    <row r="879" customFormat="false" ht="13.8" hidden="false" customHeight="false" outlineLevel="0" collapsed="false">
      <c r="I879" s="9"/>
    </row>
    <row r="880" customFormat="false" ht="13.8" hidden="false" customHeight="false" outlineLevel="0" collapsed="false">
      <c r="I880" s="9"/>
    </row>
    <row r="881" customFormat="false" ht="13.8" hidden="false" customHeight="false" outlineLevel="0" collapsed="false">
      <c r="I881" s="9"/>
    </row>
    <row r="882" customFormat="false" ht="13.8" hidden="false" customHeight="false" outlineLevel="0" collapsed="false">
      <c r="I882" s="9"/>
    </row>
    <row r="883" customFormat="false" ht="13.8" hidden="false" customHeight="false" outlineLevel="0" collapsed="false">
      <c r="I883" s="9"/>
    </row>
    <row r="884" customFormat="false" ht="13.8" hidden="false" customHeight="false" outlineLevel="0" collapsed="false">
      <c r="I884" s="9"/>
    </row>
    <row r="885" customFormat="false" ht="13.8" hidden="false" customHeight="false" outlineLevel="0" collapsed="false">
      <c r="I885" s="9"/>
    </row>
    <row r="886" customFormat="false" ht="13.8" hidden="false" customHeight="false" outlineLevel="0" collapsed="false">
      <c r="I886" s="9"/>
    </row>
    <row r="887" customFormat="false" ht="13.8" hidden="false" customHeight="false" outlineLevel="0" collapsed="false">
      <c r="I887" s="9"/>
    </row>
    <row r="888" customFormat="false" ht="13.8" hidden="false" customHeight="false" outlineLevel="0" collapsed="false">
      <c r="I888" s="9"/>
    </row>
    <row r="889" customFormat="false" ht="13.8" hidden="false" customHeight="false" outlineLevel="0" collapsed="false">
      <c r="I889" s="9"/>
    </row>
    <row r="890" customFormat="false" ht="13.8" hidden="false" customHeight="false" outlineLevel="0" collapsed="false">
      <c r="I890" s="9"/>
    </row>
    <row r="891" customFormat="false" ht="13.8" hidden="false" customHeight="false" outlineLevel="0" collapsed="false">
      <c r="I891" s="9"/>
    </row>
    <row r="892" customFormat="false" ht="13.8" hidden="false" customHeight="false" outlineLevel="0" collapsed="false">
      <c r="I892" s="9"/>
    </row>
    <row r="893" customFormat="false" ht="13.8" hidden="false" customHeight="false" outlineLevel="0" collapsed="false">
      <c r="I893" s="9"/>
    </row>
    <row r="894" customFormat="false" ht="13.8" hidden="false" customHeight="false" outlineLevel="0" collapsed="false">
      <c r="I894" s="9"/>
    </row>
    <row r="895" customFormat="false" ht="13.8" hidden="false" customHeight="false" outlineLevel="0" collapsed="false">
      <c r="I895" s="9"/>
    </row>
    <row r="896" customFormat="false" ht="13.8" hidden="false" customHeight="false" outlineLevel="0" collapsed="false">
      <c r="I896" s="9"/>
    </row>
    <row r="897" customFormat="false" ht="13.8" hidden="false" customHeight="false" outlineLevel="0" collapsed="false">
      <c r="I897" s="9"/>
    </row>
    <row r="898" customFormat="false" ht="13.8" hidden="false" customHeight="false" outlineLevel="0" collapsed="false">
      <c r="I898" s="9"/>
    </row>
    <row r="899" customFormat="false" ht="13.8" hidden="false" customHeight="false" outlineLevel="0" collapsed="false">
      <c r="I899" s="9"/>
    </row>
    <row r="900" customFormat="false" ht="13.8" hidden="false" customHeight="false" outlineLevel="0" collapsed="false">
      <c r="I900" s="9"/>
    </row>
    <row r="901" customFormat="false" ht="13.8" hidden="false" customHeight="false" outlineLevel="0" collapsed="false">
      <c r="I901" s="9"/>
    </row>
    <row r="902" customFormat="false" ht="13.8" hidden="false" customHeight="false" outlineLevel="0" collapsed="false">
      <c r="I902" s="9"/>
    </row>
    <row r="903" customFormat="false" ht="13.8" hidden="false" customHeight="false" outlineLevel="0" collapsed="false">
      <c r="I903" s="9"/>
    </row>
    <row r="904" customFormat="false" ht="13.8" hidden="false" customHeight="false" outlineLevel="0" collapsed="false">
      <c r="I904" s="9"/>
    </row>
    <row r="905" customFormat="false" ht="13.8" hidden="false" customHeight="false" outlineLevel="0" collapsed="false">
      <c r="I905" s="9"/>
    </row>
    <row r="906" customFormat="false" ht="13.8" hidden="false" customHeight="false" outlineLevel="0" collapsed="false">
      <c r="I906" s="9"/>
    </row>
    <row r="907" customFormat="false" ht="13.8" hidden="false" customHeight="false" outlineLevel="0" collapsed="false">
      <c r="I907" s="9"/>
    </row>
    <row r="908" customFormat="false" ht="13.8" hidden="false" customHeight="false" outlineLevel="0" collapsed="false">
      <c r="I908" s="9"/>
    </row>
    <row r="909" customFormat="false" ht="13.8" hidden="false" customHeight="false" outlineLevel="0" collapsed="false">
      <c r="I909" s="9"/>
    </row>
    <row r="910" customFormat="false" ht="13.8" hidden="false" customHeight="false" outlineLevel="0" collapsed="false">
      <c r="I910" s="9"/>
    </row>
    <row r="911" customFormat="false" ht="13.8" hidden="false" customHeight="false" outlineLevel="0" collapsed="false">
      <c r="I911" s="9"/>
    </row>
    <row r="912" customFormat="false" ht="13.8" hidden="false" customHeight="false" outlineLevel="0" collapsed="false">
      <c r="I912" s="9"/>
    </row>
    <row r="913" customFormat="false" ht="13.8" hidden="false" customHeight="false" outlineLevel="0" collapsed="false">
      <c r="I913" s="9"/>
    </row>
    <row r="914" customFormat="false" ht="13.8" hidden="false" customHeight="false" outlineLevel="0" collapsed="false">
      <c r="I914" s="9"/>
    </row>
    <row r="915" customFormat="false" ht="13.8" hidden="false" customHeight="false" outlineLevel="0" collapsed="false">
      <c r="I915" s="9"/>
    </row>
    <row r="916" customFormat="false" ht="13.8" hidden="false" customHeight="false" outlineLevel="0" collapsed="false">
      <c r="I916" s="9"/>
    </row>
    <row r="917" customFormat="false" ht="13.8" hidden="false" customHeight="false" outlineLevel="0" collapsed="false">
      <c r="I917" s="9"/>
    </row>
    <row r="918" customFormat="false" ht="13.8" hidden="false" customHeight="false" outlineLevel="0" collapsed="false">
      <c r="I918" s="9"/>
    </row>
    <row r="919" customFormat="false" ht="13.8" hidden="false" customHeight="false" outlineLevel="0" collapsed="false">
      <c r="I919" s="9"/>
    </row>
    <row r="920" customFormat="false" ht="13.8" hidden="false" customHeight="false" outlineLevel="0" collapsed="false">
      <c r="I920" s="9"/>
    </row>
    <row r="921" customFormat="false" ht="13.8" hidden="false" customHeight="false" outlineLevel="0" collapsed="false">
      <c r="I921" s="9"/>
    </row>
    <row r="922" customFormat="false" ht="13.8" hidden="false" customHeight="false" outlineLevel="0" collapsed="false">
      <c r="I922" s="9"/>
    </row>
    <row r="923" customFormat="false" ht="13.8" hidden="false" customHeight="false" outlineLevel="0" collapsed="false">
      <c r="I923" s="9"/>
    </row>
    <row r="924" customFormat="false" ht="13.8" hidden="false" customHeight="false" outlineLevel="0" collapsed="false">
      <c r="I924" s="9"/>
    </row>
    <row r="925" customFormat="false" ht="13.8" hidden="false" customHeight="false" outlineLevel="0" collapsed="false">
      <c r="I925" s="9"/>
    </row>
    <row r="926" customFormat="false" ht="13.8" hidden="false" customHeight="false" outlineLevel="0" collapsed="false">
      <c r="I926" s="9"/>
    </row>
    <row r="927" customFormat="false" ht="13.8" hidden="false" customHeight="false" outlineLevel="0" collapsed="false">
      <c r="I927" s="9"/>
    </row>
    <row r="928" customFormat="false" ht="13.8" hidden="false" customHeight="false" outlineLevel="0" collapsed="false">
      <c r="I928" s="9"/>
    </row>
    <row r="929" customFormat="false" ht="13.8" hidden="false" customHeight="false" outlineLevel="0" collapsed="false">
      <c r="I929" s="9"/>
    </row>
    <row r="930" customFormat="false" ht="13.8" hidden="false" customHeight="false" outlineLevel="0" collapsed="false">
      <c r="I930" s="9"/>
    </row>
    <row r="931" customFormat="false" ht="13.8" hidden="false" customHeight="false" outlineLevel="0" collapsed="false">
      <c r="I931" s="9"/>
    </row>
    <row r="932" customFormat="false" ht="13.8" hidden="false" customHeight="false" outlineLevel="0" collapsed="false">
      <c r="I932" s="9"/>
    </row>
    <row r="933" customFormat="false" ht="13.8" hidden="false" customHeight="false" outlineLevel="0" collapsed="false">
      <c r="I933" s="9"/>
    </row>
    <row r="934" customFormat="false" ht="13.8" hidden="false" customHeight="false" outlineLevel="0" collapsed="false">
      <c r="I934" s="9"/>
    </row>
    <row r="935" customFormat="false" ht="13.8" hidden="false" customHeight="false" outlineLevel="0" collapsed="false">
      <c r="I935" s="9"/>
    </row>
    <row r="936" customFormat="false" ht="13.8" hidden="false" customHeight="false" outlineLevel="0" collapsed="false">
      <c r="I936" s="9"/>
    </row>
    <row r="937" customFormat="false" ht="13.8" hidden="false" customHeight="false" outlineLevel="0" collapsed="false">
      <c r="I937" s="9"/>
    </row>
    <row r="938" customFormat="false" ht="13.8" hidden="false" customHeight="false" outlineLevel="0" collapsed="false">
      <c r="I938" s="9"/>
    </row>
    <row r="939" customFormat="false" ht="13.8" hidden="false" customHeight="false" outlineLevel="0" collapsed="false">
      <c r="I939" s="9"/>
    </row>
    <row r="940" customFormat="false" ht="13.8" hidden="false" customHeight="false" outlineLevel="0" collapsed="false">
      <c r="I940" s="9"/>
    </row>
    <row r="941" customFormat="false" ht="13.8" hidden="false" customHeight="false" outlineLevel="0" collapsed="false">
      <c r="I941" s="9"/>
    </row>
    <row r="942" customFormat="false" ht="13.8" hidden="false" customHeight="false" outlineLevel="0" collapsed="false">
      <c r="I942" s="9"/>
    </row>
    <row r="943" customFormat="false" ht="13.8" hidden="false" customHeight="false" outlineLevel="0" collapsed="false">
      <c r="I943" s="9"/>
    </row>
    <row r="944" customFormat="false" ht="13.8" hidden="false" customHeight="false" outlineLevel="0" collapsed="false">
      <c r="I944" s="9"/>
    </row>
    <row r="945" customFormat="false" ht="13.8" hidden="false" customHeight="false" outlineLevel="0" collapsed="false">
      <c r="I945" s="9"/>
    </row>
    <row r="946" customFormat="false" ht="13.8" hidden="false" customHeight="false" outlineLevel="0" collapsed="false">
      <c r="I946" s="9"/>
    </row>
    <row r="947" customFormat="false" ht="13.8" hidden="false" customHeight="false" outlineLevel="0" collapsed="false">
      <c r="I947" s="9"/>
    </row>
    <row r="948" customFormat="false" ht="13.8" hidden="false" customHeight="false" outlineLevel="0" collapsed="false">
      <c r="I948" s="9"/>
    </row>
    <row r="949" customFormat="false" ht="13.8" hidden="false" customHeight="false" outlineLevel="0" collapsed="false">
      <c r="I949" s="9"/>
    </row>
    <row r="950" customFormat="false" ht="13.8" hidden="false" customHeight="false" outlineLevel="0" collapsed="false">
      <c r="I950" s="9"/>
    </row>
    <row r="951" customFormat="false" ht="13.8" hidden="false" customHeight="false" outlineLevel="0" collapsed="false">
      <c r="I951" s="9"/>
    </row>
    <row r="952" customFormat="false" ht="13.8" hidden="false" customHeight="false" outlineLevel="0" collapsed="false">
      <c r="I952" s="9"/>
    </row>
    <row r="953" customFormat="false" ht="13.8" hidden="false" customHeight="false" outlineLevel="0" collapsed="false">
      <c r="I953" s="9"/>
    </row>
    <row r="954" customFormat="false" ht="13.8" hidden="false" customHeight="false" outlineLevel="0" collapsed="false">
      <c r="I954" s="9"/>
    </row>
    <row r="955" customFormat="false" ht="13.8" hidden="false" customHeight="false" outlineLevel="0" collapsed="false">
      <c r="I955" s="9"/>
    </row>
    <row r="956" customFormat="false" ht="13.8" hidden="false" customHeight="false" outlineLevel="0" collapsed="false">
      <c r="I956" s="9"/>
    </row>
    <row r="957" customFormat="false" ht="13.8" hidden="false" customHeight="false" outlineLevel="0" collapsed="false">
      <c r="I957" s="9"/>
    </row>
    <row r="958" customFormat="false" ht="13.8" hidden="false" customHeight="false" outlineLevel="0" collapsed="false">
      <c r="I958" s="9"/>
    </row>
    <row r="959" customFormat="false" ht="13.8" hidden="false" customHeight="false" outlineLevel="0" collapsed="false">
      <c r="I959" s="9"/>
    </row>
    <row r="960" customFormat="false" ht="13.8" hidden="false" customHeight="false" outlineLevel="0" collapsed="false">
      <c r="I960" s="9"/>
    </row>
    <row r="961" customFormat="false" ht="13.8" hidden="false" customHeight="false" outlineLevel="0" collapsed="false">
      <c r="I961" s="9"/>
    </row>
    <row r="962" customFormat="false" ht="13.8" hidden="false" customHeight="false" outlineLevel="0" collapsed="false">
      <c r="I962" s="9"/>
    </row>
    <row r="963" customFormat="false" ht="13.8" hidden="false" customHeight="false" outlineLevel="0" collapsed="false">
      <c r="I963" s="9"/>
    </row>
    <row r="964" customFormat="false" ht="13.8" hidden="false" customHeight="false" outlineLevel="0" collapsed="false">
      <c r="I964" s="9"/>
    </row>
    <row r="965" customFormat="false" ht="13.8" hidden="false" customHeight="false" outlineLevel="0" collapsed="false">
      <c r="I965" s="9"/>
    </row>
    <row r="966" customFormat="false" ht="13.8" hidden="false" customHeight="false" outlineLevel="0" collapsed="false">
      <c r="I966" s="9"/>
    </row>
    <row r="967" customFormat="false" ht="13.8" hidden="false" customHeight="false" outlineLevel="0" collapsed="false">
      <c r="I967" s="9"/>
    </row>
    <row r="968" customFormat="false" ht="13.8" hidden="false" customHeight="false" outlineLevel="0" collapsed="false">
      <c r="I968" s="9"/>
    </row>
    <row r="969" customFormat="false" ht="13.8" hidden="false" customHeight="false" outlineLevel="0" collapsed="false">
      <c r="I969" s="9"/>
    </row>
    <row r="970" customFormat="false" ht="13.8" hidden="false" customHeight="false" outlineLevel="0" collapsed="false">
      <c r="I970" s="9"/>
    </row>
    <row r="971" customFormat="false" ht="13.8" hidden="false" customHeight="false" outlineLevel="0" collapsed="false">
      <c r="I971" s="9"/>
    </row>
    <row r="972" customFormat="false" ht="13.8" hidden="false" customHeight="false" outlineLevel="0" collapsed="false">
      <c r="I972" s="9"/>
    </row>
    <row r="973" customFormat="false" ht="13.8" hidden="false" customHeight="false" outlineLevel="0" collapsed="false">
      <c r="I973" s="9"/>
    </row>
    <row r="974" customFormat="false" ht="13.8" hidden="false" customHeight="false" outlineLevel="0" collapsed="false">
      <c r="I974" s="9"/>
    </row>
    <row r="975" customFormat="false" ht="13.8" hidden="false" customHeight="false" outlineLevel="0" collapsed="false">
      <c r="I975" s="9"/>
    </row>
    <row r="976" customFormat="false" ht="13.8" hidden="false" customHeight="false" outlineLevel="0" collapsed="false">
      <c r="I976" s="9"/>
    </row>
    <row r="977" customFormat="false" ht="13.8" hidden="false" customHeight="false" outlineLevel="0" collapsed="false">
      <c r="I977" s="9"/>
    </row>
    <row r="978" customFormat="false" ht="13.8" hidden="false" customHeight="false" outlineLevel="0" collapsed="false">
      <c r="I978" s="9"/>
    </row>
    <row r="979" customFormat="false" ht="13.8" hidden="false" customHeight="false" outlineLevel="0" collapsed="false">
      <c r="I979" s="9"/>
    </row>
    <row r="980" customFormat="false" ht="13.8" hidden="false" customHeight="false" outlineLevel="0" collapsed="false">
      <c r="I980" s="9"/>
    </row>
    <row r="981" customFormat="false" ht="13.8" hidden="false" customHeight="false" outlineLevel="0" collapsed="false">
      <c r="I981" s="9"/>
    </row>
    <row r="982" customFormat="false" ht="13.8" hidden="false" customHeight="false" outlineLevel="0" collapsed="false">
      <c r="I982" s="9"/>
    </row>
    <row r="983" customFormat="false" ht="13.8" hidden="false" customHeight="false" outlineLevel="0" collapsed="false">
      <c r="I983" s="9"/>
    </row>
    <row r="984" customFormat="false" ht="13.8" hidden="false" customHeight="false" outlineLevel="0" collapsed="false">
      <c r="I984" s="9"/>
    </row>
    <row r="985" customFormat="false" ht="13.8" hidden="false" customHeight="false" outlineLevel="0" collapsed="false">
      <c r="I985" s="9"/>
    </row>
    <row r="986" customFormat="false" ht="13.8" hidden="false" customHeight="false" outlineLevel="0" collapsed="false">
      <c r="I986" s="9"/>
    </row>
    <row r="987" customFormat="false" ht="13.8" hidden="false" customHeight="false" outlineLevel="0" collapsed="false">
      <c r="I987" s="9"/>
    </row>
    <row r="988" customFormat="false" ht="13.8" hidden="false" customHeight="false" outlineLevel="0" collapsed="false">
      <c r="I988" s="9"/>
    </row>
    <row r="989" customFormat="false" ht="13.8" hidden="false" customHeight="false" outlineLevel="0" collapsed="false">
      <c r="I989" s="9"/>
    </row>
    <row r="990" customFormat="false" ht="13.8" hidden="false" customHeight="false" outlineLevel="0" collapsed="false">
      <c r="I990" s="9"/>
    </row>
    <row r="991" customFormat="false" ht="13.8" hidden="false" customHeight="false" outlineLevel="0" collapsed="false">
      <c r="I991" s="9"/>
    </row>
    <row r="992" customFormat="false" ht="13.8" hidden="false" customHeight="false" outlineLevel="0" collapsed="false">
      <c r="I992" s="9"/>
    </row>
    <row r="993" customFormat="false" ht="13.8" hidden="false" customHeight="false" outlineLevel="0" collapsed="false">
      <c r="I993" s="9"/>
    </row>
    <row r="994" customFormat="false" ht="13.8" hidden="false" customHeight="false" outlineLevel="0" collapsed="false">
      <c r="I994" s="9"/>
    </row>
    <row r="995" customFormat="false" ht="13.8" hidden="false" customHeight="false" outlineLevel="0" collapsed="false">
      <c r="I995" s="9"/>
    </row>
    <row r="996" customFormat="false" ht="13.8" hidden="false" customHeight="false" outlineLevel="0" collapsed="false">
      <c r="I996" s="9"/>
    </row>
    <row r="997" customFormat="false" ht="13.8" hidden="false" customHeight="false" outlineLevel="0" collapsed="false">
      <c r="I997" s="9"/>
    </row>
    <row r="998" customFormat="false" ht="13.8" hidden="false" customHeight="false" outlineLevel="0" collapsed="false">
      <c r="I998" s="9"/>
    </row>
    <row r="999" customFormat="false" ht="13.8" hidden="false" customHeight="false" outlineLevel="0" collapsed="false">
      <c r="I999" s="9"/>
    </row>
    <row r="1000" customFormat="false" ht="13.8" hidden="false" customHeight="false" outlineLevel="0" collapsed="false">
      <c r="I1000" s="9"/>
    </row>
    <row r="1001" customFormat="false" ht="13.8" hidden="false" customHeight="false" outlineLevel="0" collapsed="false">
      <c r="I1001" s="9"/>
    </row>
    <row r="1002" customFormat="false" ht="13.8" hidden="false" customHeight="false" outlineLevel="0" collapsed="false">
      <c r="I1002" s="9"/>
    </row>
    <row r="1003" customFormat="false" ht="13.8" hidden="false" customHeight="false" outlineLevel="0" collapsed="false">
      <c r="I1003" s="9"/>
    </row>
    <row r="1004" customFormat="false" ht="13.8" hidden="false" customHeight="false" outlineLevel="0" collapsed="false">
      <c r="I1004" s="9"/>
    </row>
    <row r="1005" customFormat="false" ht="13.8" hidden="false" customHeight="false" outlineLevel="0" collapsed="false">
      <c r="I1005" s="9"/>
    </row>
  </sheetData>
  <autoFilter ref="A1:J76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57" activeCellId="1" sqref="H76:J76 D57"/>
    </sheetView>
  </sheetViews>
  <sheetFormatPr defaultColWidth="12.6328125" defaultRowHeight="15.75" zeroHeight="false" outlineLevelRow="0" outlineLevelCol="0"/>
  <cols>
    <col collapsed="false" customWidth="false" hidden="true" outlineLevel="0" max="2" min="2" style="2" width="12.63"/>
    <col collapsed="false" customWidth="true" hidden="false" outlineLevel="0" max="3" min="3" style="2" width="28.88"/>
    <col collapsed="false" customWidth="true" hidden="false" outlineLevel="0" max="4" min="4" style="2" width="32.88"/>
    <col collapsed="false" customWidth="false" hidden="true" outlineLevel="0" max="10" min="6" style="2" width="12.63"/>
  </cols>
  <sheetData>
    <row r="1" customFormat="false" ht="15.75" hidden="false" customHeight="false" outlineLevel="0" collapsed="false">
      <c r="A1" s="22" t="s">
        <v>61</v>
      </c>
      <c r="B1" s="22" t="s">
        <v>62</v>
      </c>
      <c r="C1" s="22" t="s">
        <v>63</v>
      </c>
      <c r="D1" s="22" t="s">
        <v>64</v>
      </c>
      <c r="E1" s="22" t="s">
        <v>65</v>
      </c>
      <c r="F1" s="22" t="s">
        <v>66</v>
      </c>
      <c r="G1" s="22" t="s">
        <v>67</v>
      </c>
      <c r="H1" s="22" t="s">
        <v>68</v>
      </c>
      <c r="I1" s="22" t="s">
        <v>69</v>
      </c>
      <c r="J1" s="22" t="s">
        <v>70</v>
      </c>
      <c r="K1" s="22" t="s">
        <v>71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customFormat="false" ht="15.75" hidden="false" customHeight="false" outlineLevel="0" collapsed="false">
      <c r="A2" s="23" t="s">
        <v>72</v>
      </c>
      <c r="B2" s="23" t="s">
        <v>73</v>
      </c>
      <c r="C2" s="23" t="str">
        <f aca="false">IFERROR(__xludf.dummyfunction("Textjoin("" "",TRUE,split(B2,""\n"",FALSE))"),"Two Hand Deadlift")</f>
        <v>Two Hand Deadlift</v>
      </c>
      <c r="D2" s="23" t="str">
        <f aca="false">_xlfn.TEXTJOIN("|",TRUE(),A2,C2)</f>
        <v>KB-01|Two Hand Deadlift</v>
      </c>
      <c r="E2" s="23" t="str">
        <f aca="false">_xlfn.TEXTJOIN(", ",TRUE(),F2:I2)</f>
        <v>C&amp;P, Sw, Sq</v>
      </c>
      <c r="F2" s="23" t="s">
        <v>74</v>
      </c>
      <c r="G2" s="23" t="s">
        <v>75</v>
      </c>
      <c r="H2" s="23"/>
      <c r="I2" s="23" t="s">
        <v>76</v>
      </c>
      <c r="J2" s="23"/>
      <c r="K2" s="24" t="s">
        <v>77</v>
      </c>
    </row>
    <row r="3" customFormat="false" ht="15.75" hidden="false" customHeight="false" outlineLevel="0" collapsed="false">
      <c r="A3" s="23" t="s">
        <v>78</v>
      </c>
      <c r="B3" s="23" t="s">
        <v>79</v>
      </c>
      <c r="C3" s="23" t="str">
        <f aca="false">IFERROR(__xludf.dummyfunction("Textjoin("" "",TRUE,split(B3,""\n"",FALSE))"),"Two Hand Swing")</f>
        <v>Two Hand Swing</v>
      </c>
      <c r="D3" s="23" t="str">
        <f aca="false">_xlfn.TEXTJOIN("|",TRUE(),A3,C3)</f>
        <v>KB-02|Two Hand Swing</v>
      </c>
      <c r="E3" s="23" t="str">
        <f aca="false">_xlfn.TEXTJOIN(", ",TRUE(),F3:I3)</f>
        <v>C&amp;P, Sw</v>
      </c>
      <c r="F3" s="23" t="s">
        <v>74</v>
      </c>
      <c r="G3" s="23" t="s">
        <v>75</v>
      </c>
      <c r="H3" s="23"/>
      <c r="I3" s="23"/>
      <c r="J3" s="23"/>
      <c r="K3" s="24" t="s">
        <v>80</v>
      </c>
    </row>
    <row r="4" customFormat="false" ht="15.75" hidden="false" customHeight="false" outlineLevel="0" collapsed="false">
      <c r="A4" s="23" t="s">
        <v>81</v>
      </c>
      <c r="B4" s="23" t="s">
        <v>82</v>
      </c>
      <c r="C4" s="23" t="str">
        <f aca="false">IFERROR(__xludf.dummyfunction("Textjoin("" "",TRUE,split(B4,""\n"",FALSE))"),"Around the World")</f>
        <v>Around the World</v>
      </c>
      <c r="D4" s="23" t="str">
        <f aca="false">_xlfn.TEXTJOIN("|",TRUE(),A4,C4)</f>
        <v>KB-03|Around the World</v>
      </c>
      <c r="E4" s="23" t="str">
        <f aca="false">_xlfn.TEXTJOIN(", ",TRUE(),F4:I4)</f>
        <v/>
      </c>
      <c r="F4" s="23"/>
      <c r="G4" s="23"/>
      <c r="H4" s="23"/>
      <c r="I4" s="23"/>
      <c r="J4" s="23" t="s">
        <v>83</v>
      </c>
      <c r="K4" s="24" t="s">
        <v>84</v>
      </c>
    </row>
    <row r="5" customFormat="false" ht="15.75" hidden="false" customHeight="false" outlineLevel="0" collapsed="false">
      <c r="A5" s="23" t="s">
        <v>85</v>
      </c>
      <c r="B5" s="23" t="s">
        <v>86</v>
      </c>
      <c r="C5" s="23" t="str">
        <f aca="false">IFERROR(__xludf.dummyfunction("Textjoin("" "",TRUE,split(B5,""\n"",FALSE))"),"Halo")</f>
        <v>Halo</v>
      </c>
      <c r="D5" s="23" t="str">
        <f aca="false">_xlfn.TEXTJOIN("|",TRUE(),A5,C5)</f>
        <v>KB-04|Halo</v>
      </c>
      <c r="E5" s="23" t="str">
        <f aca="false">_xlfn.TEXTJOIN(", ",TRUE(),F5:I5)</f>
        <v/>
      </c>
      <c r="F5" s="23"/>
      <c r="G5" s="23"/>
      <c r="H5" s="23"/>
      <c r="I5" s="23"/>
      <c r="J5" s="23" t="s">
        <v>83</v>
      </c>
      <c r="K5" s="24" t="s">
        <v>87</v>
      </c>
    </row>
    <row r="6" customFormat="false" ht="15.75" hidden="false" customHeight="false" outlineLevel="0" collapsed="false">
      <c r="A6" s="23" t="s">
        <v>88</v>
      </c>
      <c r="B6" s="23" t="s">
        <v>89</v>
      </c>
      <c r="C6" s="23" t="str">
        <f aca="false">IFERROR(__xludf.dummyfunction("Textjoin("" "",TRUE,split(B6,""\n"",FALSE))"),"Around the World Front to Back")</f>
        <v>Around the World Front to Back</v>
      </c>
      <c r="D6" s="23" t="str">
        <f aca="false">_xlfn.TEXTJOIN("|",TRUE(),A6,C6)</f>
        <v>KB-05|Around the World Front to Back</v>
      </c>
      <c r="E6" s="23" t="str">
        <f aca="false">_xlfn.TEXTJOIN(", ",TRUE(),F6:I6)</f>
        <v/>
      </c>
      <c r="F6" s="23"/>
      <c r="G6" s="23"/>
      <c r="H6" s="23"/>
      <c r="I6" s="23"/>
      <c r="J6" s="23" t="s">
        <v>83</v>
      </c>
      <c r="K6" s="24" t="s">
        <v>90</v>
      </c>
    </row>
    <row r="7" customFormat="false" ht="15.75" hidden="false" customHeight="false" outlineLevel="0" collapsed="false">
      <c r="A7" s="23" t="s">
        <v>91</v>
      </c>
      <c r="B7" s="23" t="s">
        <v>92</v>
      </c>
      <c r="C7" s="23" t="str">
        <f aca="false">IFERROR(__xludf.dummyfunction("Textjoin("" "",TRUE,split(B7,""\n"",FALSE))"),"Around the World Back to Front")</f>
        <v>Around the World Back to Front</v>
      </c>
      <c r="D7" s="23" t="str">
        <f aca="false">_xlfn.TEXTJOIN("|",TRUE(),A7,C7)</f>
        <v>KB-06|Around the World Back to Front</v>
      </c>
      <c r="E7" s="23" t="str">
        <f aca="false">_xlfn.TEXTJOIN(", ",TRUE(),F7:I7)</f>
        <v/>
      </c>
      <c r="F7" s="23"/>
      <c r="G7" s="23"/>
      <c r="H7" s="23"/>
      <c r="I7" s="23"/>
      <c r="J7" s="23" t="s">
        <v>83</v>
      </c>
      <c r="K7" s="24" t="s">
        <v>93</v>
      </c>
    </row>
    <row r="8" customFormat="false" ht="15.75" hidden="false" customHeight="false" outlineLevel="0" collapsed="false">
      <c r="A8" s="23" t="s">
        <v>94</v>
      </c>
      <c r="B8" s="23" t="s">
        <v>95</v>
      </c>
      <c r="C8" s="23" t="str">
        <f aca="false">IFERROR(__xludf.dummyfunction("Textjoin("" "",TRUE,split(B8,""\n"",FALSE))"),"Alternating Halo")</f>
        <v>Alternating Halo</v>
      </c>
      <c r="D8" s="23" t="str">
        <f aca="false">_xlfn.TEXTJOIN("|",TRUE(),A8,C8)</f>
        <v>KB-07|Alternating Halo</v>
      </c>
      <c r="E8" s="23" t="str">
        <f aca="false">_xlfn.TEXTJOIN(", ",TRUE(),F8:I8)</f>
        <v/>
      </c>
      <c r="F8" s="23"/>
      <c r="G8" s="23"/>
      <c r="H8" s="23"/>
      <c r="I8" s="23"/>
      <c r="J8" s="23" t="s">
        <v>83</v>
      </c>
      <c r="K8" s="24" t="s">
        <v>96</v>
      </c>
    </row>
    <row r="9" customFormat="false" ht="15.75" hidden="false" customHeight="false" outlineLevel="0" collapsed="false">
      <c r="A9" s="23" t="s">
        <v>97</v>
      </c>
      <c r="B9" s="23" t="s">
        <v>98</v>
      </c>
      <c r="C9" s="23" t="str">
        <f aca="false">IFERROR(__xludf.dummyfunction("Textjoin("" "",TRUE,split(B9,""\n"",FALSE))"),"Two Hand Pickup One Hand Putdown")</f>
        <v>Two Hand Pickup One Hand Putdown</v>
      </c>
      <c r="D9" s="23" t="str">
        <f aca="false">_xlfn.TEXTJOIN("|",TRUE(),A9,C9)</f>
        <v>KB-08|Two Hand Pickup One Hand Putdown</v>
      </c>
      <c r="E9" s="23" t="str">
        <f aca="false">_xlfn.TEXTJOIN(", ",TRUE(),F9:I9)</f>
        <v>C&amp;P</v>
      </c>
      <c r="F9" s="23" t="s">
        <v>74</v>
      </c>
      <c r="G9" s="23"/>
      <c r="H9" s="23"/>
      <c r="I9" s="23"/>
      <c r="J9" s="23"/>
      <c r="K9" s="24" t="s">
        <v>99</v>
      </c>
    </row>
    <row r="10" customFormat="false" ht="15.75" hidden="false" customHeight="false" outlineLevel="0" collapsed="false">
      <c r="A10" s="23" t="s">
        <v>100</v>
      </c>
      <c r="B10" s="23" t="s">
        <v>101</v>
      </c>
      <c r="C10" s="23" t="str">
        <f aca="false">IFERROR(__xludf.dummyfunction("Textjoin("" "",TRUE,split(B10,""\n"",FALSE))"),"Single Arm Swing")</f>
        <v>Single Arm Swing</v>
      </c>
      <c r="D10" s="23" t="str">
        <f aca="false">_xlfn.TEXTJOIN("|",TRUE(),A10,C10)</f>
        <v>KB-09|Single Arm Swing</v>
      </c>
      <c r="E10" s="23" t="str">
        <f aca="false">_xlfn.TEXTJOIN(", ",TRUE(),F10:I10)</f>
        <v>C&amp;P, Sw</v>
      </c>
      <c r="F10" s="23" t="s">
        <v>74</v>
      </c>
      <c r="G10" s="23" t="s">
        <v>75</v>
      </c>
      <c r="H10" s="23"/>
      <c r="I10" s="23"/>
      <c r="J10" s="23"/>
      <c r="K10" s="24" t="s">
        <v>102</v>
      </c>
    </row>
    <row r="11" customFormat="false" ht="15.75" hidden="false" customHeight="false" outlineLevel="0" collapsed="false">
      <c r="A11" s="23" t="s">
        <v>103</v>
      </c>
      <c r="B11" s="23" t="s">
        <v>104</v>
      </c>
      <c r="C11" s="23" t="str">
        <f aca="false">IFERROR(__xludf.dummyfunction("Textjoin("" "",TRUE,split(B11,""\n"",FALSE))"),"Hand to Hand Transition")</f>
        <v>Hand to Hand Transition</v>
      </c>
      <c r="D11" s="23" t="str">
        <f aca="false">_xlfn.TEXTJOIN("|",TRUE(),A11,C11)</f>
        <v>KB-10|Hand to Hand Transition</v>
      </c>
      <c r="E11" s="23" t="str">
        <f aca="false">_xlfn.TEXTJOIN(", ",TRUE(),F11:I11)</f>
        <v>C&amp;P, Sw</v>
      </c>
      <c r="F11" s="23" t="s">
        <v>74</v>
      </c>
      <c r="G11" s="23" t="s">
        <v>75</v>
      </c>
      <c r="H11" s="23"/>
      <c r="I11" s="23"/>
      <c r="J11" s="23"/>
      <c r="K11" s="24" t="s">
        <v>105</v>
      </c>
    </row>
    <row r="12" customFormat="false" ht="15.75" hidden="false" customHeight="false" outlineLevel="0" collapsed="false">
      <c r="A12" s="23" t="s">
        <v>106</v>
      </c>
      <c r="B12" s="23" t="s">
        <v>107</v>
      </c>
      <c r="C12" s="23" t="str">
        <f aca="false">IFERROR(__xludf.dummyfunction("Textjoin("" "",TRUE,split(B12,""\n"",FALSE))"),"Two Hand Pickup Clean Putdown")</f>
        <v>Two Hand Pickup Clean Putdown</v>
      </c>
      <c r="D12" s="23" t="str">
        <f aca="false">_xlfn.TEXTJOIN("|",TRUE(),A12,C12)</f>
        <v>KB-11|Two Hand Pickup Clean Putdown</v>
      </c>
      <c r="E12" s="23" t="str">
        <f aca="false">_xlfn.TEXTJOIN(", ",TRUE(),F12:I12)</f>
        <v>C&amp;P</v>
      </c>
      <c r="F12" s="23" t="s">
        <v>74</v>
      </c>
      <c r="G12" s="23"/>
      <c r="H12" s="23"/>
      <c r="I12" s="23"/>
      <c r="J12" s="23"/>
      <c r="K12" s="24" t="s">
        <v>108</v>
      </c>
    </row>
    <row r="13" customFormat="false" ht="15.75" hidden="false" customHeight="false" outlineLevel="0" collapsed="false">
      <c r="A13" s="23" t="s">
        <v>109</v>
      </c>
      <c r="B13" s="23" t="s">
        <v>110</v>
      </c>
      <c r="C13" s="23" t="str">
        <f aca="false">IFERROR(__xludf.dummyfunction("Textjoin("" "",TRUE,split(B13,""\n"",FALSE))"),"Swing Clean")</f>
        <v>Swing Clean</v>
      </c>
      <c r="D13" s="23" t="str">
        <f aca="false">_xlfn.TEXTJOIN("|",TRUE(),A13,C13)</f>
        <v>KB-12|Swing Clean</v>
      </c>
      <c r="E13" s="23" t="str">
        <f aca="false">_xlfn.TEXTJOIN(", ",TRUE(),F13:I13)</f>
        <v>C&amp;P</v>
      </c>
      <c r="F13" s="23" t="s">
        <v>74</v>
      </c>
      <c r="G13" s="23"/>
      <c r="H13" s="23"/>
      <c r="I13" s="23"/>
      <c r="J13" s="23"/>
      <c r="K13" s="24" t="s">
        <v>111</v>
      </c>
    </row>
    <row r="14" customFormat="false" ht="15.75" hidden="false" customHeight="false" outlineLevel="0" collapsed="false">
      <c r="A14" s="23" t="s">
        <v>112</v>
      </c>
      <c r="B14" s="23" t="s">
        <v>113</v>
      </c>
      <c r="C14" s="23" t="str">
        <f aca="false">IFERROR(__xludf.dummyfunction("Textjoin("" "",TRUE,split(B14,""\n"",FALSE))"),"Clean with Hand Transition")</f>
        <v>Clean with Hand Transition</v>
      </c>
      <c r="D14" s="23" t="str">
        <f aca="false">_xlfn.TEXTJOIN("|",TRUE(),A14,C14)</f>
        <v>KB-13|Clean with Hand Transition</v>
      </c>
      <c r="E14" s="23" t="str">
        <f aca="false">_xlfn.TEXTJOIN(", ",TRUE(),F14:I14)</f>
        <v>C&amp;P</v>
      </c>
      <c r="F14" s="23" t="s">
        <v>74</v>
      </c>
      <c r="G14" s="23"/>
      <c r="H14" s="23"/>
      <c r="I14" s="23"/>
      <c r="J14" s="23"/>
      <c r="K14" s="24" t="s">
        <v>114</v>
      </c>
    </row>
    <row r="15" customFormat="false" ht="15.75" hidden="false" customHeight="false" outlineLevel="0" collapsed="false">
      <c r="A15" s="23" t="s">
        <v>115</v>
      </c>
      <c r="B15" s="23" t="s">
        <v>116</v>
      </c>
      <c r="C15" s="23" t="str">
        <f aca="false">IFERROR(__xludf.dummyfunction("Textjoin("" "",TRUE,split(B15,""\n"",FALSE))"),"Single Arm Overhead Press")</f>
        <v>Single Arm Overhead Press</v>
      </c>
      <c r="D15" s="23" t="str">
        <f aca="false">_xlfn.TEXTJOIN("|",TRUE(),A15,C15)</f>
        <v>KB-14|Single Arm Overhead Press</v>
      </c>
      <c r="E15" s="23" t="str">
        <f aca="false">_xlfn.TEXTJOIN(", ",TRUE(),F15:I15)</f>
        <v>C&amp;P</v>
      </c>
      <c r="F15" s="23" t="s">
        <v>74</v>
      </c>
      <c r="G15" s="23"/>
      <c r="H15" s="23"/>
      <c r="I15" s="23"/>
      <c r="J15" s="23"/>
      <c r="K15" s="24" t="s">
        <v>117</v>
      </c>
    </row>
    <row r="16" customFormat="false" ht="15.75" hidden="false" customHeight="false" outlineLevel="0" collapsed="false">
      <c r="A16" s="23" t="s">
        <v>118</v>
      </c>
      <c r="B16" s="23" t="s">
        <v>119</v>
      </c>
      <c r="C16" s="23" t="str">
        <f aca="false">IFERROR(__xludf.dummyfunction("Textjoin("" "",TRUE,split(B16,""\n"",FALSE))"),"Newspaper drill")</f>
        <v>Newspaper drill</v>
      </c>
      <c r="D16" s="23" t="str">
        <f aca="false">_xlfn.TEXTJOIN("|",TRUE(),A16,C16)</f>
        <v>KB-15|Newspaper drill</v>
      </c>
      <c r="E16" s="23" t="str">
        <f aca="false">_xlfn.TEXTJOIN(", ",TRUE(),F16:I16)</f>
        <v>C&amp;P</v>
      </c>
      <c r="F16" s="23" t="s">
        <v>74</v>
      </c>
      <c r="G16" s="23"/>
      <c r="H16" s="23"/>
      <c r="I16" s="23"/>
      <c r="J16" s="23"/>
      <c r="K16" s="24" t="s">
        <v>120</v>
      </c>
    </row>
    <row r="17" customFormat="false" ht="15.75" hidden="false" customHeight="false" outlineLevel="0" collapsed="false">
      <c r="A17" s="23" t="s">
        <v>121</v>
      </c>
      <c r="B17" s="23" t="s">
        <v>122</v>
      </c>
      <c r="C17" s="23" t="str">
        <f aca="false">IFERROR(__xludf.dummyfunction("Textjoin("" "",TRUE,split(B17,""\n"",FALSE))"),"Start Stop Clean")</f>
        <v>Start Stop Clean</v>
      </c>
      <c r="D17" s="23" t="str">
        <f aca="false">_xlfn.TEXTJOIN("|",TRUE(),A17,C17)</f>
        <v>KB-16|Start Stop Clean</v>
      </c>
      <c r="E17" s="23" t="str">
        <f aca="false">_xlfn.TEXTJOIN(", ",TRUE(),F17:I17)</f>
        <v>C&amp;P</v>
      </c>
      <c r="F17" s="23" t="s">
        <v>74</v>
      </c>
      <c r="G17" s="23"/>
      <c r="H17" s="23"/>
      <c r="I17" s="23"/>
      <c r="J17" s="23"/>
      <c r="K17" s="24" t="s">
        <v>123</v>
      </c>
    </row>
    <row r="18" customFormat="false" ht="15.75" hidden="false" customHeight="false" outlineLevel="0" collapsed="false">
      <c r="A18" s="23" t="s">
        <v>124</v>
      </c>
      <c r="B18" s="23" t="s">
        <v>125</v>
      </c>
      <c r="C18" s="23" t="str">
        <f aca="false">IFERROR(__xludf.dummyfunction("Textjoin("" "",TRUE,split(B18,""\n"",FALSE))"),"Clean &amp; Press")</f>
        <v>Clean &amp; Press</v>
      </c>
      <c r="D18" s="23" t="str">
        <f aca="false">_xlfn.TEXTJOIN("|",TRUE(),A18,C18)</f>
        <v>KB-17|Clean &amp; Press</v>
      </c>
      <c r="E18" s="23" t="str">
        <f aca="false">_xlfn.TEXTJOIN(", ",TRUE(),F18:I18)</f>
        <v>C&amp;P</v>
      </c>
      <c r="F18" s="23" t="s">
        <v>74</v>
      </c>
      <c r="G18" s="23"/>
      <c r="H18" s="23"/>
      <c r="I18" s="23"/>
      <c r="J18" s="23"/>
      <c r="K18" s="24" t="s">
        <v>126</v>
      </c>
    </row>
    <row r="19" customFormat="false" ht="15.75" hidden="false" customHeight="false" outlineLevel="0" collapsed="false">
      <c r="A19" s="23" t="s">
        <v>127</v>
      </c>
      <c r="B19" s="23" t="s">
        <v>128</v>
      </c>
      <c r="C19" s="23" t="str">
        <f aca="false">IFERROR(__xludf.dummyfunction("Textjoin("" "",TRUE,split(B19,""\n"",FALSE))"),"Clean &amp; Press with Hand Transition")</f>
        <v>Clean &amp; Press with Hand Transition</v>
      </c>
      <c r="D19" s="23" t="str">
        <f aca="false">_xlfn.TEXTJOIN("|",TRUE(),A19,C19)</f>
        <v>KB-18|Clean &amp; Press with Hand Transition</v>
      </c>
      <c r="E19" s="23" t="str">
        <f aca="false">_xlfn.TEXTJOIN(", ",TRUE(),F19:I19)</f>
        <v>C&amp;P</v>
      </c>
      <c r="F19" s="23" t="s">
        <v>74</v>
      </c>
      <c r="G19" s="23"/>
      <c r="H19" s="23"/>
      <c r="I19" s="23"/>
      <c r="J19" s="23"/>
      <c r="K19" s="24" t="s">
        <v>129</v>
      </c>
    </row>
    <row r="20" customFormat="false" ht="15.75" hidden="false" customHeight="false" outlineLevel="0" collapsed="false">
      <c r="A20" s="23" t="s">
        <v>130</v>
      </c>
      <c r="B20" s="23" t="s">
        <v>131</v>
      </c>
      <c r="C20" s="23" t="str">
        <f aca="false">IFERROR(__xludf.dummyfunction("Textjoin("" "",TRUE,split(B20,""\n"",FALSE))"),"Start Stop Clean &amp; Press")</f>
        <v>Start Stop Clean &amp; Press</v>
      </c>
      <c r="D20" s="23" t="str">
        <f aca="false">_xlfn.TEXTJOIN("|",TRUE(),A20,C20)</f>
        <v>KB-19|Start Stop Clean &amp; Press</v>
      </c>
      <c r="E20" s="23" t="str">
        <f aca="false">_xlfn.TEXTJOIN(", ",TRUE(),F20:I20)</f>
        <v>C&amp;P</v>
      </c>
      <c r="F20" s="23" t="s">
        <v>74</v>
      </c>
      <c r="G20" s="23"/>
      <c r="H20" s="23"/>
      <c r="I20" s="23"/>
      <c r="J20" s="23"/>
      <c r="K20" s="24" t="s">
        <v>132</v>
      </c>
    </row>
    <row r="21" customFormat="false" ht="15.75" hidden="false" customHeight="false" outlineLevel="0" collapsed="false">
      <c r="A21" s="23" t="s">
        <v>133</v>
      </c>
      <c r="B21" s="23" t="s">
        <v>134</v>
      </c>
      <c r="C21" s="23" t="str">
        <f aca="false">IFERROR(__xludf.dummyfunction("Textjoin("" "",TRUE,split(B21,""\n"",FALSE))"),"Bottoms-Up Goblet Box Squat")</f>
        <v>Bottoms-Up Goblet Box Squat</v>
      </c>
      <c r="D21" s="23" t="str">
        <f aca="false">_xlfn.TEXTJOIN("|",TRUE(),A21,C21)</f>
        <v>KB-20|Bottoms-Up Goblet Box Squat</v>
      </c>
      <c r="E21" s="23" t="str">
        <f aca="false">_xlfn.TEXTJOIN(", ",TRUE(),F21:I21)</f>
        <v>Sq</v>
      </c>
      <c r="F21" s="23"/>
      <c r="G21" s="23"/>
      <c r="H21" s="23"/>
      <c r="I21" s="23" t="s">
        <v>76</v>
      </c>
      <c r="J21" s="23"/>
      <c r="K21" s="24" t="s">
        <v>135</v>
      </c>
    </row>
    <row r="22" customFormat="false" ht="15.75" hidden="false" customHeight="false" outlineLevel="0" collapsed="false">
      <c r="A22" s="23" t="s">
        <v>136</v>
      </c>
      <c r="B22" s="23" t="s">
        <v>137</v>
      </c>
      <c r="C22" s="23" t="str">
        <f aca="false">IFERROR(__xludf.dummyfunction("Textjoin("" "",TRUE,split(B22,""\n"",FALSE))"),"Goblet Box Squat with Halo")</f>
        <v>Goblet Box Squat with Halo</v>
      </c>
      <c r="D22" s="23" t="str">
        <f aca="false">_xlfn.TEXTJOIN("|",TRUE(),A22,C22)</f>
        <v>KB-21|Goblet Box Squat with Halo</v>
      </c>
      <c r="E22" s="23" t="str">
        <f aca="false">_xlfn.TEXTJOIN(", ",TRUE(),F22:I22)</f>
        <v>Sq</v>
      </c>
      <c r="F22" s="23"/>
      <c r="G22" s="23"/>
      <c r="H22" s="23"/>
      <c r="I22" s="23" t="s">
        <v>76</v>
      </c>
      <c r="J22" s="23" t="s">
        <v>83</v>
      </c>
      <c r="K22" s="24" t="s">
        <v>138</v>
      </c>
    </row>
    <row r="23" customFormat="false" ht="15.75" hidden="false" customHeight="false" outlineLevel="0" collapsed="false">
      <c r="A23" s="23" t="s">
        <v>139</v>
      </c>
      <c r="B23" s="23" t="s">
        <v>140</v>
      </c>
      <c r="C23" s="23" t="str">
        <f aca="false">IFERROR(__xludf.dummyfunction("Textjoin("" "",TRUE,split(B23,""\n"",FALSE))"),"Goblet Squat with Halo")</f>
        <v>Goblet Squat with Halo</v>
      </c>
      <c r="D23" s="23" t="str">
        <f aca="false">_xlfn.TEXTJOIN("|",TRUE(),A23,C23)</f>
        <v>KB-22|Goblet Squat with Halo</v>
      </c>
      <c r="E23" s="23" t="str">
        <f aca="false">_xlfn.TEXTJOIN(", ",TRUE(),F23:I23)</f>
        <v>Sq</v>
      </c>
      <c r="F23" s="23"/>
      <c r="G23" s="23"/>
      <c r="H23" s="23"/>
      <c r="I23" s="23" t="s">
        <v>76</v>
      </c>
      <c r="J23" s="23" t="s">
        <v>83</v>
      </c>
      <c r="K23" s="24" t="s">
        <v>141</v>
      </c>
    </row>
    <row r="24" customFormat="false" ht="15.75" hidden="false" customHeight="false" outlineLevel="0" collapsed="false">
      <c r="A24" s="23" t="s">
        <v>142</v>
      </c>
      <c r="B24" s="23" t="s">
        <v>143</v>
      </c>
      <c r="C24" s="23" t="str">
        <f aca="false">IFERROR(__xludf.dummyfunction("Textjoin("" "",TRUE,split(B24,""\n"",FALSE))"),"Single-Bell Front Squat")</f>
        <v>Single-Bell Front Squat</v>
      </c>
      <c r="D24" s="23" t="str">
        <f aca="false">_xlfn.TEXTJOIN("|",TRUE(),A24,C24)</f>
        <v>KB-23|Single-Bell Front Squat</v>
      </c>
      <c r="E24" s="23" t="str">
        <f aca="false">_xlfn.TEXTJOIN(", ",TRUE(),F24:I24)</f>
        <v>Sq</v>
      </c>
      <c r="F24" s="23"/>
      <c r="G24" s="23"/>
      <c r="H24" s="23"/>
      <c r="I24" s="23" t="s">
        <v>76</v>
      </c>
      <c r="J24" s="23"/>
      <c r="K24" s="24" t="s">
        <v>144</v>
      </c>
    </row>
    <row r="25" customFormat="false" ht="15.75" hidden="false" customHeight="false" outlineLevel="0" collapsed="false">
      <c r="A25" s="23" t="s">
        <v>145</v>
      </c>
      <c r="B25" s="23" t="s">
        <v>146</v>
      </c>
      <c r="C25" s="23" t="str">
        <f aca="false">IFERROR(__xludf.dummyfunction("Textjoin("" "",TRUE,split(B25,""\n"",FALSE))"),"Rack Opposite Leg Step-Back Lunge")</f>
        <v>Rack Opposite Leg Step-Back Lunge</v>
      </c>
      <c r="D25" s="23" t="str">
        <f aca="false">_xlfn.TEXTJOIN("|",TRUE(),A25,C25)</f>
        <v>KB-24|Rack Opposite Leg Step-Back Lunge</v>
      </c>
      <c r="E25" s="23" t="str">
        <f aca="false">_xlfn.TEXTJOIN(", ",TRUE(),F25:I25)</f>
        <v>G</v>
      </c>
      <c r="F25" s="23"/>
      <c r="G25" s="23"/>
      <c r="H25" s="23" t="s">
        <v>147</v>
      </c>
      <c r="I25" s="23"/>
      <c r="J25" s="23"/>
      <c r="K25" s="24" t="s">
        <v>148</v>
      </c>
    </row>
    <row r="26" customFormat="false" ht="15.75" hidden="false" customHeight="false" outlineLevel="0" collapsed="false">
      <c r="A26" s="23" t="s">
        <v>149</v>
      </c>
      <c r="B26" s="23" t="s">
        <v>150</v>
      </c>
      <c r="C26" s="23" t="str">
        <f aca="false">IFERROR(__xludf.dummyfunction("Textjoin("" "",TRUE,split(B26,""\n"",FALSE))"),"Clean Step-Back Clean")</f>
        <v>Clean Step-Back Clean</v>
      </c>
      <c r="D26" s="23" t="str">
        <f aca="false">_xlfn.TEXTJOIN("|",TRUE(),A26,C26)</f>
        <v>KB-25|Clean Step-Back Clean</v>
      </c>
      <c r="E26" s="23" t="str">
        <f aca="false">_xlfn.TEXTJOIN(", ",TRUE(),F26:I26)</f>
        <v>G</v>
      </c>
      <c r="F26" s="23"/>
      <c r="G26" s="23"/>
      <c r="H26" s="23" t="s">
        <v>147</v>
      </c>
      <c r="I26" s="23"/>
      <c r="J26" s="23"/>
      <c r="K26" s="24" t="s">
        <v>151</v>
      </c>
    </row>
    <row r="27" customFormat="false" ht="15.75" hidden="false" customHeight="false" outlineLevel="0" collapsed="false">
      <c r="A27" s="23" t="s">
        <v>152</v>
      </c>
      <c r="B27" s="23" t="s">
        <v>153</v>
      </c>
      <c r="C27" s="23" t="str">
        <f aca="false">IFERROR(__xludf.dummyfunction("Textjoin("" "",TRUE,split(B27,""\n"",FALSE))"),"Half-Kneeling Clean")</f>
        <v>Half-Kneeling Clean</v>
      </c>
      <c r="D27" s="23" t="str">
        <f aca="false">_xlfn.TEXTJOIN("|",TRUE(),A27,C27)</f>
        <v>KB-26|Half-Kneeling Clean</v>
      </c>
      <c r="E27" s="23" t="str">
        <f aca="false">_xlfn.TEXTJOIN(", ",TRUE(),F27:I27)</f>
        <v>G</v>
      </c>
      <c r="F27" s="23"/>
      <c r="G27" s="23"/>
      <c r="H27" s="23" t="s">
        <v>147</v>
      </c>
      <c r="I27" s="23"/>
      <c r="J27" s="23"/>
      <c r="K27" s="24" t="s">
        <v>154</v>
      </c>
    </row>
    <row r="28" customFormat="false" ht="15.75" hidden="false" customHeight="false" outlineLevel="0" collapsed="false">
      <c r="A28" s="23" t="s">
        <v>155</v>
      </c>
      <c r="B28" s="23" t="s">
        <v>156</v>
      </c>
      <c r="C28" s="23" t="str">
        <f aca="false">IFERROR(__xludf.dummyfunction("Textjoin("" "",TRUE,split(B28,""\n"",FALSE))"),"Clean Step-Back Lunge Clean")</f>
        <v>Clean Step-Back Lunge Clean</v>
      </c>
      <c r="D28" s="23" t="str">
        <f aca="false">_xlfn.TEXTJOIN("|",TRUE(),A28,C28)</f>
        <v>KB-27|Clean Step-Back Lunge Clean</v>
      </c>
      <c r="E28" s="23" t="str">
        <f aca="false">_xlfn.TEXTJOIN(", ",TRUE(),F28:I28)</f>
        <v>C&amp;P</v>
      </c>
      <c r="F28" s="23" t="s">
        <v>74</v>
      </c>
      <c r="G28" s="23"/>
      <c r="H28" s="23"/>
      <c r="I28" s="23"/>
      <c r="J28" s="23"/>
      <c r="K28" s="24" t="s">
        <v>157</v>
      </c>
    </row>
    <row r="29" customFormat="false" ht="15.75" hidden="false" customHeight="false" outlineLevel="0" collapsed="false">
      <c r="A29" s="23" t="s">
        <v>158</v>
      </c>
      <c r="B29" s="23" t="s">
        <v>159</v>
      </c>
      <c r="C29" s="23" t="str">
        <f aca="false">IFERROR(__xludf.dummyfunction("Textjoin("" "",TRUE,split(B29,""\n"",FALSE))"),"Single-Bell Floor Press")</f>
        <v>Single-Bell Floor Press</v>
      </c>
      <c r="D29" s="23" t="str">
        <f aca="false">_xlfn.TEXTJOIN("|",TRUE(),A29,C29)</f>
        <v>KB-28|Single-Bell Floor Press</v>
      </c>
      <c r="E29" s="23" t="str">
        <f aca="false">_xlfn.TEXTJOIN(", ",TRUE(),F29:I29)</f>
        <v>G</v>
      </c>
      <c r="F29" s="23"/>
      <c r="G29" s="23"/>
      <c r="H29" s="23" t="s">
        <v>147</v>
      </c>
      <c r="I29" s="23"/>
      <c r="J29" s="23"/>
      <c r="K29" s="24" t="s">
        <v>160</v>
      </c>
    </row>
    <row r="30" customFormat="false" ht="15.75" hidden="false" customHeight="false" outlineLevel="0" collapsed="false">
      <c r="A30" s="23" t="s">
        <v>161</v>
      </c>
      <c r="B30" s="23" t="s">
        <v>162</v>
      </c>
      <c r="C30" s="23" t="str">
        <f aca="false">IFERROR(__xludf.dummyfunction("Textjoin("" "",TRUE,split(B30,""\n"",FALSE))"),"Half-Kneeling Clean &amp; Press")</f>
        <v>Half-Kneeling Clean &amp; Press</v>
      </c>
      <c r="D30" s="23" t="str">
        <f aca="false">_xlfn.TEXTJOIN("|",TRUE(),A30,C30)</f>
        <v>KB-29|Half-Kneeling Clean &amp; Press</v>
      </c>
      <c r="E30" s="23" t="str">
        <f aca="false">_xlfn.TEXTJOIN(", ",TRUE(),F30:I30)</f>
        <v>C&amp;P</v>
      </c>
      <c r="F30" s="23" t="s">
        <v>74</v>
      </c>
      <c r="G30" s="23"/>
      <c r="H30" s="23"/>
      <c r="I30" s="23"/>
      <c r="J30" s="23"/>
      <c r="K30" s="24" t="s">
        <v>163</v>
      </c>
    </row>
    <row r="31" customFormat="false" ht="15.75" hidden="false" customHeight="false" outlineLevel="0" collapsed="false">
      <c r="A31" s="23" t="s">
        <v>164</v>
      </c>
      <c r="B31" s="23" t="s">
        <v>165</v>
      </c>
      <c r="C31" s="23" t="str">
        <f aca="false">IFERROR(__xludf.dummyfunction("Textjoin("" "",TRUE,split(B31,""\n"",FALSE))"),"Floor Press with Roll")</f>
        <v>Floor Press with Roll</v>
      </c>
      <c r="D31" s="23" t="str">
        <f aca="false">_xlfn.TEXTJOIN("|",TRUE(),A31,C31)</f>
        <v>KB-30|Floor Press with Roll</v>
      </c>
      <c r="E31" s="23" t="str">
        <f aca="false">_xlfn.TEXTJOIN(", ",TRUE(),F31:I31)</f>
        <v>G</v>
      </c>
      <c r="F31" s="23"/>
      <c r="G31" s="23"/>
      <c r="H31" s="23" t="s">
        <v>147</v>
      </c>
      <c r="I31" s="23"/>
      <c r="J31" s="23"/>
      <c r="K31" s="24" t="s">
        <v>166</v>
      </c>
    </row>
    <row r="32" customFormat="false" ht="15.75" hidden="false" customHeight="false" outlineLevel="0" collapsed="false">
      <c r="A32" s="23" t="s">
        <v>167</v>
      </c>
      <c r="B32" s="23" t="s">
        <v>168</v>
      </c>
      <c r="C32" s="23" t="str">
        <f aca="false">IFERROR(__xludf.dummyfunction("Textjoin("" "",TRUE,split(B32,""\n"",FALSE))"),"Half-Kneeling Windmill")</f>
        <v>Half-Kneeling Windmill</v>
      </c>
      <c r="D32" s="23" t="str">
        <f aca="false">_xlfn.TEXTJOIN("|",TRUE(),A32,C32)</f>
        <v>KB-31|Half-Kneeling Windmill</v>
      </c>
      <c r="E32" s="23" t="str">
        <f aca="false">_xlfn.TEXTJOIN(", ",TRUE(),F32:I32)</f>
        <v>G</v>
      </c>
      <c r="F32" s="23"/>
      <c r="G32" s="23"/>
      <c r="H32" s="23" t="s">
        <v>147</v>
      </c>
      <c r="I32" s="23"/>
      <c r="J32" s="23"/>
      <c r="K32" s="24" t="s">
        <v>169</v>
      </c>
    </row>
    <row r="33" customFormat="false" ht="15.75" hidden="false" customHeight="false" outlineLevel="0" collapsed="false">
      <c r="A33" s="23" t="s">
        <v>170</v>
      </c>
      <c r="B33" s="23" t="s">
        <v>171</v>
      </c>
      <c r="C33" s="23" t="str">
        <f aca="false">IFERROR(__xludf.dummyfunction("Textjoin("" "",TRUE,split(B33,""\n"",FALSE))"),"Quarter Turkish Get-Up")</f>
        <v>Quarter Turkish Get-Up</v>
      </c>
      <c r="D33" s="23" t="str">
        <f aca="false">_xlfn.TEXTJOIN("|",TRUE(),A33,C33)</f>
        <v>KB-32|Quarter Turkish Get-Up</v>
      </c>
      <c r="E33" s="23" t="str">
        <f aca="false">_xlfn.TEXTJOIN(", ",TRUE(),F33:I33)</f>
        <v>G</v>
      </c>
      <c r="F33" s="23"/>
      <c r="G33" s="23"/>
      <c r="H33" s="23" t="s">
        <v>147</v>
      </c>
      <c r="I33" s="23"/>
      <c r="J33" s="23"/>
      <c r="K33" s="24" t="s">
        <v>172</v>
      </c>
    </row>
    <row r="34" customFormat="false" ht="15.75" hidden="false" customHeight="false" outlineLevel="0" collapsed="false">
      <c r="A34" s="23" t="s">
        <v>173</v>
      </c>
      <c r="B34" s="23" t="s">
        <v>174</v>
      </c>
      <c r="C34" s="23" t="str">
        <f aca="false">IFERROR(__xludf.dummyfunction("Textjoin("" "",TRUE,split(B34,""\n"",FALSE))"),"Half-Kneeling Clean &amp; Press Windmill")</f>
        <v>Half-Kneeling Clean &amp; Press Windmill</v>
      </c>
      <c r="D34" s="23" t="str">
        <f aca="false">_xlfn.TEXTJOIN("|",TRUE(),A34,C34)</f>
        <v>KB-33|Half-Kneeling Clean &amp; Press Windmill</v>
      </c>
      <c r="E34" s="23" t="str">
        <f aca="false">_xlfn.TEXTJOIN(", ",TRUE(),F34:I34)</f>
        <v>C&amp;P, G</v>
      </c>
      <c r="F34" s="23" t="s">
        <v>74</v>
      </c>
      <c r="G34" s="23"/>
      <c r="H34" s="23" t="s">
        <v>147</v>
      </c>
      <c r="I34" s="23"/>
      <c r="J34" s="23"/>
      <c r="K34" s="24" t="s">
        <v>175</v>
      </c>
    </row>
    <row r="35" customFormat="false" ht="15.75" hidden="false" customHeight="false" outlineLevel="0" collapsed="false">
      <c r="A35" s="23" t="s">
        <v>176</v>
      </c>
      <c r="B35" s="23" t="s">
        <v>177</v>
      </c>
      <c r="C35" s="23" t="str">
        <f aca="false">IFERROR(__xludf.dummyfunction("Textjoin("" "",TRUE,split(B35,""\n"",FALSE))"),"Half Get-Up")</f>
        <v>Half Get-Up</v>
      </c>
      <c r="D35" s="23" t="str">
        <f aca="false">_xlfn.TEXTJOIN("|",TRUE(),A35,C35)</f>
        <v>KB-34|Half Get-Up</v>
      </c>
      <c r="E35" s="23" t="str">
        <f aca="false">_xlfn.TEXTJOIN(", ",TRUE(),F35:I35)</f>
        <v>G</v>
      </c>
      <c r="F35" s="23"/>
      <c r="G35" s="23"/>
      <c r="H35" s="23" t="s">
        <v>147</v>
      </c>
      <c r="I35" s="23"/>
      <c r="J35" s="23"/>
      <c r="K35" s="24" t="s">
        <v>178</v>
      </c>
    </row>
    <row r="36" customFormat="false" ht="15.75" hidden="false" customHeight="false" outlineLevel="0" collapsed="false">
      <c r="A36" s="23" t="s">
        <v>179</v>
      </c>
      <c r="B36" s="23" t="s">
        <v>180</v>
      </c>
      <c r="C36" s="23" t="str">
        <f aca="false">IFERROR(__xludf.dummyfunction("Textjoin("" "",TRUE,split(B36,""\n"",FALSE))"),"Clean &amp; Press to Overhead Step-Back Lunge")</f>
        <v>Clean &amp; Press to Overhead Step-Back Lunge</v>
      </c>
      <c r="D36" s="23" t="str">
        <f aca="false">_xlfn.TEXTJOIN("|",TRUE(),A36,C36)</f>
        <v>KB-35|Clean &amp; Press to Overhead Step-Back Lunge</v>
      </c>
      <c r="E36" s="23" t="str">
        <f aca="false">_xlfn.TEXTJOIN(", ",TRUE(),F36:I36)</f>
        <v>C&amp;P, G</v>
      </c>
      <c r="F36" s="23" t="s">
        <v>74</v>
      </c>
      <c r="G36" s="23"/>
      <c r="H36" s="23" t="s">
        <v>147</v>
      </c>
      <c r="I36" s="23"/>
      <c r="J36" s="23"/>
      <c r="K36" s="24" t="s">
        <v>181</v>
      </c>
    </row>
    <row r="37" customFormat="false" ht="15.75" hidden="false" customHeight="false" outlineLevel="0" collapsed="false">
      <c r="A37" s="23" t="s">
        <v>182</v>
      </c>
      <c r="B37" s="23" t="s">
        <v>183</v>
      </c>
      <c r="C37" s="23" t="str">
        <f aca="false">IFERROR(__xludf.dummyfunction("Textjoin("" "",TRUE,split(B37,""\n"",FALSE))"),"Half-Kneeling Hip Drop")</f>
        <v>Half-Kneeling Hip Drop</v>
      </c>
      <c r="D37" s="23" t="str">
        <f aca="false">_xlfn.TEXTJOIN("|",TRUE(),A37,C37)</f>
        <v>KB-36|Half-Kneeling Hip Drop</v>
      </c>
      <c r="E37" s="23" t="str">
        <f aca="false">_xlfn.TEXTJOIN(", ",TRUE(),F37:I37)</f>
        <v>G</v>
      </c>
      <c r="F37" s="23"/>
      <c r="G37" s="23"/>
      <c r="H37" s="23" t="s">
        <v>147</v>
      </c>
      <c r="I37" s="23"/>
      <c r="J37" s="23"/>
      <c r="K37" s="24" t="s">
        <v>184</v>
      </c>
    </row>
    <row r="38" customFormat="false" ht="15.75" hidden="false" customHeight="false" outlineLevel="0" collapsed="false">
      <c r="A38" s="23" t="s">
        <v>185</v>
      </c>
      <c r="B38" s="23" t="s">
        <v>186</v>
      </c>
      <c r="C38" s="23" t="str">
        <f aca="false">IFERROR(__xludf.dummyfunction("Textjoin("" "",TRUE,split(B38,""\n"",FALSE))"),"Half Get-Up to Hip Pass")</f>
        <v>Half Get-Up to Hip Pass</v>
      </c>
      <c r="D38" s="23" t="str">
        <f aca="false">_xlfn.TEXTJOIN("|",TRUE(),A38,C38)</f>
        <v>KB-37|Half Get-Up to Hip Pass</v>
      </c>
      <c r="E38" s="23" t="str">
        <f aca="false">_xlfn.TEXTJOIN(", ",TRUE(),F38:I38)</f>
        <v>G</v>
      </c>
      <c r="F38" s="23"/>
      <c r="G38" s="23"/>
      <c r="H38" s="23" t="s">
        <v>147</v>
      </c>
      <c r="I38" s="23"/>
      <c r="J38" s="23"/>
      <c r="K38" s="24" t="s">
        <v>187</v>
      </c>
    </row>
    <row r="39" customFormat="false" ht="15.75" hidden="false" customHeight="false" outlineLevel="0" collapsed="false">
      <c r="A39" s="23" t="s">
        <v>188</v>
      </c>
      <c r="B39" s="23" t="s">
        <v>189</v>
      </c>
      <c r="C39" s="23" t="str">
        <f aca="false">IFERROR(__xludf.dummyfunction("Textjoin("" "",TRUE,split(B39,""\n"",FALSE))"),"Half-Kneeling Clean &amp; Press to Hip Drop")</f>
        <v>Half-Kneeling Clean &amp; Press to Hip Drop</v>
      </c>
      <c r="D39" s="23" t="str">
        <f aca="false">_xlfn.TEXTJOIN("|",TRUE(),A39,C39)</f>
        <v>KB-38|Half-Kneeling Clean &amp; Press to Hip Drop</v>
      </c>
      <c r="E39" s="23" t="str">
        <f aca="false">_xlfn.TEXTJOIN(", ",TRUE(),F39:I39)</f>
        <v>C&amp;P, G</v>
      </c>
      <c r="F39" s="23" t="s">
        <v>74</v>
      </c>
      <c r="G39" s="23"/>
      <c r="H39" s="23" t="s">
        <v>147</v>
      </c>
      <c r="I39" s="23"/>
      <c r="J39" s="23"/>
      <c r="K39" s="24" t="s">
        <v>190</v>
      </c>
    </row>
    <row r="40" customFormat="false" ht="15.75" hidden="false" customHeight="false" outlineLevel="0" collapsed="false">
      <c r="A40" s="23" t="s">
        <v>191</v>
      </c>
      <c r="B40" s="23" t="s">
        <v>192</v>
      </c>
      <c r="C40" s="23" t="str">
        <f aca="false">IFERROR(__xludf.dummyfunction("Textjoin("" "",TRUE,split(B40,""\n"",FALSE))"),"Box Squat to Boat Pose")</f>
        <v>Box Squat to Boat Pose</v>
      </c>
      <c r="D40" s="23" t="str">
        <f aca="false">_xlfn.TEXTJOIN("|",TRUE(),A40,C40)</f>
        <v>KB-39|Box Squat to Boat Pose</v>
      </c>
      <c r="E40" s="23" t="str">
        <f aca="false">_xlfn.TEXTJOIN(", ",TRUE(),F40:I40)</f>
        <v>Sq</v>
      </c>
      <c r="F40" s="23"/>
      <c r="G40" s="23"/>
      <c r="H40" s="23"/>
      <c r="I40" s="23" t="s">
        <v>76</v>
      </c>
      <c r="J40" s="23"/>
      <c r="K40" s="24" t="s">
        <v>193</v>
      </c>
    </row>
    <row r="41" customFormat="false" ht="15.75" hidden="false" customHeight="false" outlineLevel="0" collapsed="false">
      <c r="A41" s="23" t="s">
        <v>194</v>
      </c>
      <c r="B41" s="23" t="s">
        <v>195</v>
      </c>
      <c r="C41" s="23" t="str">
        <f aca="false">IFERROR(__xludf.dummyfunction("Textjoin("" "",TRUE,split(B41,""\n"",FALSE))"),"Spinal Rock (Bodyweight)")</f>
        <v>Spinal Rock (Bodyweight)</v>
      </c>
      <c r="D41" s="23" t="str">
        <f aca="false">_xlfn.TEXTJOIN("|",TRUE(),A41,C41)</f>
        <v>KB-40|Spinal Rock (Bodyweight)</v>
      </c>
      <c r="E41" s="23" t="str">
        <f aca="false">_xlfn.TEXTJOIN(", ",TRUE(),F41:I41)</f>
        <v>G, Sq</v>
      </c>
      <c r="F41" s="23"/>
      <c r="G41" s="23"/>
      <c r="H41" s="23" t="s">
        <v>147</v>
      </c>
      <c r="I41" s="23" t="s">
        <v>76</v>
      </c>
      <c r="J41" s="23"/>
      <c r="K41" s="24" t="s">
        <v>196</v>
      </c>
    </row>
    <row r="42" customFormat="false" ht="15.75" hidden="false" customHeight="false" outlineLevel="0" collapsed="false">
      <c r="A42" s="23" t="s">
        <v>197</v>
      </c>
      <c r="B42" s="23" t="s">
        <v>198</v>
      </c>
      <c r="C42" s="23" t="str">
        <f aca="false">IFERROR(__xludf.dummyfunction("Textjoin("" "",TRUE,split(B42,""\n"",FALSE))"),"Flat Back Pullover")</f>
        <v>Flat Back Pullover</v>
      </c>
      <c r="D42" s="23" t="str">
        <f aca="false">_xlfn.TEXTJOIN("|",TRUE(),A42,C42)</f>
        <v>KB-41|Flat Back Pullover</v>
      </c>
      <c r="E42" s="23" t="str">
        <f aca="false">_xlfn.TEXTJOIN(", ",TRUE(),F42:I42)</f>
        <v>G</v>
      </c>
      <c r="F42" s="23"/>
      <c r="G42" s="23"/>
      <c r="H42" s="23" t="s">
        <v>147</v>
      </c>
      <c r="I42" s="23"/>
      <c r="J42" s="23"/>
      <c r="K42" s="24" t="s">
        <v>199</v>
      </c>
    </row>
    <row r="43" customFormat="false" ht="15.75" hidden="false" customHeight="false" outlineLevel="0" collapsed="false">
      <c r="A43" s="23" t="s">
        <v>200</v>
      </c>
      <c r="B43" s="23" t="s">
        <v>201</v>
      </c>
      <c r="C43" s="23" t="str">
        <f aca="false">IFERROR(__xludf.dummyfunction("Textjoin("" "",TRUE,split(B43,""\n"",FALSE))"),"Half Get-Up to Hip Pass (to Half-Kneeling)")</f>
        <v>Half Get-Up to Hip Pass (to Half-Kneeling)</v>
      </c>
      <c r="D43" s="23" t="str">
        <f aca="false">_xlfn.TEXTJOIN("|",TRUE(),A43,C43)</f>
        <v>KB-42|Half Get-Up to Hip Pass (to Half-Kneeling)</v>
      </c>
      <c r="E43" s="23" t="str">
        <f aca="false">_xlfn.TEXTJOIN(", ",TRUE(),F43:I43)</f>
        <v>G</v>
      </c>
      <c r="F43" s="23"/>
      <c r="G43" s="23"/>
      <c r="H43" s="23" t="s">
        <v>147</v>
      </c>
      <c r="I43" s="23"/>
      <c r="J43" s="23"/>
      <c r="K43" s="24" t="s">
        <v>202</v>
      </c>
    </row>
    <row r="44" customFormat="false" ht="15.75" hidden="false" customHeight="false" outlineLevel="0" collapsed="false">
      <c r="A44" s="23" t="s">
        <v>203</v>
      </c>
      <c r="B44" s="23" t="s">
        <v>204</v>
      </c>
      <c r="C44" s="23" t="str">
        <f aca="false">IFERROR(__xludf.dummyfunction("Textjoin("" "",TRUE,split(B44,""\n"",FALSE))"),"Spinal Rock")</f>
        <v>Spinal Rock</v>
      </c>
      <c r="D44" s="23" t="str">
        <f aca="false">_xlfn.TEXTJOIN("|",TRUE(),A44,C44)</f>
        <v>KB-43|Spinal Rock</v>
      </c>
      <c r="E44" s="23" t="str">
        <f aca="false">_xlfn.TEXTJOIN(", ",TRUE(),F44:I44)</f>
        <v>G, Sq</v>
      </c>
      <c r="F44" s="23"/>
      <c r="G44" s="23"/>
      <c r="H44" s="23" t="s">
        <v>147</v>
      </c>
      <c r="I44" s="23" t="s">
        <v>76</v>
      </c>
      <c r="J44" s="23"/>
      <c r="K44" s="24" t="s">
        <v>205</v>
      </c>
    </row>
    <row r="45" customFormat="false" ht="15.75" hidden="false" customHeight="false" outlineLevel="0" collapsed="false">
      <c r="A45" s="23" t="s">
        <v>206</v>
      </c>
      <c r="B45" s="23" t="s">
        <v>207</v>
      </c>
      <c r="C45" s="23" t="str">
        <f aca="false">IFERROR(__xludf.dummyfunction("Textjoin("" "",TRUE,split(B45,""\n"",FALSE))"),"Push Press")</f>
        <v>Push Press</v>
      </c>
      <c r="D45" s="23" t="str">
        <f aca="false">_xlfn.TEXTJOIN("|",TRUE(),A45,C45)</f>
        <v>KB-44|Push Press</v>
      </c>
      <c r="E45" s="23" t="str">
        <f aca="false">_xlfn.TEXTJOIN(", ",TRUE(),F45:I45)</f>
        <v>C&amp;P</v>
      </c>
      <c r="F45" s="23" t="s">
        <v>74</v>
      </c>
      <c r="G45" s="23"/>
      <c r="H45" s="23"/>
      <c r="I45" s="23"/>
      <c r="J45" s="23"/>
      <c r="K45" s="24" t="s">
        <v>208</v>
      </c>
    </row>
    <row r="46" customFormat="false" ht="15.75" hidden="false" customHeight="false" outlineLevel="0" collapsed="false">
      <c r="A46" s="23" t="s">
        <v>209</v>
      </c>
      <c r="B46" s="23" t="s">
        <v>210</v>
      </c>
      <c r="C46" s="23" t="str">
        <f aca="false">IFERROR(__xludf.dummyfunction("Textjoin("" "",TRUE,split(B46,""\n"",FALSE))"),"Rock-Bottom Curl with Goblet Squat")</f>
        <v>Rock-Bottom Curl with Goblet Squat</v>
      </c>
      <c r="D46" s="23" t="str">
        <f aca="false">_xlfn.TEXTJOIN("|",TRUE(),A46,C46)</f>
        <v>KB-45|Rock-Bottom Curl with Goblet Squat</v>
      </c>
      <c r="E46" s="23" t="str">
        <f aca="false">_xlfn.TEXTJOIN(", ",TRUE(),F46:I46)</f>
        <v>Sq</v>
      </c>
      <c r="F46" s="23"/>
      <c r="G46" s="23"/>
      <c r="H46" s="23"/>
      <c r="I46" s="23" t="s">
        <v>76</v>
      </c>
      <c r="J46" s="23"/>
      <c r="K46" s="24" t="s">
        <v>211</v>
      </c>
    </row>
    <row r="47" customFormat="false" ht="15.75" hidden="false" customHeight="false" outlineLevel="0" collapsed="false">
      <c r="A47" s="23" t="s">
        <v>212</v>
      </c>
      <c r="B47" s="23" t="s">
        <v>213</v>
      </c>
      <c r="C47" s="23" t="str">
        <f aca="false">IFERROR(__xludf.dummyfunction("Textjoin("" "",TRUE,split(B47,""\n"",FALSE))"),"Rock-Bottom Front Squat Pickup")</f>
        <v>Rock-Bottom Front Squat Pickup</v>
      </c>
      <c r="D47" s="23" t="str">
        <f aca="false">_xlfn.TEXTJOIN("|",TRUE(),A47,C47)</f>
        <v>KB-47|Rock-Bottom Front Squat Pickup</v>
      </c>
      <c r="E47" s="23" t="str">
        <f aca="false">_xlfn.TEXTJOIN(", ",TRUE(),F47:I47)</f>
        <v>Sq</v>
      </c>
      <c r="F47" s="23"/>
      <c r="G47" s="23"/>
      <c r="H47" s="23"/>
      <c r="I47" s="23" t="s">
        <v>76</v>
      </c>
      <c r="J47" s="23"/>
      <c r="K47" s="24" t="s">
        <v>214</v>
      </c>
    </row>
    <row r="48" customFormat="false" ht="15.75" hidden="false" customHeight="false" outlineLevel="0" collapsed="false">
      <c r="A48" s="23" t="s">
        <v>215</v>
      </c>
      <c r="B48" s="23" t="s">
        <v>216</v>
      </c>
      <c r="C48" s="23" t="str">
        <f aca="false">IFERROR(__xludf.dummyfunction("Textjoin("" "",TRUE,split(B48,""\n"",FALSE))"),"Thruster")</f>
        <v>Thruster</v>
      </c>
      <c r="D48" s="23" t="str">
        <f aca="false">_xlfn.TEXTJOIN("|",TRUE(),A48,C48)</f>
        <v>KB-48|Thruster</v>
      </c>
      <c r="E48" s="23" t="str">
        <f aca="false">_xlfn.TEXTJOIN(", ",TRUE(),F48:I48)</f>
        <v>G</v>
      </c>
      <c r="F48" s="23"/>
      <c r="G48" s="23"/>
      <c r="H48" s="23" t="s">
        <v>147</v>
      </c>
      <c r="I48" s="23"/>
      <c r="J48" s="23"/>
      <c r="K48" s="24" t="s">
        <v>205</v>
      </c>
    </row>
    <row r="49" customFormat="false" ht="15.75" hidden="false" customHeight="false" outlineLevel="0" collapsed="false">
      <c r="A49" s="23" t="s">
        <v>217</v>
      </c>
      <c r="B49" s="23" t="s">
        <v>218</v>
      </c>
      <c r="C49" s="23" t="str">
        <f aca="false">IFERROR(__xludf.dummyfunction("Textjoin("" "",TRUE,split(B49,""\n"",FALSE))"),"Seated Two-Handed Overhead Press")</f>
        <v>Seated Two-Handed Overhead Press</v>
      </c>
      <c r="D49" s="23" t="str">
        <f aca="false">_xlfn.TEXTJOIN("|",TRUE(),A49,C49)</f>
        <v>KB-49|Seated Two-Handed Overhead Press</v>
      </c>
      <c r="E49" s="23" t="str">
        <f aca="false">_xlfn.TEXTJOIN(", ",TRUE(),F49:I49)</f>
        <v>C&amp;P, G</v>
      </c>
      <c r="F49" s="23" t="s">
        <v>74</v>
      </c>
      <c r="G49" s="23"/>
      <c r="H49" s="23" t="s">
        <v>147</v>
      </c>
      <c r="I49" s="23"/>
      <c r="J49" s="23"/>
      <c r="K49" s="24" t="s">
        <v>219</v>
      </c>
    </row>
    <row r="50" customFormat="false" ht="15.75" hidden="false" customHeight="false" outlineLevel="0" collapsed="false">
      <c r="A50" s="23" t="s">
        <v>220</v>
      </c>
      <c r="B50" s="23" t="s">
        <v>221</v>
      </c>
      <c r="C50" s="23" t="str">
        <f aca="false">IFERROR(__xludf.dummyfunction("Textjoin("" "",TRUE,split(B50,""\n"",FALSE))"),"Two-Handed Dead Clean to Double Front Rack")</f>
        <v>Two-Handed Dead Clean to Double Front Rack</v>
      </c>
      <c r="D50" s="23" t="str">
        <f aca="false">_xlfn.TEXTJOIN("|",TRUE(),A50,C50)</f>
        <v>KB-50|Two-Handed Dead Clean to Double Front Rack</v>
      </c>
      <c r="E50" s="23" t="str">
        <f aca="false">_xlfn.TEXTJOIN(", ",TRUE(),F50:I50)</f>
        <v>C&amp;P</v>
      </c>
      <c r="F50" s="23" t="s">
        <v>74</v>
      </c>
      <c r="G50" s="23"/>
      <c r="H50" s="23"/>
      <c r="I50" s="23"/>
      <c r="J50" s="23"/>
      <c r="K50" s="24" t="s">
        <v>222</v>
      </c>
    </row>
    <row r="51" customFormat="false" ht="15.75" hidden="false" customHeight="false" outlineLevel="0" collapsed="false">
      <c r="A51" s="23" t="s">
        <v>223</v>
      </c>
      <c r="B51" s="23" t="s">
        <v>224</v>
      </c>
      <c r="C51" s="23" t="str">
        <f aca="false">IFERROR(__xludf.dummyfunction("Textjoin("" "",TRUE,split(B51,""\n"",FALSE))"),"Four-Count Squat (Bodyweight)")</f>
        <v>Four-Count Squat (Bodyweight)</v>
      </c>
      <c r="D51" s="23" t="str">
        <f aca="false">_xlfn.TEXTJOIN("|",TRUE(),A51,C51)</f>
        <v>KB-51|Four-Count Squat (Bodyweight)</v>
      </c>
      <c r="E51" s="23" t="str">
        <f aca="false">_xlfn.TEXTJOIN(", ",TRUE(),F51:I51)</f>
        <v>Sq</v>
      </c>
      <c r="F51" s="23"/>
      <c r="G51" s="23"/>
      <c r="H51" s="23"/>
      <c r="I51" s="23" t="s">
        <v>76</v>
      </c>
      <c r="J51" s="23"/>
      <c r="K51" s="24" t="s">
        <v>225</v>
      </c>
    </row>
    <row r="52" customFormat="false" ht="15.75" hidden="false" customHeight="false" outlineLevel="0" collapsed="false">
      <c r="A52" s="23" t="s">
        <v>226</v>
      </c>
      <c r="B52" s="23" t="s">
        <v>227</v>
      </c>
      <c r="C52" s="23" t="str">
        <f aca="false">IFERROR(__xludf.dummyfunction("Textjoin("" "",TRUE,split(B52,""\n"",FALSE))"),"Rack Alt Shinbox")</f>
        <v>Rack Alt Shinbox</v>
      </c>
      <c r="D52" s="23" t="str">
        <f aca="false">_xlfn.TEXTJOIN("|",TRUE(),A52,C52)</f>
        <v>KB-52|Rack Alt Shinbox</v>
      </c>
      <c r="E52" s="23" t="str">
        <f aca="false">_xlfn.TEXTJOIN(", ",TRUE(),F52:I52)</f>
        <v>G</v>
      </c>
      <c r="F52" s="23"/>
      <c r="G52" s="23"/>
      <c r="H52" s="23" t="s">
        <v>147</v>
      </c>
      <c r="I52" s="23"/>
      <c r="J52" s="23"/>
      <c r="K52" s="24" t="s">
        <v>228</v>
      </c>
    </row>
    <row r="53" customFormat="false" ht="15.75" hidden="false" customHeight="false" outlineLevel="0" collapsed="false">
      <c r="A53" s="23" t="s">
        <v>229</v>
      </c>
      <c r="B53" s="23" t="s">
        <v>230</v>
      </c>
      <c r="C53" s="23" t="str">
        <f aca="false">IFERROR(__xludf.dummyfunction("Textjoin("" "",TRUE,split(B53,""\n"",FALSE))"),"Handle Up Goblet Squat")</f>
        <v>Handle Up Goblet Squat</v>
      </c>
      <c r="D53" s="23" t="str">
        <f aca="false">_xlfn.TEXTJOIN("|",TRUE(),A53,C53)</f>
        <v>KB-53|Handle Up Goblet Squat</v>
      </c>
      <c r="E53" s="23" t="str">
        <f aca="false">_xlfn.TEXTJOIN(", ",TRUE(),F53:I53)</f>
        <v>Sq</v>
      </c>
      <c r="F53" s="23"/>
      <c r="G53" s="23"/>
      <c r="H53" s="23"/>
      <c r="I53" s="23" t="s">
        <v>76</v>
      </c>
      <c r="J53" s="23"/>
      <c r="K53" s="24" t="s">
        <v>231</v>
      </c>
    </row>
    <row r="54" customFormat="false" ht="15.75" hidden="false" customHeight="false" outlineLevel="0" collapsed="false">
      <c r="A54" s="23" t="s">
        <v>232</v>
      </c>
      <c r="B54" s="23" t="s">
        <v>233</v>
      </c>
      <c r="C54" s="23" t="str">
        <f aca="false">IFERROR(__xludf.dummyfunction("Textjoin("" "",TRUE,split(B54,""\n"",FALSE))"),"Contra Shinbox Press")</f>
        <v>Contra Shinbox Press</v>
      </c>
      <c r="D54" s="23" t="str">
        <f aca="false">_xlfn.TEXTJOIN("|",TRUE(),A54,C54)</f>
        <v>KB-54|Contra Shinbox Press</v>
      </c>
      <c r="E54" s="23" t="str">
        <f aca="false">_xlfn.TEXTJOIN(", ",TRUE(),F54:I54)</f>
        <v>G</v>
      </c>
      <c r="F54" s="23"/>
      <c r="G54" s="23"/>
      <c r="H54" s="23" t="s">
        <v>147</v>
      </c>
      <c r="I54" s="23"/>
      <c r="J54" s="23"/>
      <c r="K54" s="24" t="s">
        <v>234</v>
      </c>
    </row>
    <row r="55" customFormat="false" ht="15.75" hidden="false" customHeight="false" outlineLevel="0" collapsed="false">
      <c r="A55" s="23" t="s">
        <v>235</v>
      </c>
      <c r="B55" s="23" t="s">
        <v>236</v>
      </c>
      <c r="C55" s="23" t="str">
        <f aca="false">IFERROR(__xludf.dummyfunction("Textjoin("" "",TRUE,split(B55,""\n"",FALSE))"),"Flat Back Pullover Situp Press")</f>
        <v>Flat Back Pullover Situp Press</v>
      </c>
      <c r="D55" s="23" t="str">
        <f aca="false">_xlfn.TEXTJOIN("|",TRUE(),A55,C55)</f>
        <v>KB-55|Flat Back Pullover Situp Press</v>
      </c>
      <c r="E55" s="23" t="str">
        <f aca="false">_xlfn.TEXTJOIN(", ",TRUE(),F55:I55)</f>
        <v>G</v>
      </c>
      <c r="F55" s="23"/>
      <c r="G55" s="23"/>
      <c r="H55" s="23" t="s">
        <v>147</v>
      </c>
      <c r="I55" s="23"/>
      <c r="J55" s="23"/>
      <c r="K55" s="24" t="s">
        <v>237</v>
      </c>
    </row>
    <row r="56" customFormat="false" ht="15.75" hidden="false" customHeight="false" outlineLevel="0" collapsed="false">
      <c r="A56" s="23" t="s">
        <v>238</v>
      </c>
      <c r="B56" s="23" t="s">
        <v>239</v>
      </c>
      <c r="C56" s="23" t="str">
        <f aca="false">IFERROR(__xludf.dummyfunction("Textjoin("" "",TRUE,split(B56,""\n"",FALSE))"),"Suitcase Deadlift")</f>
        <v>Suitcase Deadlift</v>
      </c>
      <c r="D56" s="23" t="str">
        <f aca="false">_xlfn.TEXTJOIN("|",TRUE(),A56,C56)</f>
        <v>KB-56|Suitcase Deadlift</v>
      </c>
      <c r="E56" s="23" t="str">
        <f aca="false">_xlfn.TEXTJOIN(", ",TRUE(),F56:I56)</f>
        <v>Sw</v>
      </c>
      <c r="F56" s="23"/>
      <c r="G56" s="23" t="s">
        <v>75</v>
      </c>
      <c r="H56" s="23"/>
      <c r="I56" s="23"/>
      <c r="J56" s="23"/>
      <c r="K56" s="24" t="s">
        <v>240</v>
      </c>
    </row>
    <row r="57" customFormat="false" ht="15.75" hidden="false" customHeight="false" outlineLevel="0" collapsed="false">
      <c r="A57" s="23" t="s">
        <v>241</v>
      </c>
      <c r="B57" s="23" t="s">
        <v>242</v>
      </c>
      <c r="C57" s="23" t="str">
        <f aca="false">IFERROR(__xludf.dummyfunction("Textjoin("" "",TRUE,split(B57,""\n"",FALSE))"),"Double Suitcase")</f>
        <v>Double Suitcase</v>
      </c>
      <c r="D57" s="23" t="str">
        <f aca="false">_xlfn.TEXTJOIN("|",TRUE(),A57,C57)</f>
        <v>KB-57|Double Suitcase</v>
      </c>
      <c r="E57" s="23" t="str">
        <f aca="false">_xlfn.TEXTJOIN(", ",TRUE(),F57:I57)</f>
        <v>Sw</v>
      </c>
      <c r="F57" s="23"/>
      <c r="G57" s="23" t="s">
        <v>75</v>
      </c>
      <c r="H57" s="23"/>
      <c r="I57" s="23"/>
      <c r="J57" s="23"/>
      <c r="K57" s="24" t="s">
        <v>243</v>
      </c>
    </row>
    <row r="58" customFormat="false" ht="15.75" hidden="false" customHeight="false" outlineLevel="0" collapsed="false">
      <c r="A58" s="23" t="s">
        <v>244</v>
      </c>
      <c r="B58" s="23" t="s">
        <v>245</v>
      </c>
      <c r="C58" s="23" t="str">
        <f aca="false">IFERROR(__xludf.dummyfunction("Textjoin("" "",TRUE,split(B58,""\n"",FALSE))"),"Double Sumo Deadlift")</f>
        <v>Double Sumo Deadlift</v>
      </c>
      <c r="D58" s="23" t="str">
        <f aca="false">_xlfn.TEXTJOIN("|",TRUE(),A58,C58)</f>
        <v>KB-58|Double Sumo Deadlift</v>
      </c>
      <c r="E58" s="23" t="str">
        <f aca="false">_xlfn.TEXTJOIN(", ",TRUE(),F58:I58)</f>
        <v>Sw</v>
      </c>
      <c r="F58" s="23"/>
      <c r="G58" s="23" t="s">
        <v>75</v>
      </c>
      <c r="H58" s="23"/>
      <c r="I58" s="23"/>
      <c r="J58" s="23"/>
      <c r="K58" s="24" t="s">
        <v>246</v>
      </c>
    </row>
    <row r="59" customFormat="false" ht="15.75" hidden="false" customHeight="false" outlineLevel="0" collapsed="false">
      <c r="A59" s="23" t="s">
        <v>247</v>
      </c>
      <c r="B59" s="23" t="s">
        <v>248</v>
      </c>
      <c r="C59" s="23" t="str">
        <f aca="false">IFERROR(__xludf.dummyfunction("Textjoin("" "",TRUE,split(B59,""\n"",FALSE))"),"Half Snatch Down")</f>
        <v>Half Snatch Down</v>
      </c>
      <c r="D59" s="23" t="str">
        <f aca="false">_xlfn.TEXTJOIN("|",TRUE(),A59,C59)</f>
        <v>KB-59|Half Snatch Down</v>
      </c>
      <c r="E59" s="23" t="str">
        <f aca="false">_xlfn.TEXTJOIN(", ",TRUE(),F59:I59)</f>
        <v>C&amp;P</v>
      </c>
      <c r="F59" s="23" t="s">
        <v>74</v>
      </c>
      <c r="G59" s="23"/>
      <c r="H59" s="23"/>
      <c r="I59" s="23"/>
      <c r="J59" s="23"/>
      <c r="K59" s="24" t="s">
        <v>249</v>
      </c>
    </row>
    <row r="60" customFormat="false" ht="15.75" hidden="false" customHeight="false" outlineLevel="0" collapsed="false">
      <c r="A60" s="23" t="s">
        <v>250</v>
      </c>
      <c r="B60" s="23" t="s">
        <v>251</v>
      </c>
      <c r="C60" s="23" t="str">
        <f aca="false">IFERROR(__xludf.dummyfunction("Textjoin("" "",TRUE,split(B60,""\n"",FALSE))"),"Double Swing")</f>
        <v>Double Swing</v>
      </c>
      <c r="D60" s="23" t="str">
        <f aca="false">_xlfn.TEXTJOIN("|",TRUE(),A60,C60)</f>
        <v>KB-60|Double Swing</v>
      </c>
      <c r="E60" s="23" t="str">
        <f aca="false">_xlfn.TEXTJOIN(", ",TRUE(),F60:I60)</f>
        <v>C&amp;P, Sw</v>
      </c>
      <c r="F60" s="23" t="s">
        <v>74</v>
      </c>
      <c r="G60" s="23" t="s">
        <v>75</v>
      </c>
      <c r="H60" s="23"/>
      <c r="I60" s="23"/>
      <c r="J60" s="23"/>
      <c r="K60" s="24" t="s">
        <v>252</v>
      </c>
    </row>
    <row r="61" customFormat="false" ht="15.75" hidden="false" customHeight="false" outlineLevel="0" collapsed="false">
      <c r="A61" s="23" t="s">
        <v>253</v>
      </c>
      <c r="B61" s="23" t="s">
        <v>254</v>
      </c>
      <c r="C61" s="23" t="str">
        <f aca="false">IFERROR(__xludf.dummyfunction("Textjoin("" "",TRUE,split(B61,""\n"",FALSE))"),"Half Snatch Up")</f>
        <v>Half Snatch Up</v>
      </c>
      <c r="D61" s="23" t="str">
        <f aca="false">_xlfn.TEXTJOIN("|",TRUE(),A61,C61)</f>
        <v>KB-61|Half Snatch Up</v>
      </c>
      <c r="E61" s="23" t="str">
        <f aca="false">_xlfn.TEXTJOIN(", ",TRUE(),F61:I61)</f>
        <v>C&amp;P</v>
      </c>
      <c r="F61" s="23" t="s">
        <v>74</v>
      </c>
      <c r="G61" s="23"/>
      <c r="H61" s="23"/>
      <c r="I61" s="23"/>
      <c r="J61" s="23"/>
      <c r="K61" s="24" t="s">
        <v>255</v>
      </c>
    </row>
    <row r="62" customFormat="false" ht="15.75" hidden="false" customHeight="false" outlineLevel="0" collapsed="false">
      <c r="A62" s="23" t="s">
        <v>256</v>
      </c>
      <c r="B62" s="23" t="s">
        <v>257</v>
      </c>
      <c r="C62" s="23" t="str">
        <f aca="false">IFERROR(__xludf.dummyfunction("Textjoin("" "",TRUE,split(B62,""\n"",FALSE))"),"Double Clean")</f>
        <v>Double Clean</v>
      </c>
      <c r="D62" s="23" t="str">
        <f aca="false">_xlfn.TEXTJOIN("|",TRUE(),A62,C62)</f>
        <v>KB-62|Double Clean</v>
      </c>
      <c r="E62" s="23" t="str">
        <f aca="false">_xlfn.TEXTJOIN(", ",TRUE(),F62:I62)</f>
        <v>C&amp;P</v>
      </c>
      <c r="F62" s="23" t="s">
        <v>74</v>
      </c>
      <c r="G62" s="23"/>
      <c r="H62" s="23"/>
      <c r="I62" s="23"/>
      <c r="J62" s="23"/>
      <c r="K62" s="24" t="s">
        <v>258</v>
      </c>
    </row>
    <row r="63" customFormat="false" ht="15.75" hidden="false" customHeight="false" outlineLevel="0" collapsed="false">
      <c r="A63" s="23" t="s">
        <v>259</v>
      </c>
      <c r="B63" s="23" t="s">
        <v>260</v>
      </c>
      <c r="C63" s="23" t="str">
        <f aca="false">IFERROR(__xludf.dummyfunction("Textjoin("" "",TRUE,split(B63,""\n"",FALSE))"),"Double Rockit")</f>
        <v>Double Rockit</v>
      </c>
      <c r="D63" s="23" t="str">
        <f aca="false">_xlfn.TEXTJOIN("|",TRUE(),A63,C63)</f>
        <v>KB-64|Double Rockit</v>
      </c>
      <c r="E63" s="23" t="str">
        <f aca="false">_xlfn.TEXTJOIN(", ",TRUE(),F63:I63)</f>
        <v/>
      </c>
      <c r="F63" s="23"/>
      <c r="G63" s="23"/>
      <c r="H63" s="23"/>
      <c r="I63" s="23"/>
      <c r="J63" s="23" t="s">
        <v>83</v>
      </c>
      <c r="K63" s="24" t="s">
        <v>261</v>
      </c>
    </row>
    <row r="64" customFormat="false" ht="15.75" hidden="false" customHeight="false" outlineLevel="0" collapsed="false">
      <c r="A64" s="23" t="s">
        <v>259</v>
      </c>
      <c r="B64" s="23" t="s">
        <v>262</v>
      </c>
      <c r="C64" s="23" t="str">
        <f aca="false">IFERROR(__xludf.dummyfunction("Textjoin("" "",TRUE,split(B64,""\n"",FALSE))"),"Double Outside Swing")</f>
        <v>Double Outside Swing</v>
      </c>
      <c r="D64" s="23" t="str">
        <f aca="false">_xlfn.TEXTJOIN("|",TRUE(),A64,C64)</f>
        <v>KB-64|Double Outside Swing</v>
      </c>
      <c r="E64" s="23" t="str">
        <f aca="false">_xlfn.TEXTJOIN(", ",TRUE(),F64:I64)</f>
        <v>Sw</v>
      </c>
      <c r="F64" s="23"/>
      <c r="G64" s="23" t="s">
        <v>75</v>
      </c>
      <c r="H64" s="23"/>
      <c r="I64" s="23"/>
      <c r="J64" s="23"/>
      <c r="K64" s="24" t="s">
        <v>263</v>
      </c>
    </row>
    <row r="65" customFormat="false" ht="15.75" hidden="false" customHeight="false" outlineLevel="0" collapsed="false">
      <c r="A65" s="23" t="s">
        <v>264</v>
      </c>
      <c r="B65" s="23" t="s">
        <v>265</v>
      </c>
      <c r="C65" s="23" t="str">
        <f aca="false">IFERROR(__xludf.dummyfunction("Textjoin("" "",TRUE,split(B65,""\n"",FALSE))"),"Double Clean &amp; Press")</f>
        <v>Double Clean &amp; Press</v>
      </c>
      <c r="D65" s="23" t="str">
        <f aca="false">_xlfn.TEXTJOIN("|",TRUE(),A65,C65)</f>
        <v>KB-65|Double Clean &amp; Press</v>
      </c>
      <c r="E65" s="23" t="str">
        <f aca="false">_xlfn.TEXTJOIN(", ",TRUE(),F65:I65)</f>
        <v>C&amp;P</v>
      </c>
      <c r="F65" s="23" t="s">
        <v>74</v>
      </c>
      <c r="G65" s="23"/>
      <c r="H65" s="23"/>
      <c r="I65" s="23"/>
      <c r="J65" s="23"/>
      <c r="K65" s="24" t="s">
        <v>266</v>
      </c>
    </row>
    <row r="66" customFormat="false" ht="15.75" hidden="false" customHeight="false" outlineLevel="0" collapsed="false">
      <c r="A66" s="23" t="s">
        <v>267</v>
      </c>
      <c r="B66" s="23" t="s">
        <v>268</v>
      </c>
      <c r="C66" s="23" t="str">
        <f aca="false">IFERROR(__xludf.dummyfunction("Textjoin("" "",TRUE,split(B66,""\n"",FALSE))"),"Full Snatch")</f>
        <v>Full Snatch</v>
      </c>
      <c r="D66" s="23" t="str">
        <f aca="false">_xlfn.TEXTJOIN("|",TRUE(),A66,C66)</f>
        <v>KB-66|Full Snatch</v>
      </c>
      <c r="E66" s="23" t="str">
        <f aca="false">_xlfn.TEXTJOIN(", ",TRUE(),F66:I66)</f>
        <v>C&amp;P</v>
      </c>
      <c r="F66" s="23" t="s">
        <v>74</v>
      </c>
      <c r="G66" s="23"/>
      <c r="H66" s="23"/>
      <c r="I66" s="23"/>
      <c r="J66" s="23"/>
      <c r="K66" s="24" t="s">
        <v>269</v>
      </c>
    </row>
    <row r="67" customFormat="false" ht="15.75" hidden="false" customHeight="false" outlineLevel="0" collapsed="false">
      <c r="A67" s="23" t="s">
        <v>270</v>
      </c>
      <c r="B67" s="23" t="s">
        <v>271</v>
      </c>
      <c r="C67" s="23" t="str">
        <f aca="false">IFERROR(__xludf.dummyfunction("Textjoin("" "",TRUE,split(B67,""\n"",FALSE))"),"Double Front Squat")</f>
        <v>Double Front Squat</v>
      </c>
      <c r="D67" s="23" t="str">
        <f aca="false">_xlfn.TEXTJOIN("|",TRUE(),A67,C67)</f>
        <v>KB-67|Double Front Squat</v>
      </c>
      <c r="E67" s="23" t="str">
        <f aca="false">_xlfn.TEXTJOIN(", ",TRUE(),F67:I67)</f>
        <v>Sq</v>
      </c>
      <c r="F67" s="23"/>
      <c r="G67" s="23"/>
      <c r="H67" s="23"/>
      <c r="I67" s="23" t="s">
        <v>76</v>
      </c>
      <c r="J67" s="23"/>
      <c r="K67" s="24" t="s">
        <v>272</v>
      </c>
    </row>
    <row r="68" customFormat="false" ht="15.75" hidden="false" customHeight="false" outlineLevel="0" collapsed="false">
      <c r="A68" s="23" t="s">
        <v>273</v>
      </c>
      <c r="B68" s="23" t="s">
        <v>274</v>
      </c>
      <c r="C68" s="23" t="str">
        <f aca="false">IFERROR(__xludf.dummyfunction("Textjoin("" "",TRUE,split(B68,""\n"",FALSE))"),"Double Clean to Front Squat")</f>
        <v>Double Clean to Front Squat</v>
      </c>
      <c r="D68" s="23" t="str">
        <f aca="false">_xlfn.TEXTJOIN("|",TRUE(),A68,C68)</f>
        <v>KB-68|Double Clean to Front Squat</v>
      </c>
      <c r="E68" s="23" t="str">
        <f aca="false">_xlfn.TEXTJOIN(", ",TRUE(),F68:I68)</f>
        <v>C&amp;P, Sq</v>
      </c>
      <c r="F68" s="23" t="s">
        <v>74</v>
      </c>
      <c r="G68" s="23"/>
      <c r="H68" s="23"/>
      <c r="I68" s="23" t="s">
        <v>76</v>
      </c>
      <c r="J68" s="23"/>
      <c r="K68" s="24" t="s">
        <v>275</v>
      </c>
    </row>
    <row r="69" customFormat="false" ht="15.75" hidden="false" customHeight="false" outlineLevel="0" collapsed="false">
      <c r="A69" s="23" t="s">
        <v>276</v>
      </c>
      <c r="B69" s="23" t="s">
        <v>277</v>
      </c>
      <c r="C69" s="23" t="str">
        <f aca="false">IFERROR(__xludf.dummyfunction("Textjoin("" "",TRUE,split(B69,""\n"",FALSE))"),"Snatch Press")</f>
        <v>Snatch Press</v>
      </c>
      <c r="D69" s="23" t="str">
        <f aca="false">_xlfn.TEXTJOIN("|",TRUE(),A69,C69)</f>
        <v>KB-69|Snatch Press</v>
      </c>
      <c r="E69" s="23" t="str">
        <f aca="false">_xlfn.TEXTJOIN(", ",TRUE(),F69:I69)</f>
        <v>C&amp;P</v>
      </c>
      <c r="F69" s="23" t="s">
        <v>74</v>
      </c>
      <c r="G69" s="23"/>
      <c r="H69" s="23"/>
      <c r="I69" s="23"/>
      <c r="J69" s="23"/>
      <c r="K69" s="24" t="s">
        <v>278</v>
      </c>
    </row>
    <row r="70" customFormat="false" ht="15.75" hidden="false" customHeight="false" outlineLevel="0" collapsed="false">
      <c r="A70" s="23" t="s">
        <v>279</v>
      </c>
      <c r="B70" s="23" t="s">
        <v>280</v>
      </c>
      <c r="C70" s="23" t="str">
        <f aca="false">IFERROR(__xludf.dummyfunction("Textjoin("" "",TRUE,split(B70,""\n"",FALSE))"),"Half-Kneeling Snatch Up")</f>
        <v>Half-Kneeling Snatch Up</v>
      </c>
      <c r="D70" s="23" t="str">
        <f aca="false">_xlfn.TEXTJOIN("|",TRUE(),A70,C70)</f>
        <v>KB-70|Half-Kneeling Snatch Up</v>
      </c>
      <c r="E70" s="23" t="str">
        <f aca="false">_xlfn.TEXTJOIN(", ",TRUE(),F70:I70)</f>
        <v>C&amp;P, G</v>
      </c>
      <c r="F70" s="23" t="s">
        <v>74</v>
      </c>
      <c r="G70" s="23"/>
      <c r="H70" s="23" t="s">
        <v>147</v>
      </c>
      <c r="I70" s="23"/>
      <c r="J70" s="23"/>
      <c r="K70" s="24" t="s">
        <v>281</v>
      </c>
    </row>
    <row r="71" customFormat="false" ht="15.75" hidden="false" customHeight="false" outlineLevel="0" collapsed="false">
      <c r="A71" s="23" t="s">
        <v>282</v>
      </c>
      <c r="B71" s="23" t="s">
        <v>283</v>
      </c>
      <c r="C71" s="23" t="str">
        <f aca="false">IFERROR(__xludf.dummyfunction("Textjoin("" "",TRUE,split(B71,""\n"",FALSE))"),"Dead Stop Double Clean")</f>
        <v>Dead Stop Double Clean</v>
      </c>
      <c r="D71" s="23" t="str">
        <f aca="false">_xlfn.TEXTJOIN("|",TRUE(),A71,C71)</f>
        <v>KB-71|Dead Stop Double Clean</v>
      </c>
      <c r="E71" s="23" t="str">
        <f aca="false">_xlfn.TEXTJOIN(", ",TRUE(),F71:I71)</f>
        <v>C&amp;P</v>
      </c>
      <c r="F71" s="23" t="s">
        <v>74</v>
      </c>
      <c r="G71" s="23"/>
      <c r="H71" s="23"/>
      <c r="I71" s="23"/>
      <c r="J71" s="23"/>
      <c r="K71" s="24" t="s">
        <v>284</v>
      </c>
    </row>
    <row r="72" customFormat="false" ht="15.75" hidden="false" customHeight="false" outlineLevel="0" collapsed="false">
      <c r="A72" s="23" t="s">
        <v>285</v>
      </c>
      <c r="B72" s="23" t="s">
        <v>286</v>
      </c>
      <c r="C72" s="23" t="str">
        <f aca="false">IFERROR(__xludf.dummyfunction("Textjoin("" "",TRUE,split(B72,""\n"",FALSE))"),"Deck Squat")</f>
        <v>Deck Squat</v>
      </c>
      <c r="D72" s="23" t="str">
        <f aca="false">_xlfn.TEXTJOIN("|",TRUE(),A72,C72)</f>
        <v>KB-72|Deck Squat</v>
      </c>
      <c r="E72" s="23" t="str">
        <f aca="false">_xlfn.TEXTJOIN(", ",TRUE(),F72:I72)</f>
        <v>G, Sq</v>
      </c>
      <c r="F72" s="23"/>
      <c r="G72" s="23"/>
      <c r="H72" s="23" t="s">
        <v>147</v>
      </c>
      <c r="I72" s="23" t="s">
        <v>76</v>
      </c>
      <c r="J72" s="23"/>
      <c r="K72" s="24" t="s">
        <v>287</v>
      </c>
    </row>
    <row r="73" customFormat="false" ht="15.75" hidden="false" customHeight="false" outlineLevel="0" collapsed="false">
      <c r="A73" s="23" t="s">
        <v>288</v>
      </c>
      <c r="B73" s="23" t="s">
        <v>289</v>
      </c>
      <c r="C73" s="23" t="str">
        <f aca="false">IFERROR(__xludf.dummyfunction("Textjoin("" "",TRUE,split(B73,""\n"",FALSE))"),"Two Hand Single Bent Leg Deadlift")</f>
        <v>Two Hand Single Bent Leg Deadlift</v>
      </c>
      <c r="D73" s="23" t="str">
        <f aca="false">_xlfn.TEXTJOIN("|",TRUE(),A73,C73)</f>
        <v>KB-73|Two Hand Single Bent Leg Deadlift</v>
      </c>
      <c r="E73" s="23" t="str">
        <f aca="false">_xlfn.TEXTJOIN(", ",TRUE(),F73:I73)</f>
        <v>Sw</v>
      </c>
      <c r="F73" s="23"/>
      <c r="G73" s="23" t="s">
        <v>75</v>
      </c>
      <c r="H73" s="23"/>
      <c r="I73" s="23"/>
      <c r="J73" s="23"/>
      <c r="K73" s="24" t="s">
        <v>290</v>
      </c>
    </row>
    <row r="74" customFormat="false" ht="15.75" hidden="false" customHeight="false" outlineLevel="0" collapsed="false">
      <c r="A74" s="23" t="s">
        <v>291</v>
      </c>
      <c r="B74" s="23" t="s">
        <v>292</v>
      </c>
      <c r="C74" s="23" t="str">
        <f aca="false">IFERROR(__xludf.dummyfunction("Textjoin("" "",TRUE,split(B74,""\n"",FALSE))"),"Double Hang Clean To Squat")</f>
        <v>Double Hang Clean To Squat</v>
      </c>
      <c r="D74" s="23" t="str">
        <f aca="false">_xlfn.TEXTJOIN("|",TRUE(),A74,C74)</f>
        <v>KB-74|Double Hang Clean To Squat</v>
      </c>
      <c r="E74" s="23" t="str">
        <f aca="false">_xlfn.TEXTJOIN(", ",TRUE(),F74:I74)</f>
        <v>C&amp;P, Sq</v>
      </c>
      <c r="F74" s="23" t="s">
        <v>74</v>
      </c>
      <c r="G74" s="23"/>
      <c r="H74" s="23"/>
      <c r="I74" s="23" t="s">
        <v>76</v>
      </c>
      <c r="J74" s="23"/>
      <c r="K74" s="24" t="s">
        <v>293</v>
      </c>
    </row>
  </sheetData>
  <autoFilter ref="A1:K74"/>
  <hyperlinks>
    <hyperlink ref="K2" r:id="rId1" display="https://www.youtube.com/watch?v=x0XkmM34BPI&amp;list=PLk4oYPJ7TXKhX8YqA2AVrfgs_pEF6p7KA&amp;index=1"/>
    <hyperlink ref="K3" r:id="rId2" display="https://www.youtube.com/watch?v=m-S9H2XVvYg&amp;list=PLk4oYPJ7TXKhX8YqA2AVrfgs_pEF6p7KA&amp;index=2"/>
    <hyperlink ref="K4" r:id="rId3" display="https://www.youtube.com/watch?v=XaegZzSbtr0&amp;list=PLk4oYPJ7TXKhX8YqA2AVrfgs_pEF6p7KA&amp;index=3"/>
    <hyperlink ref="K5" r:id="rId4" display="https://www.youtube.com/watch?v=25xdtjbFPtw&amp;list=PLk4oYPJ7TXKhX8YqA2AVrfgs_pEF6p7KA&amp;index=4"/>
    <hyperlink ref="K6" r:id="rId5" display="https://www.youtube.com/watch?v=TwlQQXAQpaQ&amp;list=PLk4oYPJ7TXKhX8YqA2AVrfgs_pEF6p7KA&amp;index=5"/>
    <hyperlink ref="K7" r:id="rId6" display="https://www.youtube.com/watch?v=GrRO00YOIWM&amp;list=PLk4oYPJ7TXKhX8YqA2AVrfgs_pEF6p7KA&amp;index=6"/>
    <hyperlink ref="K8" r:id="rId7" display="https://www.youtube.com/watch?v=SMpquy5zSL4&amp;list=PLk4oYPJ7TXKhX8YqA2AVrfgs_pEF6p7KA&amp;index=7"/>
    <hyperlink ref="K9" r:id="rId8" display="https://www.youtube.com/watch?v=eMkDP9VmMc0&amp;list=PLk4oYPJ7TXKhX8YqA2AVrfgs_pEF6p7KA&amp;index=8"/>
    <hyperlink ref="K10" r:id="rId9" display="https://www.youtube.com/watch?v=ejPpyLKZ1L4&amp;list=PLk4oYPJ7TXKhX8YqA2AVrfgs_pEF6p7KA&amp;index=9"/>
    <hyperlink ref="K11" r:id="rId10" display="https://www.youtube.com/watch?v=0Uk0Rdm3QFs&amp;list=PLk4oYPJ7TXKhX8YqA2AVrfgs_pEF6p7KA&amp;index=10"/>
    <hyperlink ref="K12" r:id="rId11" display="https://www.youtube.com/watch?v=cQC2y-ByaAw&amp;list=PLk4oYPJ7TXKhX8YqA2AVrfgs_pEF6p7KA&amp;index=11"/>
    <hyperlink ref="K13" r:id="rId12" display="https://www.youtube.com/watch?v=_nIsSXWs5iU&amp;list=PLk4oYPJ7TXKhX8YqA2AVrfgs_pEF6p7KA&amp;index=12"/>
    <hyperlink ref="K14" r:id="rId13" display="https://www.youtube.com/watch?v=6TVqHl2gtuM&amp;list=PLk4oYPJ7TXKhX8YqA2AVrfgs_pEF6p7KA&amp;index=13"/>
    <hyperlink ref="K15" r:id="rId14" display="https://www.youtube.com/watch?v=XHkI03S6Pls&amp;list=PLk4oYPJ7TXKhX8YqA2AVrfgs_pEF6p7KA&amp;index=14"/>
    <hyperlink ref="K16" r:id="rId15" display="https://www.youtube.com/watch?v=htByOXjHLXE&amp;list=PLk4oYPJ7TXKhX8YqA2AVrfgs_pEF6p7KA&amp;index=15"/>
    <hyperlink ref="K17" r:id="rId16" display="https://www.youtube.com/watch?v=XbK3jxI0WNQ&amp;list=PLk4oYPJ7TXKhX8YqA2AVrfgs_pEF6p7KA&amp;index=16"/>
    <hyperlink ref="K18" r:id="rId17" display="https://www.youtube.com/watch?v=SSxB3m5qRas&amp;list=PLk4oYPJ7TXKhX8YqA2AVrfgs_pEF6p7KA&amp;index=17"/>
    <hyperlink ref="K19" r:id="rId18" display="https://www.youtube.com/watch?v=5Q4vMOYvAGg&amp;list=PLk4oYPJ7TXKhX8YqA2AVrfgs_pEF6p7KA&amp;index=18"/>
    <hyperlink ref="K20" r:id="rId19" display="https://www.youtube.com/watch?v=dSj3kqbuois&amp;list=PLk4oYPJ7TXKhX8YqA2AVrfgs_pEF6p7KA&amp;index=19"/>
    <hyperlink ref="K21" r:id="rId20" display="https://www.youtube.com/watch?v=k5Bc7pkEmrU&amp;list=PLk4oYPJ7TXKhX8YqA2AVrfgs_pEF6p7KA&amp;index=20"/>
    <hyperlink ref="K22" r:id="rId21" display="https://www.youtube.com/watch?v=Aik5-BStbnc&amp;list=PLk4oYPJ7TXKhX8YqA2AVrfgs_pEF6p7KA&amp;index=21"/>
    <hyperlink ref="K23" r:id="rId22" display="https://www.youtube.com/watch?v=cnZ8Mx8NQPE&amp;list=PLk4oYPJ7TXKhX8YqA2AVrfgs_pEF6p7KA&amp;index=22"/>
    <hyperlink ref="K24" r:id="rId23" display="https://www.youtube.com/watch?v=KTDVl0Lkdc4&amp;list=PLk4oYPJ7TXKhX8YqA2AVrfgs_pEF6p7KA&amp;index=23"/>
    <hyperlink ref="K25" r:id="rId24" display="https://www.youtube.com/watch?v=KTDVl0Lkdc4&amp;list=PLk4oYPJ7TXKhX8YqA2AVrfgs_pEF6p7KA&amp;index=24"/>
    <hyperlink ref="K26" r:id="rId25" display="https://www.youtube.com/watch?v=KTDVl0Lkdc4&amp;list=PLk4oYPJ7TXKhX8YqA2AVrfgs_pEF6p7KA&amp;index=25"/>
    <hyperlink ref="K27" r:id="rId26" display="https://www.youtube.com/watch?v=KTDVl0Lkdc4&amp;list=PLk4oYPJ7TXKhX8YqA2AVrfgs_pEF6p7KA&amp;index=26"/>
    <hyperlink ref="K28" r:id="rId27" display="https://www.youtube.com/watch?v=KTDVl0Lkdc4&amp;list=PLk4oYPJ7TXKhX8YqA2AVrfgs_pEF6p7KA&amp;index=27"/>
    <hyperlink ref="K29" r:id="rId28" display="https://www.youtube.com/watch?v=KTDVl0Lkdc4&amp;list=PLk4oYPJ7TXKhX8YqA2AVrfgs_pEF6p7KA&amp;index=28"/>
    <hyperlink ref="K30" r:id="rId29" display="https://www.youtube.com/watch?v=KTDVl0Lkdc4&amp;list=PLk4oYPJ7TXKhX8YqA2AVrfgs_pEF6p7KA&amp;index=29"/>
    <hyperlink ref="K31" r:id="rId30" display="https://www.youtube.com/watch?v=KTDVl0Lkdc4&amp;list=PLk4oYPJ7TXKhX8YqA2AVrfgs_pEF6p7KA&amp;index=30"/>
    <hyperlink ref="K32" r:id="rId31" display="https://www.youtube.com/watch?v=KTDVl0Lkdc4&amp;list=PLk4oYPJ7TXKhX8YqA2AVrfgs_pEF6p7KA&amp;index=31"/>
    <hyperlink ref="K33" r:id="rId32" display="https://www.youtube.com/watch?v=KTDVl0Lkdc4&amp;list=PLk4oYPJ7TXKhX8YqA2AVrfgs_pEF6p7KA&amp;index=32"/>
    <hyperlink ref="K34" r:id="rId33" display="https://www.youtube.com/watch?v=KTDVl0Lkdc4&amp;list=PLk4oYPJ7TXKhX8YqA2AVrfgs_pEF6p7KA&amp;index=34"/>
    <hyperlink ref="K35" r:id="rId34" display="https://www.youtube.com/watch?v=KTDVl0Lkdc4&amp;list=PLk4oYPJ7TXKhX8YqA2AVrfgs_pEF6p7KA&amp;index=35"/>
    <hyperlink ref="K36" r:id="rId35" display="https://www.youtube.com/watch?v=KTDVl0Lkdc4&amp;list=PLk4oYPJ7TXKhX8YqA2AVrfgs_pEF6p7KA&amp;index=37"/>
    <hyperlink ref="K37" r:id="rId36" display="https://www.youtube.com/watch?v=KTDVl0Lkdc4&amp;list=PLk4oYPJ7TXKhX8YqA2AVrfgs_pEF6p7KA&amp;index=38"/>
    <hyperlink ref="K38" r:id="rId37" display="https://www.youtube.com/watch?v=KTDVl0Lkdc4&amp;list=PLk4oYPJ7TXKhX8YqA2AVrfgs_pEF6p7KA&amp;index=39"/>
    <hyperlink ref="K39" r:id="rId38" display="https://www.youtube.com/watch?v=KTDVl0Lkdc4&amp;list=PLk4oYPJ7TXKhX8YqA2AVrfgs_pEF6p7KA&amp;index=40"/>
    <hyperlink ref="K40" r:id="rId39" display="https://www.youtube.com/watch?v=KTDVl0Lkdc4&amp;list=PLk4oYPJ7TXKhX8YqA2AVrfgs_pEF6p7KA&amp;index=41"/>
    <hyperlink ref="K41" r:id="rId40" display="https://www.youtube.com/watch?v=KTDVl0Lkdc4&amp;list=PLk4oYPJ7TXKhX8YqA2AVrfgs_pEF6p7KA&amp;index=42"/>
    <hyperlink ref="K42" r:id="rId41" display="https://www.youtube.com/watch?v=KTDVl0Lkdc4&amp;list=PLk4oYPJ7TXKhX8YqA2AVrfgs_pEF6p7KA&amp;index=43"/>
    <hyperlink ref="K43" r:id="rId42" display="https://www.youtube.com/watch?v=KTDVl0Lkdc4&amp;list=PLk4oYPJ7TXKhX8YqA2AVrfgs_pEF6p7KA&amp;index=45"/>
    <hyperlink ref="K44" r:id="rId43" display="https://www.youtube.com/watch?v=KTDVl0Lkdc4&amp;list=PLk4oYPJ7TXKhX8YqA2AVrfgs_pEF6p7KA&amp;index=48"/>
    <hyperlink ref="K45" r:id="rId44" display="https://www.youtube.com/watch?v=KTDVl0Lkdc4&amp;list=PLk4oYPJ7TXKhX8YqA2AVrfgs_pEF6p7KA&amp;index=49"/>
    <hyperlink ref="K46" r:id="rId45" display="https://www.youtube.com/watch?v=KTDVl0Lkdc4&amp;list=PLk4oYPJ7TXKhX8YqA2AVrfgs_pEF6p7KA&amp;index=50"/>
    <hyperlink ref="K47" r:id="rId46" display="https://www.youtube.com/watch?v=KTDVl0Lkdc4&amp;list=PLk4oYPJ7TXKhX8YqA2AVrfgs_pEF6p7KA&amp;index=52"/>
    <hyperlink ref="K48" r:id="rId47" display="https://www.youtube.com/watch?v=KTDVl0Lkdc4&amp;list=PLk4oYPJ7TXKhX8YqA2AVrfgs_pEF6p7KA&amp;index=48"/>
    <hyperlink ref="K49" r:id="rId48" display="https://www.youtube.com/watch?v=KTDVl0Lkdc4&amp;list=PLk4oYPJ7TXKhX8YqA2AVrfgs_pEF6p7KA&amp;index=54"/>
    <hyperlink ref="K50" r:id="rId49" display="https://www.youtube.com/watch?v=acqKxfMGAbk&amp;list=PLk4oYPJ7TXKhX8YqA2AVrfgs_pEF6p7KA&amp;index=55"/>
    <hyperlink ref="K51" r:id="rId50" display="https://www.youtube.com/watch?v=1rkGfL1EdWI"/>
    <hyperlink ref="K52" r:id="rId51" display="https://www.youtube.com/watch?v=AoEYX36Q2Zg"/>
    <hyperlink ref="K53" r:id="rId52" display="https://www.youtube.com/watch?v=i2AtDi4yZSA"/>
    <hyperlink ref="K54" r:id="rId53" display="https://www.youtube.com/watch?v=FEbi2lKVEHU"/>
    <hyperlink ref="K55" r:id="rId54" display="https://www.youtube.com/watch?v=KTDVl0Lkdc4&amp;list=PLk4oYPJ7TXKhX8YqA2AVrfgs_pEF6p7KA&amp;index=57"/>
    <hyperlink ref="K56" r:id="rId55" display="https://www.youtube.com/watch?v=d6i6MwVOmk0&amp;list=PLk4oYPJ7TXKhX8YqA2AVrfgs_pEF6p7KA&amp;index=58"/>
    <hyperlink ref="K57" r:id="rId56" display="https://www.youtube.com/watch?v=4PSOSrDcGfc&amp;list=PLk4oYPJ7TXKhX8YqA2AVrfgs_pEF6p7KA&amp;index=59"/>
    <hyperlink ref="K58" r:id="rId57" display="https://www.youtube.com/watch?v=gdutIla6nMw"/>
    <hyperlink ref="K59" r:id="rId58" display="https://www.youtube.com/watch?v=u2NbMtX_Rb0&amp;list=PLk4oYPJ7TXKhX8YqA2AVrfgs_pEF6p7KA&amp;index=60"/>
    <hyperlink ref="K60" r:id="rId59" display="https://www.youtube.com/watch?v=P5IFTJySA_s&amp;list=PLk4oYPJ7TXKhX8YqA2AVrfgs_pEF6p7KA&amp;index=61"/>
    <hyperlink ref="K61" r:id="rId60" display="https://www.youtube.com/watch?v=3HEmUyLYjjc"/>
    <hyperlink ref="K62" r:id="rId61" display="https://www.youtube.com/watch?v=Qe9ejhAtdGY&amp;list=PLk4oYPJ7TXKhX8YqA2AVrfgs_pEF6p7KA&amp;index=62"/>
    <hyperlink ref="K63" r:id="rId62" display="https://www.youtube.com/watch?v=zXB6hFrrBkA&amp;list=PLk4oYPJ7TXKhX8YqA2AVrfgs_pEF6p7KA&amp;index=63"/>
    <hyperlink ref="K64" r:id="rId63" display="https://www.youtube.com/watch?v=yr_fRgGevsE"/>
    <hyperlink ref="K65" r:id="rId64" display="https://www.youtube.com/watch?v=RizGV8ef--s"/>
    <hyperlink ref="K66" r:id="rId65" display="https://www.youtube.com/watch?v=f-zkPiAlpQw&amp;list=PLk4oYPJ7TXKhX8YqA2AVrfgs_pEF6p7KA&amp;index=65"/>
    <hyperlink ref="K67" r:id="rId66" display="https://www.youtube.com/watch?v=dX5yXJa5Dm0&amp;list=PLk4oYPJ7TXKhX8YqA2AVrfgs_pEF6p7KA&amp;index=66"/>
    <hyperlink ref="K68" r:id="rId67" display="https://www.youtube.com/watch?v=R3s6Wb_ApHM"/>
    <hyperlink ref="K69" r:id="rId68" display="https://www.youtube.com/watch?v=IzFPa_Q1yHM&amp;list=PLk4oYPJ7TXKhX8YqA2AVrfgs_pEF6p7KA&amp;index=67"/>
    <hyperlink ref="K70" r:id="rId69" display="https://www.youtube.com/watch?v=1_UrK5SopL4"/>
    <hyperlink ref="K71" r:id="rId70" display="https://www.youtube.com/watch?v=22bKQqMqAQY"/>
    <hyperlink ref="K72" r:id="rId71" display="https://www.youtube.com/watch?v=vUJ3sZVwZ4Y"/>
    <hyperlink ref="K73" r:id="rId72" display="https://www.youtube.com/watch?v=-RD1qqe7P8M"/>
    <hyperlink ref="K74" r:id="rId73" display="https://www.youtube.com/watch?v=SdPEkv56Lt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2024-01-16T14:09:44Z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